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J:\FADS\2010\2020\FINAL FILES\Vegetables 22\"/>
    </mc:Choice>
  </mc:AlternateContent>
  <xr:revisionPtr revIDLastSave="0" documentId="13_ncr:1_{F072C20C-9770-42CE-B83E-22AFD0FB623D}" xr6:coauthVersionLast="47" xr6:coauthVersionMax="47" xr10:uidLastSave="{00000000-0000-0000-0000-000000000000}"/>
  <bookViews>
    <workbookView xWindow="-108" yWindow="-108" windowWidth="23256" windowHeight="13176" tabRatio="891" xr2:uid="{00000000-000D-0000-FFFF-FFFF00000000}"/>
  </bookViews>
  <sheets>
    <sheet name="TableOfContents" sheetId="148" r:id="rId1"/>
    <sheet name="Fresh artichokes" sheetId="78" r:id="rId2"/>
    <sheet name="Fresh asparagus" sheetId="86" r:id="rId3"/>
    <sheet name="Fresh bell peppers" sheetId="85" r:id="rId4"/>
    <sheet name="Fresh broccoli" sheetId="80" r:id="rId5"/>
    <sheet name="Fresh brussels sprouts" sheetId="79" r:id="rId6"/>
    <sheet name="Fresh cabbage" sheetId="95" r:id="rId7"/>
    <sheet name="Fresh carrots" sheetId="94" r:id="rId8"/>
    <sheet name="Fresh cauliflower" sheetId="93" r:id="rId9"/>
    <sheet name="Fresh celery" sheetId="92" r:id="rId10"/>
    <sheet name="Fresh collard greens" sheetId="104" r:id="rId11"/>
    <sheet name="Fresh sweet corn" sheetId="91" r:id="rId12"/>
    <sheet name="Fresh cucumbers" sheetId="90" r:id="rId13"/>
    <sheet name="Fresh eggplant" sheetId="89" r:id="rId14"/>
    <sheet name="Fresh escarole" sheetId="88" r:id="rId15"/>
    <sheet name="Fresh garlic" sheetId="87" r:id="rId16"/>
    <sheet name="Fresh kale" sheetId="105" r:id="rId17"/>
    <sheet name="Fresh head lettuce" sheetId="81" r:id="rId18"/>
    <sheet name="Fresh leaf lettuce" sheetId="82" r:id="rId19"/>
    <sheet name="Fresh lima beans" sheetId="103" r:id="rId20"/>
    <sheet name="Fresh mushrooms" sheetId="84" r:id="rId21"/>
    <sheet name="Fresh mustard greens" sheetId="106" r:id="rId22"/>
    <sheet name="Fresh okra" sheetId="107" r:id="rId23"/>
    <sheet name="Fresh onions" sheetId="83" r:id="rId24"/>
    <sheet name="Fresh potatoes" sheetId="96" r:id="rId25"/>
    <sheet name="Fresh pumpkin" sheetId="108" r:id="rId26"/>
    <sheet name="Fresh radishes" sheetId="97" r:id="rId27"/>
    <sheet name="Fresh snap beans" sheetId="98" r:id="rId28"/>
    <sheet name="Fresh spinach" sheetId="99" r:id="rId29"/>
    <sheet name="Fresh squash" sheetId="100" r:id="rId30"/>
    <sheet name="Fresh sweet potatoes" sheetId="101" r:id="rId31"/>
    <sheet name="Fresh tomatoes" sheetId="102" r:id="rId32"/>
    <sheet name="Fresh turnip greens" sheetId="109" r:id="rId33"/>
    <sheet name="Fresh vegetables" sheetId="110" r:id="rId34"/>
    <sheet name="Canned asparagus" sheetId="112" r:id="rId35"/>
    <sheet name="Canned snap beans" sheetId="113" r:id="rId36"/>
    <sheet name="Canned cabbage" sheetId="114" r:id="rId37"/>
    <sheet name="Canned carrots" sheetId="115" r:id="rId38"/>
    <sheet name="Canned sweet corn" sheetId="116" r:id="rId39"/>
    <sheet name="Canned cucumbers" sheetId="117" r:id="rId40"/>
    <sheet name="Canned green peas" sheetId="118" r:id="rId41"/>
    <sheet name="Canned mushrooms" sheetId="119" r:id="rId42"/>
    <sheet name="Canned chile peppers" sheetId="120" r:id="rId43"/>
    <sheet name="Canned potatoes" sheetId="121" r:id="rId44"/>
    <sheet name="Canned tomatoes" sheetId="122" r:id="rId45"/>
    <sheet name="Other canned vegetables" sheetId="123" r:id="rId46"/>
    <sheet name="Canned vegetables" sheetId="124" r:id="rId47"/>
    <sheet name="Frozen asparagus" sheetId="125" r:id="rId48"/>
    <sheet name="Frozen snap beans" sheetId="126" r:id="rId49"/>
    <sheet name="Frozen broccoli" sheetId="127" r:id="rId50"/>
    <sheet name="Frozen carrots" sheetId="128" r:id="rId51"/>
    <sheet name="Frozen cauliflower" sheetId="132" r:id="rId52"/>
    <sheet name="Frozen sweet corn" sheetId="133" r:id="rId53"/>
    <sheet name="Frozen green peas" sheetId="134" r:id="rId54"/>
    <sheet name="Frozen lima beans" sheetId="135" r:id="rId55"/>
    <sheet name="Frozen potatoes" sheetId="136" r:id="rId56"/>
    <sheet name="Frozen spinach" sheetId="137" r:id="rId57"/>
    <sheet name="Misc frozen vegetables" sheetId="138" r:id="rId58"/>
    <sheet name="Frozen vegetables" sheetId="139" r:id="rId59"/>
    <sheet name="Dehydrated onions" sheetId="140" r:id="rId60"/>
    <sheet name="Dehydrated potatoes" sheetId="141" r:id="rId61"/>
    <sheet name="Potato chips" sheetId="143" r:id="rId62"/>
    <sheet name="Total dehydrated vegetables" sheetId="142" r:id="rId63"/>
    <sheet name="Dry peas and lentils" sheetId="149" r:id="rId64"/>
    <sheet name="Dry black beans" sheetId="153" r:id="rId65"/>
    <sheet name="Dry great northern beans" sheetId="154" r:id="rId66"/>
    <sheet name="Dry lima beans" sheetId="151" r:id="rId67"/>
    <sheet name="Dry navy beans" sheetId="155" r:id="rId68"/>
    <sheet name="Dry pinto beans" sheetId="156" r:id="rId69"/>
    <sheet name="Dry red kidney beans" sheetId="152" r:id="rId70"/>
    <sheet name="Other dry beans" sheetId="150" r:id="rId71"/>
    <sheet name="Dry edible beans" sheetId="144" r:id="rId72"/>
    <sheet name="Pulses" sheetId="146" r:id="rId73"/>
    <sheet name="Vegetables" sheetId="147" r:id="rId74"/>
  </sheets>
  <definedNames>
    <definedName name="_xlnm.Print_Titles" localSheetId="34">'Canned asparagus'!$A:$A</definedName>
    <definedName name="_xlnm.Print_Titles" localSheetId="36">'Canned cabbage'!$A:$A</definedName>
    <definedName name="_xlnm.Print_Titles" localSheetId="37">'Canned carrots'!$A:$A</definedName>
    <definedName name="_xlnm.Print_Titles" localSheetId="42">'Canned chile peppers'!$A:$A</definedName>
    <definedName name="_xlnm.Print_Titles" localSheetId="39">'Canned cucumbers'!$A:$A</definedName>
    <definedName name="_xlnm.Print_Titles" localSheetId="40">'Canned green peas'!$A:$A</definedName>
    <definedName name="_xlnm.Print_Titles" localSheetId="41">'Canned mushrooms'!$A:$A</definedName>
    <definedName name="_xlnm.Print_Titles" localSheetId="43">'Canned potatoes'!$A:$A</definedName>
    <definedName name="_xlnm.Print_Titles" localSheetId="35">'Canned snap beans'!$A:$A</definedName>
    <definedName name="_xlnm.Print_Titles" localSheetId="38">'Canned sweet corn'!$A:$A</definedName>
    <definedName name="_xlnm.Print_Titles" localSheetId="44">'Canned tomatoes'!$A:$A</definedName>
    <definedName name="_xlnm.Print_Titles" localSheetId="46">'Canned vegetables'!$A:$A</definedName>
    <definedName name="_xlnm.Print_Titles" localSheetId="59">'Dehydrated onions'!$A:$A</definedName>
    <definedName name="_xlnm.Print_Titles" localSheetId="60">'Dehydrated potatoes'!$A:$A</definedName>
    <definedName name="_xlnm.Print_Titles" localSheetId="71">'Dry edible beans'!$A:$A</definedName>
    <definedName name="_xlnm.Print_Titles" localSheetId="1">'Fresh artichokes'!$A:$A</definedName>
    <definedName name="_xlnm.Print_Titles" localSheetId="2">'Fresh asparagus'!$A:$A</definedName>
    <definedName name="_xlnm.Print_Titles" localSheetId="3">'Fresh bell peppers'!$A:$A</definedName>
    <definedName name="_xlnm.Print_Titles" localSheetId="4">'Fresh broccoli'!$A:$A</definedName>
    <definedName name="_xlnm.Print_Titles" localSheetId="5">'Fresh brussels sprouts'!$A:$A</definedName>
    <definedName name="_xlnm.Print_Titles" localSheetId="6">'Fresh cabbage'!$A:$A</definedName>
    <definedName name="_xlnm.Print_Titles" localSheetId="7">'Fresh carrots'!$A:$A</definedName>
    <definedName name="_xlnm.Print_Titles" localSheetId="8">'Fresh cauliflower'!$A:$A</definedName>
    <definedName name="_xlnm.Print_Titles" localSheetId="9">'Fresh celery'!$A:$A</definedName>
    <definedName name="_xlnm.Print_Titles" localSheetId="10">'Fresh collard greens'!$A:$A</definedName>
    <definedName name="_xlnm.Print_Titles" localSheetId="12">'Fresh cucumbers'!$A:$A</definedName>
    <definedName name="_xlnm.Print_Titles" localSheetId="13">'Fresh eggplant'!$A:$A</definedName>
    <definedName name="_xlnm.Print_Titles" localSheetId="14">'Fresh escarole'!$A:$A</definedName>
    <definedName name="_xlnm.Print_Titles" localSheetId="15">'Fresh garlic'!$A:$A</definedName>
    <definedName name="_xlnm.Print_Titles" localSheetId="17">'Fresh head lettuce'!$A:$A</definedName>
    <definedName name="_xlnm.Print_Titles" localSheetId="16">'Fresh kale'!$A:$A</definedName>
    <definedName name="_xlnm.Print_Titles" localSheetId="18">'Fresh leaf lettuce'!$A:$A</definedName>
    <definedName name="_xlnm.Print_Titles" localSheetId="19">'Fresh lima beans'!$A:$A</definedName>
    <definedName name="_xlnm.Print_Titles" localSheetId="20">'Fresh mushrooms'!$A:$A</definedName>
    <definedName name="_xlnm.Print_Titles" localSheetId="21">'Fresh mustard greens'!$A:$A</definedName>
    <definedName name="_xlnm.Print_Titles" localSheetId="22">'Fresh okra'!$A:$A</definedName>
    <definedName name="_xlnm.Print_Titles" localSheetId="23">'Fresh onions'!$A:$A</definedName>
    <definedName name="_xlnm.Print_Titles" localSheetId="24">'Fresh potatoes'!$A:$A</definedName>
    <definedName name="_xlnm.Print_Titles" localSheetId="25">'Fresh pumpkin'!$A:$A</definedName>
    <definedName name="_xlnm.Print_Titles" localSheetId="26">'Fresh radishes'!$A:$A</definedName>
    <definedName name="_xlnm.Print_Titles" localSheetId="27">'Fresh snap beans'!$A:$A</definedName>
    <definedName name="_xlnm.Print_Titles" localSheetId="28">'Fresh spinach'!$A:$A</definedName>
    <definedName name="_xlnm.Print_Titles" localSheetId="29">'Fresh squash'!$A:$A</definedName>
    <definedName name="_xlnm.Print_Titles" localSheetId="11">'Fresh sweet corn'!$A:$A</definedName>
    <definedName name="_xlnm.Print_Titles" localSheetId="30">'Fresh sweet potatoes'!$A:$A</definedName>
    <definedName name="_xlnm.Print_Titles" localSheetId="31">'Fresh tomatoes'!$A:$A</definedName>
    <definedName name="_xlnm.Print_Titles" localSheetId="32">'Fresh turnip greens'!$A:$A</definedName>
    <definedName name="_xlnm.Print_Titles" localSheetId="33">'Fresh vegetables'!$A:$A</definedName>
    <definedName name="_xlnm.Print_Titles" localSheetId="47">'Frozen asparagus'!$A:$A</definedName>
    <definedName name="_xlnm.Print_Titles" localSheetId="49">'Frozen broccoli'!$A:$A</definedName>
    <definedName name="_xlnm.Print_Titles" localSheetId="50">'Frozen carrots'!$A:$A</definedName>
    <definedName name="_xlnm.Print_Titles" localSheetId="51">'Frozen cauliflower'!$A:$A</definedName>
    <definedName name="_xlnm.Print_Titles" localSheetId="53">'Frozen green peas'!$A:$A</definedName>
    <definedName name="_xlnm.Print_Titles" localSheetId="54">'Frozen lima beans'!$A:$A</definedName>
    <definedName name="_xlnm.Print_Titles" localSheetId="55">'Frozen potatoes'!$A:$A</definedName>
    <definedName name="_xlnm.Print_Titles" localSheetId="48">'Frozen snap beans'!$A:$A</definedName>
    <definedName name="_xlnm.Print_Titles" localSheetId="56">'Frozen spinach'!$A:$A</definedName>
    <definedName name="_xlnm.Print_Titles" localSheetId="52">'Frozen sweet corn'!$A:$A</definedName>
    <definedName name="_xlnm.Print_Titles" localSheetId="58">'Frozen vegetables'!$A:$A</definedName>
    <definedName name="_xlnm.Print_Titles" localSheetId="57">'Misc frozen vegetables'!$A:$A</definedName>
    <definedName name="_xlnm.Print_Titles" localSheetId="45">'Other canned vegetables'!$A:$A</definedName>
    <definedName name="_xlnm.Print_Titles" localSheetId="61">'Potato chips'!$A:$A</definedName>
    <definedName name="_xlnm.Print_Titles" localSheetId="72">Pulses!$A:$A</definedName>
    <definedName name="_xlnm.Print_Titles" localSheetId="62">'Total dehydrated vegetables'!$A:$A</definedName>
    <definedName name="_xlnm.Print_Titles" localSheetId="73">Vegetables!$A:$A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0" i="144" l="1"/>
  <c r="B51" i="144"/>
  <c r="B52" i="144"/>
  <c r="B53" i="144"/>
  <c r="B54" i="144"/>
  <c r="B55" i="144"/>
  <c r="B55" i="146" s="1"/>
  <c r="B56" i="144"/>
  <c r="B56" i="146" s="1"/>
  <c r="B40" i="144"/>
  <c r="B41" i="144"/>
  <c r="B42" i="144"/>
  <c r="B43" i="144"/>
  <c r="B44" i="144"/>
  <c r="B45" i="144"/>
  <c r="B46" i="144"/>
  <c r="B47" i="144"/>
  <c r="B48" i="144"/>
  <c r="B49" i="144"/>
  <c r="B26" i="144"/>
  <c r="B27" i="144"/>
  <c r="B28" i="144"/>
  <c r="B29" i="144"/>
  <c r="B30" i="144"/>
  <c r="B31" i="144"/>
  <c r="B32" i="144"/>
  <c r="B33" i="144"/>
  <c r="B34" i="144"/>
  <c r="B35" i="144"/>
  <c r="B36" i="144"/>
  <c r="B37" i="144"/>
  <c r="B38" i="144"/>
  <c r="B39" i="144"/>
  <c r="B19" i="144"/>
  <c r="B20" i="144"/>
  <c r="B21" i="144"/>
  <c r="B22" i="144"/>
  <c r="B23" i="144"/>
  <c r="B24" i="144"/>
  <c r="B25" i="144"/>
  <c r="B15" i="144"/>
  <c r="B16" i="144"/>
  <c r="B17" i="144"/>
  <c r="B18" i="144"/>
  <c r="B10" i="144"/>
  <c r="B11" i="144"/>
  <c r="B12" i="144"/>
  <c r="B13" i="144"/>
  <c r="B14" i="144"/>
  <c r="B5" i="144"/>
  <c r="B6" i="144"/>
  <c r="B7" i="144"/>
  <c r="B8" i="144"/>
  <c r="B9" i="144"/>
  <c r="B4" i="144"/>
  <c r="D56" i="150"/>
  <c r="F56" i="150" s="1"/>
  <c r="H56" i="150" s="1"/>
  <c r="K56" i="150" s="1"/>
  <c r="D57" i="150"/>
  <c r="F57" i="150" s="1"/>
  <c r="H57" i="150" s="1"/>
  <c r="K57" i="150" s="1"/>
  <c r="L57" i="150" l="1"/>
  <c r="M57" i="150" s="1"/>
  <c r="Q57" i="150" s="1"/>
  <c r="P57" i="150" s="1"/>
  <c r="J57" i="150"/>
  <c r="L56" i="150"/>
  <c r="M56" i="150" s="1"/>
  <c r="Q56" i="150" s="1"/>
  <c r="P56" i="150" s="1"/>
  <c r="J56" i="150"/>
  <c r="D56" i="152" l="1"/>
  <c r="F56" i="152" s="1"/>
  <c r="H56" i="152" s="1"/>
  <c r="K56" i="152" s="1"/>
  <c r="D57" i="152"/>
  <c r="F57" i="152" s="1"/>
  <c r="H57" i="152" s="1"/>
  <c r="K57" i="152" s="1"/>
  <c r="D56" i="156"/>
  <c r="F56" i="156" s="1"/>
  <c r="H56" i="156" s="1"/>
  <c r="K56" i="156" s="1"/>
  <c r="D57" i="156"/>
  <c r="F57" i="156" s="1"/>
  <c r="H57" i="156" s="1"/>
  <c r="K57" i="156" s="1"/>
  <c r="D56" i="155"/>
  <c r="F56" i="155" s="1"/>
  <c r="H56" i="155" s="1"/>
  <c r="K56" i="155" s="1"/>
  <c r="D57" i="155"/>
  <c r="F57" i="155" s="1"/>
  <c r="H57" i="155" s="1"/>
  <c r="K57" i="155" s="1"/>
  <c r="D56" i="151"/>
  <c r="F56" i="151" s="1"/>
  <c r="H56" i="151" s="1"/>
  <c r="K56" i="151" s="1"/>
  <c r="D57" i="151"/>
  <c r="F57" i="151" s="1"/>
  <c r="H57" i="151" s="1"/>
  <c r="K57" i="151" s="1"/>
  <c r="D56" i="154"/>
  <c r="F56" i="154" s="1"/>
  <c r="H56" i="154" s="1"/>
  <c r="K56" i="154" s="1"/>
  <c r="D57" i="154"/>
  <c r="F57" i="154" s="1"/>
  <c r="H57" i="154" s="1"/>
  <c r="K57" i="154" s="1"/>
  <c r="D56" i="153"/>
  <c r="D57" i="153"/>
  <c r="D56" i="149"/>
  <c r="D57" i="149"/>
  <c r="J56" i="152" l="1"/>
  <c r="L56" i="152"/>
  <c r="M56" i="152" s="1"/>
  <c r="Q56" i="152" s="1"/>
  <c r="P56" i="152" s="1"/>
  <c r="J57" i="152"/>
  <c r="L57" i="152"/>
  <c r="M57" i="152" s="1"/>
  <c r="Q57" i="152" s="1"/>
  <c r="P57" i="152" s="1"/>
  <c r="L56" i="156"/>
  <c r="M56" i="156" s="1"/>
  <c r="Q56" i="156" s="1"/>
  <c r="P56" i="156" s="1"/>
  <c r="J56" i="156"/>
  <c r="J57" i="156"/>
  <c r="L57" i="156"/>
  <c r="M57" i="156" s="1"/>
  <c r="Q57" i="156" s="1"/>
  <c r="P57" i="156" s="1"/>
  <c r="L57" i="155"/>
  <c r="M57" i="155" s="1"/>
  <c r="Q57" i="155" s="1"/>
  <c r="P57" i="155" s="1"/>
  <c r="J57" i="155"/>
  <c r="L56" i="155"/>
  <c r="M56" i="155" s="1"/>
  <c r="Q56" i="155" s="1"/>
  <c r="P56" i="155" s="1"/>
  <c r="J56" i="155"/>
  <c r="C55" i="144"/>
  <c r="C55" i="146" s="1"/>
  <c r="L57" i="154"/>
  <c r="M57" i="154" s="1"/>
  <c r="Q57" i="154" s="1"/>
  <c r="P57" i="154" s="1"/>
  <c r="J57" i="154"/>
  <c r="J56" i="154"/>
  <c r="L56" i="154"/>
  <c r="M56" i="154" s="1"/>
  <c r="Q56" i="154" s="1"/>
  <c r="P56" i="154" s="1"/>
  <c r="F57" i="153"/>
  <c r="C56" i="144"/>
  <c r="C56" i="146" s="1"/>
  <c r="F56" i="153"/>
  <c r="F57" i="149"/>
  <c r="F56" i="149"/>
  <c r="L57" i="151"/>
  <c r="M57" i="151" s="1"/>
  <c r="Q57" i="151" s="1"/>
  <c r="P57" i="151" s="1"/>
  <c r="J57" i="151"/>
  <c r="J56" i="151"/>
  <c r="L56" i="151"/>
  <c r="M56" i="151" s="1"/>
  <c r="Q56" i="151" s="1"/>
  <c r="P56" i="151" s="1"/>
  <c r="D55" i="144" l="1"/>
  <c r="D55" i="146" s="1"/>
  <c r="H56" i="153"/>
  <c r="H57" i="153"/>
  <c r="D56" i="144"/>
  <c r="D56" i="146" s="1"/>
  <c r="H56" i="149"/>
  <c r="H57" i="149"/>
  <c r="B5" i="142"/>
  <c r="B6" i="142"/>
  <c r="B7" i="142"/>
  <c r="B8" i="142"/>
  <c r="B9" i="142"/>
  <c r="B10" i="142"/>
  <c r="B11" i="142"/>
  <c r="B12" i="142"/>
  <c r="B13" i="142"/>
  <c r="B14" i="142"/>
  <c r="B15" i="142"/>
  <c r="B16" i="142"/>
  <c r="B17" i="142"/>
  <c r="B18" i="142"/>
  <c r="B19" i="142"/>
  <c r="B20" i="142"/>
  <c r="B21" i="142"/>
  <c r="B22" i="142"/>
  <c r="B23" i="142"/>
  <c r="B24" i="142"/>
  <c r="B25" i="142"/>
  <c r="B26" i="142"/>
  <c r="B27" i="142"/>
  <c r="B28" i="142"/>
  <c r="B29" i="142"/>
  <c r="B30" i="142"/>
  <c r="B31" i="142"/>
  <c r="B32" i="142"/>
  <c r="B33" i="142"/>
  <c r="B34" i="142"/>
  <c r="B35" i="142"/>
  <c r="B36" i="142"/>
  <c r="B37" i="142"/>
  <c r="B38" i="142"/>
  <c r="B39" i="142"/>
  <c r="B40" i="142"/>
  <c r="B41" i="142"/>
  <c r="B42" i="142"/>
  <c r="B43" i="142"/>
  <c r="B44" i="142"/>
  <c r="B45" i="142"/>
  <c r="B46" i="142"/>
  <c r="B47" i="142"/>
  <c r="B48" i="142"/>
  <c r="B49" i="142"/>
  <c r="B50" i="142"/>
  <c r="B51" i="142"/>
  <c r="B52" i="142"/>
  <c r="B53" i="142"/>
  <c r="B54" i="142"/>
  <c r="B55" i="142"/>
  <c r="B56" i="142"/>
  <c r="B4" i="142"/>
  <c r="K57" i="153" l="1"/>
  <c r="E56" i="144"/>
  <c r="E56" i="146" s="1"/>
  <c r="E55" i="144"/>
  <c r="E55" i="146" s="1"/>
  <c r="K56" i="153"/>
  <c r="K57" i="149"/>
  <c r="K56" i="149"/>
  <c r="D56" i="143"/>
  <c r="F56" i="143" s="1"/>
  <c r="H56" i="143" s="1"/>
  <c r="K56" i="143" s="1"/>
  <c r="D57" i="143"/>
  <c r="F57" i="143" s="1"/>
  <c r="H57" i="143" s="1"/>
  <c r="K57" i="143" s="1"/>
  <c r="G55" i="144" l="1"/>
  <c r="F55" i="144" s="1"/>
  <c r="J56" i="153"/>
  <c r="L56" i="153"/>
  <c r="G56" i="144"/>
  <c r="F56" i="144" s="1"/>
  <c r="L57" i="153"/>
  <c r="J57" i="153"/>
  <c r="J56" i="149"/>
  <c r="L56" i="149"/>
  <c r="J57" i="149"/>
  <c r="L57" i="149"/>
  <c r="L57" i="143"/>
  <c r="M57" i="143" s="1"/>
  <c r="Q57" i="143" s="1"/>
  <c r="P57" i="143" s="1"/>
  <c r="J57" i="143"/>
  <c r="L56" i="143"/>
  <c r="M56" i="143" s="1"/>
  <c r="Q56" i="143" s="1"/>
  <c r="P56" i="143" s="1"/>
  <c r="J56" i="143"/>
  <c r="D56" i="141"/>
  <c r="F56" i="141" s="1"/>
  <c r="H56" i="141" s="1"/>
  <c r="K56" i="141" s="1"/>
  <c r="D57" i="141"/>
  <c r="F57" i="141" s="1"/>
  <c r="H57" i="141" s="1"/>
  <c r="K57" i="141" s="1"/>
  <c r="G56" i="146" l="1"/>
  <c r="F56" i="146" s="1"/>
  <c r="G55" i="146"/>
  <c r="F55" i="146" s="1"/>
  <c r="H55" i="144"/>
  <c r="H55" i="146" s="1"/>
  <c r="M56" i="153"/>
  <c r="M57" i="153"/>
  <c r="H56" i="144"/>
  <c r="H56" i="146" s="1"/>
  <c r="M57" i="149"/>
  <c r="M56" i="149"/>
  <c r="J57" i="141"/>
  <c r="L57" i="141"/>
  <c r="M57" i="141" s="1"/>
  <c r="Q57" i="141" s="1"/>
  <c r="P57" i="141" s="1"/>
  <c r="J56" i="141"/>
  <c r="L56" i="141"/>
  <c r="M56" i="141" s="1"/>
  <c r="Q56" i="141" s="1"/>
  <c r="P56" i="141" s="1"/>
  <c r="D56" i="140"/>
  <c r="D57" i="140"/>
  <c r="C56" i="142" s="1"/>
  <c r="Q57" i="153" l="1"/>
  <c r="I56" i="144"/>
  <c r="I56" i="146" s="1"/>
  <c r="I55" i="144"/>
  <c r="I55" i="146" s="1"/>
  <c r="Q56" i="153"/>
  <c r="Q56" i="149"/>
  <c r="Q57" i="149"/>
  <c r="F57" i="140"/>
  <c r="F56" i="140"/>
  <c r="C55" i="142"/>
  <c r="K55" i="144" l="1"/>
  <c r="K55" i="146" s="1"/>
  <c r="P56" i="153"/>
  <c r="J55" i="144" s="1"/>
  <c r="P57" i="153"/>
  <c r="J56" i="144" s="1"/>
  <c r="K56" i="144"/>
  <c r="K56" i="146" s="1"/>
  <c r="P57" i="149"/>
  <c r="P56" i="149"/>
  <c r="H57" i="140"/>
  <c r="D56" i="142"/>
  <c r="H56" i="140"/>
  <c r="D55" i="142"/>
  <c r="B5" i="139"/>
  <c r="B6" i="139"/>
  <c r="B7" i="139"/>
  <c r="B8" i="139"/>
  <c r="B9" i="139"/>
  <c r="B10" i="139"/>
  <c r="B11" i="139"/>
  <c r="B12" i="139"/>
  <c r="B13" i="139"/>
  <c r="B14" i="139"/>
  <c r="B15" i="139"/>
  <c r="B16" i="139"/>
  <c r="B17" i="139"/>
  <c r="B18" i="139"/>
  <c r="B19" i="139"/>
  <c r="B20" i="139"/>
  <c r="B21" i="139"/>
  <c r="B22" i="139"/>
  <c r="B23" i="139"/>
  <c r="B24" i="139"/>
  <c r="B25" i="139"/>
  <c r="B26" i="139"/>
  <c r="B27" i="139"/>
  <c r="B28" i="139"/>
  <c r="B29" i="139"/>
  <c r="B30" i="139"/>
  <c r="B31" i="139"/>
  <c r="B32" i="139"/>
  <c r="B33" i="139"/>
  <c r="B34" i="139"/>
  <c r="B35" i="139"/>
  <c r="B36" i="139"/>
  <c r="B37" i="139"/>
  <c r="B38" i="139"/>
  <c r="B39" i="139"/>
  <c r="B40" i="139"/>
  <c r="B41" i="139"/>
  <c r="B42" i="139"/>
  <c r="B43" i="139"/>
  <c r="B44" i="139"/>
  <c r="B45" i="139"/>
  <c r="B46" i="139"/>
  <c r="B47" i="139"/>
  <c r="B48" i="139"/>
  <c r="B49" i="139"/>
  <c r="B50" i="139"/>
  <c r="B51" i="139"/>
  <c r="B52" i="139"/>
  <c r="B53" i="139"/>
  <c r="B4" i="139"/>
  <c r="D56" i="138"/>
  <c r="F56" i="138" s="1"/>
  <c r="H56" i="138" s="1"/>
  <c r="K56" i="138" s="1"/>
  <c r="D57" i="138"/>
  <c r="F57" i="138" s="1"/>
  <c r="H57" i="138" s="1"/>
  <c r="K57" i="138" s="1"/>
  <c r="F56" i="136"/>
  <c r="H56" i="136" s="1"/>
  <c r="K56" i="136" s="1"/>
  <c r="F57" i="136"/>
  <c r="H57" i="136" s="1"/>
  <c r="K57" i="136" s="1"/>
  <c r="D56" i="136"/>
  <c r="D57" i="136"/>
  <c r="D56" i="132"/>
  <c r="F56" i="132" s="1"/>
  <c r="H56" i="132" s="1"/>
  <c r="K56" i="132" s="1"/>
  <c r="D57" i="132"/>
  <c r="F57" i="132" s="1"/>
  <c r="H57" i="132" s="1"/>
  <c r="K57" i="132" s="1"/>
  <c r="D56" i="127"/>
  <c r="F56" i="127" s="1"/>
  <c r="H56" i="127" s="1"/>
  <c r="K56" i="127" s="1"/>
  <c r="D57" i="127"/>
  <c r="F57" i="127" s="1"/>
  <c r="H57" i="127" s="1"/>
  <c r="K57" i="127" s="1"/>
  <c r="J56" i="146" l="1"/>
  <c r="J55" i="146"/>
  <c r="K56" i="140"/>
  <c r="E55" i="142"/>
  <c r="K57" i="140"/>
  <c r="E56" i="142"/>
  <c r="J57" i="136"/>
  <c r="L57" i="136"/>
  <c r="M57" i="136" s="1"/>
  <c r="Q57" i="136" s="1"/>
  <c r="P57" i="136" s="1"/>
  <c r="J56" i="136"/>
  <c r="L56" i="136"/>
  <c r="M56" i="136" s="1"/>
  <c r="Q56" i="136" s="1"/>
  <c r="P56" i="136" s="1"/>
  <c r="L57" i="132"/>
  <c r="M57" i="132" s="1"/>
  <c r="Q57" i="132" s="1"/>
  <c r="P57" i="132" s="1"/>
  <c r="J57" i="132"/>
  <c r="J56" i="132"/>
  <c r="L56" i="132"/>
  <c r="M56" i="132" s="1"/>
  <c r="Q56" i="132" s="1"/>
  <c r="P56" i="132" s="1"/>
  <c r="J56" i="138"/>
  <c r="L56" i="138"/>
  <c r="M56" i="138" s="1"/>
  <c r="Q56" i="138" s="1"/>
  <c r="P56" i="138" s="1"/>
  <c r="J57" i="138"/>
  <c r="L57" i="138"/>
  <c r="M57" i="138" s="1"/>
  <c r="Q57" i="138" s="1"/>
  <c r="P57" i="138" s="1"/>
  <c r="L57" i="127"/>
  <c r="M57" i="127" s="1"/>
  <c r="Q57" i="127" s="1"/>
  <c r="P57" i="127" s="1"/>
  <c r="J57" i="127"/>
  <c r="L56" i="127"/>
  <c r="M56" i="127" s="1"/>
  <c r="Q56" i="127" s="1"/>
  <c r="P56" i="127" s="1"/>
  <c r="J56" i="127"/>
  <c r="G56" i="142" l="1"/>
  <c r="F56" i="142" s="1"/>
  <c r="L57" i="140"/>
  <c r="J57" i="140"/>
  <c r="G55" i="142"/>
  <c r="F55" i="142" s="1"/>
  <c r="J56" i="140"/>
  <c r="L56" i="140"/>
  <c r="B5" i="124"/>
  <c r="B6" i="124"/>
  <c r="B7" i="124"/>
  <c r="B8" i="124"/>
  <c r="B9" i="124"/>
  <c r="B10" i="124"/>
  <c r="B11" i="124"/>
  <c r="B12" i="124"/>
  <c r="B13" i="124"/>
  <c r="B14" i="124"/>
  <c r="B15" i="124"/>
  <c r="B16" i="124"/>
  <c r="B17" i="124"/>
  <c r="B18" i="124"/>
  <c r="B19" i="124"/>
  <c r="B20" i="124"/>
  <c r="B21" i="124"/>
  <c r="B22" i="124"/>
  <c r="B23" i="124"/>
  <c r="B24" i="124"/>
  <c r="B25" i="124"/>
  <c r="B26" i="124"/>
  <c r="B27" i="124"/>
  <c r="B28" i="124"/>
  <c r="B29" i="124"/>
  <c r="B30" i="124"/>
  <c r="B31" i="124"/>
  <c r="B32" i="124"/>
  <c r="B33" i="124"/>
  <c r="B34" i="124"/>
  <c r="B35" i="124"/>
  <c r="B36" i="124"/>
  <c r="B37" i="124"/>
  <c r="B38" i="124"/>
  <c r="B39" i="124"/>
  <c r="B40" i="124"/>
  <c r="B41" i="124"/>
  <c r="B42" i="124"/>
  <c r="B43" i="124"/>
  <c r="B44" i="124"/>
  <c r="B45" i="124"/>
  <c r="B46" i="124"/>
  <c r="B47" i="124"/>
  <c r="B48" i="124"/>
  <c r="B49" i="124"/>
  <c r="B50" i="124"/>
  <c r="B51" i="124"/>
  <c r="B52" i="124"/>
  <c r="B53" i="124"/>
  <c r="B4" i="124"/>
  <c r="D56" i="123"/>
  <c r="F56" i="123" s="1"/>
  <c r="H56" i="123" s="1"/>
  <c r="K56" i="123" s="1"/>
  <c r="D57" i="123"/>
  <c r="F57" i="123" s="1"/>
  <c r="H57" i="123" s="1"/>
  <c r="K57" i="123" s="1"/>
  <c r="D56" i="122"/>
  <c r="F56" i="122" s="1"/>
  <c r="H56" i="122" s="1"/>
  <c r="K56" i="122" s="1"/>
  <c r="D57" i="122"/>
  <c r="F57" i="122" s="1"/>
  <c r="H57" i="122" s="1"/>
  <c r="K57" i="122" s="1"/>
  <c r="D56" i="121"/>
  <c r="F56" i="121" s="1"/>
  <c r="H56" i="121" s="1"/>
  <c r="K56" i="121" s="1"/>
  <c r="D57" i="121"/>
  <c r="F57" i="121" s="1"/>
  <c r="H57" i="121" s="1"/>
  <c r="K57" i="121" s="1"/>
  <c r="D56" i="120"/>
  <c r="F56" i="120" s="1"/>
  <c r="H56" i="120" s="1"/>
  <c r="K56" i="120" s="1"/>
  <c r="D57" i="120"/>
  <c r="F57" i="120" s="1"/>
  <c r="H57" i="120" s="1"/>
  <c r="K57" i="120" s="1"/>
  <c r="D55" i="119"/>
  <c r="F55" i="119" s="1"/>
  <c r="H55" i="119" s="1"/>
  <c r="K55" i="119" s="1"/>
  <c r="D56" i="119"/>
  <c r="F56" i="119" s="1"/>
  <c r="H56" i="119" s="1"/>
  <c r="K56" i="119" s="1"/>
  <c r="D56" i="117"/>
  <c r="F56" i="117" s="1"/>
  <c r="H56" i="117" s="1"/>
  <c r="K56" i="117" s="1"/>
  <c r="D57" i="117"/>
  <c r="F57" i="117" s="1"/>
  <c r="H57" i="117" s="1"/>
  <c r="K57" i="117" s="1"/>
  <c r="D56" i="114"/>
  <c r="F56" i="114" s="1"/>
  <c r="H56" i="114" s="1"/>
  <c r="K56" i="114" s="1"/>
  <c r="D57" i="114"/>
  <c r="F57" i="114" s="1"/>
  <c r="H57" i="114" s="1"/>
  <c r="K57" i="114" s="1"/>
  <c r="M56" i="140" l="1"/>
  <c r="H55" i="142"/>
  <c r="M57" i="140"/>
  <c r="H56" i="142"/>
  <c r="J57" i="122"/>
  <c r="L57" i="122"/>
  <c r="M57" i="122" s="1"/>
  <c r="Q57" i="122" s="1"/>
  <c r="P57" i="122" s="1"/>
  <c r="J56" i="122"/>
  <c r="L56" i="122"/>
  <c r="M56" i="122" s="1"/>
  <c r="Q56" i="122" s="1"/>
  <c r="P56" i="122" s="1"/>
  <c r="L56" i="121"/>
  <c r="M56" i="121" s="1"/>
  <c r="Q56" i="121" s="1"/>
  <c r="P56" i="121" s="1"/>
  <c r="J56" i="121"/>
  <c r="L57" i="121"/>
  <c r="M57" i="121" s="1"/>
  <c r="Q57" i="121" s="1"/>
  <c r="P57" i="121" s="1"/>
  <c r="J57" i="121"/>
  <c r="L57" i="120"/>
  <c r="M57" i="120" s="1"/>
  <c r="Q57" i="120" s="1"/>
  <c r="P57" i="120" s="1"/>
  <c r="J57" i="120"/>
  <c r="J56" i="120"/>
  <c r="L56" i="120"/>
  <c r="M56" i="120" s="1"/>
  <c r="Q56" i="120" s="1"/>
  <c r="P56" i="120" s="1"/>
  <c r="J57" i="117"/>
  <c r="L57" i="117"/>
  <c r="M57" i="117" s="1"/>
  <c r="Q57" i="117" s="1"/>
  <c r="P57" i="117" s="1"/>
  <c r="L56" i="117"/>
  <c r="M56" i="117" s="1"/>
  <c r="Q56" i="117" s="1"/>
  <c r="P56" i="117" s="1"/>
  <c r="J56" i="117"/>
  <c r="L56" i="114"/>
  <c r="M56" i="114" s="1"/>
  <c r="Q56" i="114" s="1"/>
  <c r="P56" i="114" s="1"/>
  <c r="J56" i="114"/>
  <c r="L57" i="114"/>
  <c r="M57" i="114" s="1"/>
  <c r="Q57" i="114" s="1"/>
  <c r="P57" i="114" s="1"/>
  <c r="J57" i="114"/>
  <c r="L57" i="123"/>
  <c r="M57" i="123" s="1"/>
  <c r="Q57" i="123" s="1"/>
  <c r="P57" i="123" s="1"/>
  <c r="J57" i="123"/>
  <c r="L56" i="123"/>
  <c r="M56" i="123" s="1"/>
  <c r="Q56" i="123" s="1"/>
  <c r="P56" i="123" s="1"/>
  <c r="J56" i="123"/>
  <c r="L56" i="119"/>
  <c r="M56" i="119" s="1"/>
  <c r="Q56" i="119" s="1"/>
  <c r="P56" i="119" s="1"/>
  <c r="J56" i="119"/>
  <c r="L55" i="119"/>
  <c r="M55" i="119" s="1"/>
  <c r="Q55" i="119" s="1"/>
  <c r="P55" i="119" s="1"/>
  <c r="J55" i="119"/>
  <c r="Q57" i="140" l="1"/>
  <c r="I56" i="142"/>
  <c r="Q56" i="140"/>
  <c r="I55" i="142"/>
  <c r="B5" i="110"/>
  <c r="B6" i="110"/>
  <c r="B7" i="110"/>
  <c r="B8" i="110"/>
  <c r="B9" i="110"/>
  <c r="B10" i="110"/>
  <c r="B11" i="110"/>
  <c r="B12" i="110"/>
  <c r="B13" i="110"/>
  <c r="B14" i="110"/>
  <c r="B15" i="110"/>
  <c r="B16" i="110"/>
  <c r="B17" i="110"/>
  <c r="B18" i="110"/>
  <c r="B19" i="110"/>
  <c r="B20" i="110"/>
  <c r="B21" i="110"/>
  <c r="B22" i="110"/>
  <c r="B23" i="110"/>
  <c r="B24" i="110"/>
  <c r="B25" i="110"/>
  <c r="B26" i="110"/>
  <c r="B27" i="110"/>
  <c r="B28" i="110"/>
  <c r="B29" i="110"/>
  <c r="B30" i="110"/>
  <c r="B31" i="110"/>
  <c r="B32" i="110"/>
  <c r="B33" i="110"/>
  <c r="B34" i="110"/>
  <c r="B35" i="110"/>
  <c r="B36" i="110"/>
  <c r="B37" i="110"/>
  <c r="B38" i="110"/>
  <c r="B39" i="110"/>
  <c r="B40" i="110"/>
  <c r="B41" i="110"/>
  <c r="B42" i="110"/>
  <c r="B43" i="110"/>
  <c r="B44" i="110"/>
  <c r="B45" i="110"/>
  <c r="B46" i="110"/>
  <c r="B47" i="110"/>
  <c r="B48" i="110"/>
  <c r="B49" i="110"/>
  <c r="B50" i="110"/>
  <c r="B51" i="110"/>
  <c r="B52" i="110"/>
  <c r="B53" i="110"/>
  <c r="B54" i="110"/>
  <c r="B55" i="110"/>
  <c r="B4" i="110"/>
  <c r="D56" i="109"/>
  <c r="F56" i="109" s="1"/>
  <c r="H56" i="109" s="1"/>
  <c r="K56" i="109" s="1"/>
  <c r="D57" i="109"/>
  <c r="F57" i="109" s="1"/>
  <c r="H57" i="109" s="1"/>
  <c r="K57" i="109" s="1"/>
  <c r="D56" i="102"/>
  <c r="F56" i="102" s="1"/>
  <c r="H56" i="102" s="1"/>
  <c r="K56" i="102" s="1"/>
  <c r="D57" i="102"/>
  <c r="F57" i="102" s="1"/>
  <c r="H57" i="102" s="1"/>
  <c r="K57" i="102" s="1"/>
  <c r="D56" i="101"/>
  <c r="F56" i="101" s="1"/>
  <c r="H56" i="101" s="1"/>
  <c r="K56" i="101" s="1"/>
  <c r="D57" i="101"/>
  <c r="F57" i="101" s="1"/>
  <c r="H57" i="101" s="1"/>
  <c r="K57" i="101" s="1"/>
  <c r="D56" i="100"/>
  <c r="F56" i="100" s="1"/>
  <c r="H56" i="100" s="1"/>
  <c r="K56" i="100" s="1"/>
  <c r="D57" i="100"/>
  <c r="F57" i="100" s="1"/>
  <c r="H57" i="100" s="1"/>
  <c r="K57" i="100" s="1"/>
  <c r="D56" i="99"/>
  <c r="F56" i="99" s="1"/>
  <c r="H56" i="99" s="1"/>
  <c r="K56" i="99" s="1"/>
  <c r="D57" i="99"/>
  <c r="F57" i="99" s="1"/>
  <c r="H57" i="99" s="1"/>
  <c r="K57" i="99" s="1"/>
  <c r="D56" i="98"/>
  <c r="F56" i="98" s="1"/>
  <c r="H56" i="98" s="1"/>
  <c r="K56" i="98" s="1"/>
  <c r="D57" i="98"/>
  <c r="F57" i="98" s="1"/>
  <c r="H57" i="98" s="1"/>
  <c r="K57" i="98" s="1"/>
  <c r="D56" i="97"/>
  <c r="F56" i="97" s="1"/>
  <c r="H56" i="97" s="1"/>
  <c r="K56" i="97" s="1"/>
  <c r="D57" i="97"/>
  <c r="F57" i="97" s="1"/>
  <c r="H57" i="97" s="1"/>
  <c r="K57" i="97" s="1"/>
  <c r="D56" i="108"/>
  <c r="F56" i="108" s="1"/>
  <c r="H56" i="108" s="1"/>
  <c r="K56" i="108" s="1"/>
  <c r="D57" i="108"/>
  <c r="F57" i="108" s="1"/>
  <c r="H57" i="108" s="1"/>
  <c r="K57" i="108" s="1"/>
  <c r="D56" i="96"/>
  <c r="F56" i="96" s="1"/>
  <c r="H56" i="96" s="1"/>
  <c r="K56" i="96" s="1"/>
  <c r="D57" i="96"/>
  <c r="F57" i="96" s="1"/>
  <c r="H57" i="96" s="1"/>
  <c r="K57" i="96" s="1"/>
  <c r="D56" i="83"/>
  <c r="F56" i="83" s="1"/>
  <c r="H56" i="83" s="1"/>
  <c r="K56" i="83" s="1"/>
  <c r="D57" i="83"/>
  <c r="F57" i="83" s="1"/>
  <c r="H57" i="83" s="1"/>
  <c r="K57" i="83" s="1"/>
  <c r="D56" i="107"/>
  <c r="F56" i="107" s="1"/>
  <c r="H56" i="107" s="1"/>
  <c r="K56" i="107" s="1"/>
  <c r="D57" i="107"/>
  <c r="F57" i="107" s="1"/>
  <c r="H57" i="107" s="1"/>
  <c r="K57" i="107" s="1"/>
  <c r="D56" i="106"/>
  <c r="F56" i="106" s="1"/>
  <c r="H56" i="106" s="1"/>
  <c r="K56" i="106" s="1"/>
  <c r="D57" i="106"/>
  <c r="F57" i="106" s="1"/>
  <c r="H57" i="106" s="1"/>
  <c r="K57" i="106" s="1"/>
  <c r="D55" i="84"/>
  <c r="D56" i="84"/>
  <c r="F56" i="84" s="1"/>
  <c r="H56" i="84" s="1"/>
  <c r="K56" i="84" s="1"/>
  <c r="D56" i="103"/>
  <c r="F56" i="103" s="1"/>
  <c r="H56" i="103" s="1"/>
  <c r="K56" i="103" s="1"/>
  <c r="D57" i="103"/>
  <c r="F57" i="103" s="1"/>
  <c r="H57" i="103" s="1"/>
  <c r="K57" i="103" s="1"/>
  <c r="D56" i="82"/>
  <c r="F56" i="82" s="1"/>
  <c r="H56" i="82" s="1"/>
  <c r="K56" i="82" s="1"/>
  <c r="D57" i="82"/>
  <c r="F57" i="82" s="1"/>
  <c r="H57" i="82" s="1"/>
  <c r="K57" i="82" s="1"/>
  <c r="D56" i="81"/>
  <c r="F56" i="81" s="1"/>
  <c r="H56" i="81" s="1"/>
  <c r="K56" i="81" s="1"/>
  <c r="D57" i="81"/>
  <c r="F57" i="81" s="1"/>
  <c r="H57" i="81" s="1"/>
  <c r="K57" i="81" s="1"/>
  <c r="D56" i="105"/>
  <c r="F56" i="105" s="1"/>
  <c r="H56" i="105" s="1"/>
  <c r="K56" i="105" s="1"/>
  <c r="D57" i="105"/>
  <c r="F57" i="105" s="1"/>
  <c r="H57" i="105" s="1"/>
  <c r="K57" i="105" s="1"/>
  <c r="D56" i="87"/>
  <c r="F56" i="87" s="1"/>
  <c r="H56" i="87" s="1"/>
  <c r="K56" i="87" s="1"/>
  <c r="D57" i="87"/>
  <c r="F57" i="87" s="1"/>
  <c r="H57" i="87" s="1"/>
  <c r="K57" i="87" s="1"/>
  <c r="D56" i="88"/>
  <c r="F56" i="88" s="1"/>
  <c r="H56" i="88" s="1"/>
  <c r="K56" i="88" s="1"/>
  <c r="D57" i="88"/>
  <c r="F57" i="88" s="1"/>
  <c r="H57" i="88" s="1"/>
  <c r="K57" i="88" s="1"/>
  <c r="P56" i="140" l="1"/>
  <c r="J55" i="142" s="1"/>
  <c r="K55" i="142"/>
  <c r="P57" i="140"/>
  <c r="J56" i="142" s="1"/>
  <c r="K56" i="142"/>
  <c r="J57" i="109"/>
  <c r="L57" i="109"/>
  <c r="M57" i="109" s="1"/>
  <c r="Q57" i="109" s="1"/>
  <c r="P57" i="109" s="1"/>
  <c r="J56" i="109"/>
  <c r="L56" i="109"/>
  <c r="M56" i="109" s="1"/>
  <c r="Q56" i="109" s="1"/>
  <c r="P56" i="109" s="1"/>
  <c r="L57" i="102"/>
  <c r="M57" i="102" s="1"/>
  <c r="Q57" i="102" s="1"/>
  <c r="P57" i="102" s="1"/>
  <c r="J57" i="102"/>
  <c r="J56" i="102"/>
  <c r="L56" i="102"/>
  <c r="M56" i="102" s="1"/>
  <c r="Q56" i="102" s="1"/>
  <c r="P56" i="102" s="1"/>
  <c r="J56" i="101"/>
  <c r="L56" i="101"/>
  <c r="M56" i="101" s="1"/>
  <c r="Q56" i="101" s="1"/>
  <c r="P56" i="101" s="1"/>
  <c r="J57" i="101"/>
  <c r="L57" i="101"/>
  <c r="M57" i="101" s="1"/>
  <c r="Q57" i="101" s="1"/>
  <c r="P57" i="101" s="1"/>
  <c r="J57" i="100"/>
  <c r="L57" i="100"/>
  <c r="M57" i="100" s="1"/>
  <c r="Q57" i="100" s="1"/>
  <c r="P57" i="100" s="1"/>
  <c r="J56" i="100"/>
  <c r="L56" i="100"/>
  <c r="M56" i="100" s="1"/>
  <c r="Q56" i="100" s="1"/>
  <c r="P56" i="100" s="1"/>
  <c r="J57" i="99"/>
  <c r="L57" i="99"/>
  <c r="M57" i="99" s="1"/>
  <c r="Q57" i="99" s="1"/>
  <c r="P57" i="99" s="1"/>
  <c r="J56" i="99"/>
  <c r="L56" i="99"/>
  <c r="M56" i="99" s="1"/>
  <c r="Q56" i="99" s="1"/>
  <c r="P56" i="99" s="1"/>
  <c r="J57" i="98"/>
  <c r="L57" i="98"/>
  <c r="M57" i="98" s="1"/>
  <c r="Q57" i="98" s="1"/>
  <c r="P57" i="98" s="1"/>
  <c r="J56" i="98"/>
  <c r="L56" i="98"/>
  <c r="M56" i="98" s="1"/>
  <c r="Q56" i="98" s="1"/>
  <c r="P56" i="98" s="1"/>
  <c r="L57" i="97"/>
  <c r="M57" i="97" s="1"/>
  <c r="Q57" i="97" s="1"/>
  <c r="P57" i="97" s="1"/>
  <c r="J57" i="97"/>
  <c r="J56" i="97"/>
  <c r="L56" i="97"/>
  <c r="M56" i="97" s="1"/>
  <c r="Q56" i="97" s="1"/>
  <c r="P56" i="97" s="1"/>
  <c r="J57" i="108"/>
  <c r="L57" i="108"/>
  <c r="M57" i="108" s="1"/>
  <c r="Q57" i="108" s="1"/>
  <c r="P57" i="108" s="1"/>
  <c r="J56" i="108"/>
  <c r="L56" i="108"/>
  <c r="M56" i="108" s="1"/>
  <c r="Q56" i="108" s="1"/>
  <c r="P56" i="108" s="1"/>
  <c r="J57" i="96"/>
  <c r="L57" i="96"/>
  <c r="M57" i="96" s="1"/>
  <c r="Q57" i="96" s="1"/>
  <c r="P57" i="96" s="1"/>
  <c r="J56" i="96"/>
  <c r="L56" i="96"/>
  <c r="M56" i="96" s="1"/>
  <c r="Q56" i="96" s="1"/>
  <c r="P56" i="96" s="1"/>
  <c r="L57" i="83"/>
  <c r="M57" i="83" s="1"/>
  <c r="Q57" i="83" s="1"/>
  <c r="P57" i="83" s="1"/>
  <c r="J57" i="83"/>
  <c r="J56" i="83"/>
  <c r="L56" i="83"/>
  <c r="M56" i="83" s="1"/>
  <c r="Q56" i="83" s="1"/>
  <c r="P56" i="83" s="1"/>
  <c r="L57" i="107"/>
  <c r="M57" i="107" s="1"/>
  <c r="Q57" i="107" s="1"/>
  <c r="P57" i="107" s="1"/>
  <c r="J57" i="107"/>
  <c r="J56" i="107"/>
  <c r="L56" i="107"/>
  <c r="M56" i="107" s="1"/>
  <c r="Q56" i="107" s="1"/>
  <c r="P56" i="107" s="1"/>
  <c r="L56" i="106"/>
  <c r="M56" i="106" s="1"/>
  <c r="Q56" i="106" s="1"/>
  <c r="P56" i="106" s="1"/>
  <c r="J56" i="106"/>
  <c r="L57" i="106"/>
  <c r="M57" i="106" s="1"/>
  <c r="Q57" i="106" s="1"/>
  <c r="P57" i="106" s="1"/>
  <c r="J57" i="106"/>
  <c r="L56" i="103"/>
  <c r="M56" i="103" s="1"/>
  <c r="Q56" i="103" s="1"/>
  <c r="P56" i="103" s="1"/>
  <c r="J56" i="103"/>
  <c r="L57" i="103"/>
  <c r="M57" i="103" s="1"/>
  <c r="Q57" i="103" s="1"/>
  <c r="P57" i="103" s="1"/>
  <c r="J57" i="103"/>
  <c r="J57" i="81"/>
  <c r="L57" i="81"/>
  <c r="M57" i="81" s="1"/>
  <c r="Q57" i="81" s="1"/>
  <c r="P57" i="81" s="1"/>
  <c r="L56" i="81"/>
  <c r="M56" i="81" s="1"/>
  <c r="Q56" i="81" s="1"/>
  <c r="P56" i="81" s="1"/>
  <c r="J56" i="81"/>
  <c r="L57" i="105"/>
  <c r="M57" i="105" s="1"/>
  <c r="Q57" i="105" s="1"/>
  <c r="P57" i="105" s="1"/>
  <c r="J57" i="105"/>
  <c r="J56" i="105"/>
  <c r="L56" i="105"/>
  <c r="M56" i="105" s="1"/>
  <c r="Q56" i="105" s="1"/>
  <c r="P56" i="105" s="1"/>
  <c r="J57" i="87"/>
  <c r="L57" i="87"/>
  <c r="M57" i="87" s="1"/>
  <c r="Q57" i="87" s="1"/>
  <c r="P57" i="87" s="1"/>
  <c r="J56" i="87"/>
  <c r="L56" i="87"/>
  <c r="M56" i="87" s="1"/>
  <c r="Q56" i="87" s="1"/>
  <c r="P56" i="87" s="1"/>
  <c r="F55" i="84"/>
  <c r="L56" i="84"/>
  <c r="J56" i="84"/>
  <c r="J57" i="82"/>
  <c r="L57" i="82"/>
  <c r="M57" i="82" s="1"/>
  <c r="Q57" i="82" s="1"/>
  <c r="P57" i="82" s="1"/>
  <c r="J56" i="82"/>
  <c r="L56" i="82"/>
  <c r="M56" i="82" s="1"/>
  <c r="Q56" i="82" s="1"/>
  <c r="P56" i="82" s="1"/>
  <c r="J56" i="88"/>
  <c r="L56" i="88"/>
  <c r="M56" i="88" s="1"/>
  <c r="Q56" i="88" s="1"/>
  <c r="P56" i="88" s="1"/>
  <c r="J57" i="88"/>
  <c r="L57" i="88"/>
  <c r="M57" i="88" s="1"/>
  <c r="Q57" i="88" s="1"/>
  <c r="P57" i="88" s="1"/>
  <c r="H55" i="84" l="1"/>
  <c r="M56" i="84"/>
  <c r="D56" i="89"/>
  <c r="F56" i="89" s="1"/>
  <c r="H56" i="89" s="1"/>
  <c r="K56" i="89" s="1"/>
  <c r="D57" i="89"/>
  <c r="F57" i="89" s="1"/>
  <c r="H57" i="89" s="1"/>
  <c r="K57" i="89" s="1"/>
  <c r="D56" i="90"/>
  <c r="F56" i="90" s="1"/>
  <c r="H56" i="90" s="1"/>
  <c r="K56" i="90" s="1"/>
  <c r="D57" i="90"/>
  <c r="F57" i="90" s="1"/>
  <c r="H57" i="90" s="1"/>
  <c r="K57" i="90" s="1"/>
  <c r="D56" i="91"/>
  <c r="F56" i="91" s="1"/>
  <c r="H56" i="91" s="1"/>
  <c r="K56" i="91" s="1"/>
  <c r="D57" i="91"/>
  <c r="F57" i="91" s="1"/>
  <c r="H57" i="91" s="1"/>
  <c r="K57" i="91" s="1"/>
  <c r="D56" i="104"/>
  <c r="F56" i="104" s="1"/>
  <c r="H56" i="104" s="1"/>
  <c r="K56" i="104" s="1"/>
  <c r="D57" i="104"/>
  <c r="F57" i="104" s="1"/>
  <c r="H57" i="104" s="1"/>
  <c r="K57" i="104" s="1"/>
  <c r="D56" i="92"/>
  <c r="F56" i="92" s="1"/>
  <c r="H56" i="92" s="1"/>
  <c r="K56" i="92" s="1"/>
  <c r="D57" i="92"/>
  <c r="F57" i="92" s="1"/>
  <c r="H57" i="92" s="1"/>
  <c r="K57" i="92" s="1"/>
  <c r="D56" i="93"/>
  <c r="F56" i="93" s="1"/>
  <c r="H56" i="93" s="1"/>
  <c r="K56" i="93" s="1"/>
  <c r="D57" i="93"/>
  <c r="F57" i="93" s="1"/>
  <c r="H57" i="93" s="1"/>
  <c r="K57" i="93" s="1"/>
  <c r="D56" i="94"/>
  <c r="F56" i="94" s="1"/>
  <c r="H56" i="94" s="1"/>
  <c r="K56" i="94" s="1"/>
  <c r="D57" i="94"/>
  <c r="F57" i="94" s="1"/>
  <c r="H57" i="94" s="1"/>
  <c r="K57" i="94" s="1"/>
  <c r="D56" i="95"/>
  <c r="F56" i="95" s="1"/>
  <c r="H56" i="95" s="1"/>
  <c r="K56" i="95" s="1"/>
  <c r="D57" i="95"/>
  <c r="F57" i="95" s="1"/>
  <c r="H57" i="95" s="1"/>
  <c r="K57" i="95" s="1"/>
  <c r="F56" i="79"/>
  <c r="H56" i="79" s="1"/>
  <c r="K56" i="79" s="1"/>
  <c r="D56" i="79"/>
  <c r="D57" i="79"/>
  <c r="F57" i="79" s="1"/>
  <c r="H57" i="79" s="1"/>
  <c r="K57" i="79" s="1"/>
  <c r="D56" i="80"/>
  <c r="F56" i="80" s="1"/>
  <c r="H56" i="80" s="1"/>
  <c r="K56" i="80" s="1"/>
  <c r="D57" i="80"/>
  <c r="F57" i="80" s="1"/>
  <c r="H57" i="80" s="1"/>
  <c r="K57" i="80" s="1"/>
  <c r="D56" i="85"/>
  <c r="F56" i="85" s="1"/>
  <c r="H56" i="85" s="1"/>
  <c r="K56" i="85" s="1"/>
  <c r="D57" i="85"/>
  <c r="F57" i="85" s="1"/>
  <c r="H57" i="85" s="1"/>
  <c r="K57" i="85" s="1"/>
  <c r="D56" i="86"/>
  <c r="F56" i="86" s="1"/>
  <c r="H56" i="86" s="1"/>
  <c r="K56" i="86" s="1"/>
  <c r="D57" i="86"/>
  <c r="F57" i="86" s="1"/>
  <c r="H57" i="86" s="1"/>
  <c r="K57" i="86" s="1"/>
  <c r="J57" i="89" l="1"/>
  <c r="L57" i="89"/>
  <c r="M57" i="89" s="1"/>
  <c r="Q57" i="89" s="1"/>
  <c r="P57" i="89" s="1"/>
  <c r="J56" i="89"/>
  <c r="L56" i="89"/>
  <c r="M56" i="89" s="1"/>
  <c r="Q56" i="89" s="1"/>
  <c r="P56" i="89" s="1"/>
  <c r="J57" i="90"/>
  <c r="L57" i="90"/>
  <c r="M57" i="90" s="1"/>
  <c r="Q57" i="90" s="1"/>
  <c r="P57" i="90" s="1"/>
  <c r="L56" i="90"/>
  <c r="M56" i="90" s="1"/>
  <c r="Q56" i="90" s="1"/>
  <c r="P56" i="90" s="1"/>
  <c r="J56" i="90"/>
  <c r="J56" i="104"/>
  <c r="L56" i="104"/>
  <c r="M56" i="104" s="1"/>
  <c r="Q56" i="104" s="1"/>
  <c r="P56" i="104" s="1"/>
  <c r="L57" i="104"/>
  <c r="M57" i="104" s="1"/>
  <c r="Q57" i="104" s="1"/>
  <c r="P57" i="104" s="1"/>
  <c r="J57" i="104"/>
  <c r="L56" i="92"/>
  <c r="M56" i="92" s="1"/>
  <c r="Q56" i="92" s="1"/>
  <c r="P56" i="92" s="1"/>
  <c r="J56" i="92"/>
  <c r="J57" i="92"/>
  <c r="L57" i="92"/>
  <c r="M57" i="92" s="1"/>
  <c r="Q57" i="92" s="1"/>
  <c r="P57" i="92" s="1"/>
  <c r="L56" i="93"/>
  <c r="M56" i="93" s="1"/>
  <c r="Q56" i="93" s="1"/>
  <c r="P56" i="93" s="1"/>
  <c r="J56" i="93"/>
  <c r="L57" i="93"/>
  <c r="M57" i="93" s="1"/>
  <c r="Q57" i="93" s="1"/>
  <c r="P57" i="93" s="1"/>
  <c r="J57" i="93"/>
  <c r="L57" i="94"/>
  <c r="M57" i="94" s="1"/>
  <c r="Q57" i="94" s="1"/>
  <c r="P57" i="94" s="1"/>
  <c r="J57" i="94"/>
  <c r="L56" i="94"/>
  <c r="M56" i="94" s="1"/>
  <c r="Q56" i="94" s="1"/>
  <c r="P56" i="94" s="1"/>
  <c r="J56" i="94"/>
  <c r="L56" i="95"/>
  <c r="M56" i="95" s="1"/>
  <c r="Q56" i="95" s="1"/>
  <c r="P56" i="95" s="1"/>
  <c r="J56" i="95"/>
  <c r="J56" i="79"/>
  <c r="L56" i="79"/>
  <c r="M56" i="79" s="1"/>
  <c r="Q56" i="79" s="1"/>
  <c r="P56" i="79" s="1"/>
  <c r="J57" i="79"/>
  <c r="L57" i="79"/>
  <c r="M57" i="79" s="1"/>
  <c r="Q57" i="79" s="1"/>
  <c r="P57" i="79" s="1"/>
  <c r="L57" i="80"/>
  <c r="M57" i="80" s="1"/>
  <c r="Q57" i="80" s="1"/>
  <c r="P57" i="80" s="1"/>
  <c r="J57" i="80"/>
  <c r="J56" i="80"/>
  <c r="L56" i="80"/>
  <c r="M56" i="80" s="1"/>
  <c r="Q56" i="80" s="1"/>
  <c r="P56" i="80" s="1"/>
  <c r="K55" i="84"/>
  <c r="Q56" i="84"/>
  <c r="L56" i="91"/>
  <c r="M56" i="91" s="1"/>
  <c r="Q56" i="91" s="1"/>
  <c r="P56" i="91" s="1"/>
  <c r="J56" i="91"/>
  <c r="L57" i="91"/>
  <c r="M57" i="91" s="1"/>
  <c r="Q57" i="91" s="1"/>
  <c r="P57" i="91" s="1"/>
  <c r="J57" i="91"/>
  <c r="J57" i="95"/>
  <c r="L57" i="95"/>
  <c r="M57" i="95" s="1"/>
  <c r="Q57" i="95" s="1"/>
  <c r="P57" i="95" s="1"/>
  <c r="L56" i="85"/>
  <c r="M56" i="85" s="1"/>
  <c r="Q56" i="85" s="1"/>
  <c r="P56" i="85" s="1"/>
  <c r="J56" i="85"/>
  <c r="J57" i="85"/>
  <c r="L57" i="85"/>
  <c r="M57" i="85" s="1"/>
  <c r="Q57" i="85" s="1"/>
  <c r="P57" i="85" s="1"/>
  <c r="J56" i="86"/>
  <c r="L56" i="86"/>
  <c r="M56" i="86" s="1"/>
  <c r="Q56" i="86" s="1"/>
  <c r="P56" i="86" s="1"/>
  <c r="J57" i="86"/>
  <c r="L57" i="86"/>
  <c r="M57" i="86" s="1"/>
  <c r="Q57" i="86" s="1"/>
  <c r="P57" i="86" s="1"/>
  <c r="P56" i="84" l="1"/>
  <c r="J55" i="84"/>
  <c r="L55" i="84"/>
  <c r="D56" i="78"/>
  <c r="D57" i="78"/>
  <c r="F57" i="78" s="1"/>
  <c r="H57" i="78" s="1"/>
  <c r="K57" i="78" s="1"/>
  <c r="F56" i="78" l="1"/>
  <c r="C55" i="110"/>
  <c r="M55" i="84"/>
  <c r="L57" i="78"/>
  <c r="M57" i="78" s="1"/>
  <c r="Q57" i="78" s="1"/>
  <c r="P57" i="78" s="1"/>
  <c r="J57" i="78"/>
  <c r="H56" i="78" l="1"/>
  <c r="D55" i="110"/>
  <c r="Q55" i="84"/>
  <c r="B54" i="146"/>
  <c r="D55" i="150"/>
  <c r="F55" i="150" s="1"/>
  <c r="H55" i="150" s="1"/>
  <c r="K55" i="150" s="1"/>
  <c r="D55" i="152"/>
  <c r="F55" i="152" s="1"/>
  <c r="H55" i="152" s="1"/>
  <c r="K55" i="152" s="1"/>
  <c r="L55" i="152" s="1"/>
  <c r="M55" i="152" s="1"/>
  <c r="Q55" i="152" s="1"/>
  <c r="P55" i="152" s="1"/>
  <c r="D55" i="156"/>
  <c r="F55" i="156" s="1"/>
  <c r="H55" i="156" s="1"/>
  <c r="K55" i="156" s="1"/>
  <c r="D55" i="155"/>
  <c r="F55" i="155" s="1"/>
  <c r="H55" i="155" s="1"/>
  <c r="K55" i="155" s="1"/>
  <c r="D55" i="151"/>
  <c r="F55" i="151" s="1"/>
  <c r="H55" i="151" s="1"/>
  <c r="K55" i="151" s="1"/>
  <c r="D55" i="154"/>
  <c r="F55" i="154" s="1"/>
  <c r="H55" i="154" s="1"/>
  <c r="K55" i="154" s="1"/>
  <c r="L55" i="154" s="1"/>
  <c r="M55" i="154" s="1"/>
  <c r="D55" i="153"/>
  <c r="D55" i="149"/>
  <c r="F55" i="149" s="1"/>
  <c r="H55" i="149" s="1"/>
  <c r="K55" i="149" s="1"/>
  <c r="D55" i="143"/>
  <c r="F55" i="143" s="1"/>
  <c r="H55" i="143" s="1"/>
  <c r="K55" i="143" s="1"/>
  <c r="D55" i="141"/>
  <c r="F55" i="141" s="1"/>
  <c r="H55" i="141" s="1"/>
  <c r="K55" i="141" s="1"/>
  <c r="D55" i="138"/>
  <c r="F55" i="138" s="1"/>
  <c r="H55" i="138" s="1"/>
  <c r="K55" i="138" s="1"/>
  <c r="L55" i="138" s="1"/>
  <c r="M55" i="138" s="1"/>
  <c r="Q55" i="138" s="1"/>
  <c r="P55" i="138" s="1"/>
  <c r="D55" i="136"/>
  <c r="F55" i="136" s="1"/>
  <c r="H55" i="136" s="1"/>
  <c r="K55" i="136" s="1"/>
  <c r="D55" i="132"/>
  <c r="F55" i="132" s="1"/>
  <c r="H55" i="132" s="1"/>
  <c r="K55" i="132" s="1"/>
  <c r="J55" i="132" s="1"/>
  <c r="D55" i="127"/>
  <c r="F55" i="127" s="1"/>
  <c r="H55" i="127" s="1"/>
  <c r="K55" i="127" s="1"/>
  <c r="D55" i="123"/>
  <c r="F55" i="123" s="1"/>
  <c r="H55" i="123" s="1"/>
  <c r="K55" i="123" s="1"/>
  <c r="D55" i="140"/>
  <c r="D55" i="122"/>
  <c r="F55" i="122" s="1"/>
  <c r="H55" i="122" s="1"/>
  <c r="K55" i="122" s="1"/>
  <c r="D55" i="121"/>
  <c r="F55" i="121" s="1"/>
  <c r="H55" i="121" s="1"/>
  <c r="K55" i="121" s="1"/>
  <c r="D54" i="119"/>
  <c r="F54" i="119" s="1"/>
  <c r="H54" i="119" s="1"/>
  <c r="K54" i="119" s="1"/>
  <c r="D55" i="114"/>
  <c r="F55" i="114" s="1"/>
  <c r="H55" i="114" s="1"/>
  <c r="K55" i="114" s="1"/>
  <c r="D55" i="120"/>
  <c r="F55" i="120" s="1"/>
  <c r="H55" i="120" s="1"/>
  <c r="K55" i="120" s="1"/>
  <c r="D55" i="117"/>
  <c r="F55" i="117" s="1"/>
  <c r="H55" i="117" s="1"/>
  <c r="K55" i="117" s="1"/>
  <c r="D34" i="109"/>
  <c r="F34" i="109" s="1"/>
  <c r="H34" i="109" s="1"/>
  <c r="K34" i="109" s="1"/>
  <c r="J34" i="109" s="1"/>
  <c r="D46" i="109"/>
  <c r="F46" i="109" s="1"/>
  <c r="H46" i="109" s="1"/>
  <c r="K46" i="109" s="1"/>
  <c r="D55" i="109"/>
  <c r="F55" i="109" s="1"/>
  <c r="H55" i="109" s="1"/>
  <c r="K55" i="109" s="1"/>
  <c r="D6" i="102"/>
  <c r="F6" i="102" s="1"/>
  <c r="H6" i="102" s="1"/>
  <c r="K6" i="102" s="1"/>
  <c r="D15" i="102"/>
  <c r="F15" i="102" s="1"/>
  <c r="H15" i="102" s="1"/>
  <c r="K15" i="102" s="1"/>
  <c r="D18" i="102"/>
  <c r="F18" i="102" s="1"/>
  <c r="H18" i="102" s="1"/>
  <c r="K18" i="102" s="1"/>
  <c r="L18" i="102" s="1"/>
  <c r="M18" i="102" s="1"/>
  <c r="Q18" i="102" s="1"/>
  <c r="P18" i="102" s="1"/>
  <c r="D30" i="102"/>
  <c r="F30" i="102" s="1"/>
  <c r="H30" i="102" s="1"/>
  <c r="K30" i="102" s="1"/>
  <c r="D39" i="102"/>
  <c r="F39" i="102" s="1"/>
  <c r="H39" i="102" s="1"/>
  <c r="K39" i="102" s="1"/>
  <c r="J39" i="102" s="1"/>
  <c r="D42" i="102"/>
  <c r="F42" i="102" s="1"/>
  <c r="H42" i="102" s="1"/>
  <c r="K42" i="102" s="1"/>
  <c r="D51" i="102"/>
  <c r="F51" i="102" s="1"/>
  <c r="H51" i="102" s="1"/>
  <c r="K51" i="102" s="1"/>
  <c r="D55" i="102"/>
  <c r="F55" i="102" s="1"/>
  <c r="H55" i="102" s="1"/>
  <c r="K55" i="102" s="1"/>
  <c r="D8" i="101"/>
  <c r="F8" i="101" s="1"/>
  <c r="H8" i="101" s="1"/>
  <c r="K8" i="101" s="1"/>
  <c r="J8" i="101" s="1"/>
  <c r="D15" i="101"/>
  <c r="F15" i="101" s="1"/>
  <c r="H15" i="101" s="1"/>
  <c r="K15" i="101" s="1"/>
  <c r="J15" i="101" s="1"/>
  <c r="D20" i="101"/>
  <c r="F20" i="101" s="1"/>
  <c r="H20" i="101" s="1"/>
  <c r="K20" i="101" s="1"/>
  <c r="L20" i="101" s="1"/>
  <c r="M20" i="101" s="1"/>
  <c r="Q20" i="101" s="1"/>
  <c r="P20" i="101" s="1"/>
  <c r="D27" i="101"/>
  <c r="F27" i="101" s="1"/>
  <c r="H27" i="101" s="1"/>
  <c r="K27" i="101" s="1"/>
  <c r="D39" i="101"/>
  <c r="F39" i="101" s="1"/>
  <c r="H39" i="101" s="1"/>
  <c r="K39" i="101" s="1"/>
  <c r="J39" i="101" s="1"/>
  <c r="D44" i="101"/>
  <c r="F44" i="101" s="1"/>
  <c r="H44" i="101" s="1"/>
  <c r="K44" i="101" s="1"/>
  <c r="L44" i="101" s="1"/>
  <c r="M44" i="101" s="1"/>
  <c r="Q44" i="101" s="1"/>
  <c r="P44" i="101" s="1"/>
  <c r="D51" i="101"/>
  <c r="F51" i="101" s="1"/>
  <c r="H51" i="101" s="1"/>
  <c r="K51" i="101" s="1"/>
  <c r="D55" i="101"/>
  <c r="F55" i="101" s="1"/>
  <c r="H55" i="101" s="1"/>
  <c r="K55" i="101" s="1"/>
  <c r="D12" i="100"/>
  <c r="F12" i="100" s="1"/>
  <c r="H12" i="100" s="1"/>
  <c r="K12" i="100" s="1"/>
  <c r="J12" i="100" s="1"/>
  <c r="D24" i="100"/>
  <c r="F24" i="100" s="1"/>
  <c r="H24" i="100" s="1"/>
  <c r="K24" i="100" s="1"/>
  <c r="D27" i="100"/>
  <c r="F27" i="100" s="1"/>
  <c r="H27" i="100" s="1"/>
  <c r="K27" i="100" s="1"/>
  <c r="L27" i="100" s="1"/>
  <c r="M27" i="100" s="1"/>
  <c r="Q27" i="100" s="1"/>
  <c r="P27" i="100" s="1"/>
  <c r="D48" i="100"/>
  <c r="F48" i="100" s="1"/>
  <c r="H48" i="100" s="1"/>
  <c r="K48" i="100" s="1"/>
  <c r="D55" i="100"/>
  <c r="F55" i="100" s="1"/>
  <c r="H55" i="100" s="1"/>
  <c r="K55" i="100" s="1"/>
  <c r="D8" i="99"/>
  <c r="F8" i="99" s="1"/>
  <c r="H8" i="99" s="1"/>
  <c r="K8" i="99" s="1"/>
  <c r="D20" i="99"/>
  <c r="F20" i="99" s="1"/>
  <c r="H20" i="99" s="1"/>
  <c r="K20" i="99" s="1"/>
  <c r="J20" i="99" s="1"/>
  <c r="D32" i="99"/>
  <c r="F32" i="99" s="1"/>
  <c r="H32" i="99" s="1"/>
  <c r="K32" i="99" s="1"/>
  <c r="J32" i="99" s="1"/>
  <c r="D44" i="99"/>
  <c r="F44" i="99" s="1"/>
  <c r="H44" i="99" s="1"/>
  <c r="K44" i="99" s="1"/>
  <c r="L44" i="99" s="1"/>
  <c r="M44" i="99" s="1"/>
  <c r="Q44" i="99" s="1"/>
  <c r="P44" i="99" s="1"/>
  <c r="D55" i="99"/>
  <c r="F55" i="99" s="1"/>
  <c r="H55" i="99" s="1"/>
  <c r="K55" i="99" s="1"/>
  <c r="L55" i="99" s="1"/>
  <c r="M55" i="99" s="1"/>
  <c r="Q55" i="99" s="1"/>
  <c r="P55" i="99" s="1"/>
  <c r="D53" i="98"/>
  <c r="F53" i="98" s="1"/>
  <c r="H53" i="98" s="1"/>
  <c r="K53" i="98" s="1"/>
  <c r="D41" i="98"/>
  <c r="F41" i="98" s="1"/>
  <c r="H41" i="98" s="1"/>
  <c r="K41" i="98" s="1"/>
  <c r="L41" i="98" s="1"/>
  <c r="M41" i="98" s="1"/>
  <c r="Q41" i="98" s="1"/>
  <c r="P41" i="98" s="1"/>
  <c r="D29" i="98"/>
  <c r="F29" i="98" s="1"/>
  <c r="H29" i="98" s="1"/>
  <c r="K29" i="98" s="1"/>
  <c r="J29" i="98" s="1"/>
  <c r="D17" i="98"/>
  <c r="F17" i="98" s="1"/>
  <c r="H17" i="98" s="1"/>
  <c r="K17" i="98" s="1"/>
  <c r="D5" i="98"/>
  <c r="F5" i="98" s="1"/>
  <c r="H5" i="98" s="1"/>
  <c r="K5" i="98" s="1"/>
  <c r="D55" i="98"/>
  <c r="F55" i="98" s="1"/>
  <c r="H55" i="98" s="1"/>
  <c r="K55" i="98" s="1"/>
  <c r="D6" i="97"/>
  <c r="F6" i="97" s="1"/>
  <c r="H6" i="97" s="1"/>
  <c r="K6" i="97" s="1"/>
  <c r="J6" i="97" s="1"/>
  <c r="D14" i="97"/>
  <c r="F14" i="97" s="1"/>
  <c r="H14" i="97" s="1"/>
  <c r="K14" i="97" s="1"/>
  <c r="J14" i="97" s="1"/>
  <c r="D18" i="97"/>
  <c r="F18" i="97" s="1"/>
  <c r="H18" i="97" s="1"/>
  <c r="K18" i="97" s="1"/>
  <c r="D26" i="97"/>
  <c r="F26" i="97" s="1"/>
  <c r="H26" i="97" s="1"/>
  <c r="K26" i="97" s="1"/>
  <c r="J26" i="97" s="1"/>
  <c r="D30" i="97"/>
  <c r="F30" i="97" s="1"/>
  <c r="H30" i="97" s="1"/>
  <c r="K30" i="97" s="1"/>
  <c r="J30" i="97" s="1"/>
  <c r="D38" i="97"/>
  <c r="F38" i="97" s="1"/>
  <c r="H38" i="97" s="1"/>
  <c r="K38" i="97" s="1"/>
  <c r="L38" i="97" s="1"/>
  <c r="M38" i="97" s="1"/>
  <c r="Q38" i="97" s="1"/>
  <c r="P38" i="97" s="1"/>
  <c r="D42" i="97"/>
  <c r="D50" i="97"/>
  <c r="F50" i="97" s="1"/>
  <c r="H50" i="97" s="1"/>
  <c r="K50" i="97" s="1"/>
  <c r="D55" i="97"/>
  <c r="F55" i="97" s="1"/>
  <c r="H55" i="97" s="1"/>
  <c r="K55" i="97" s="1"/>
  <c r="L55" i="97" s="1"/>
  <c r="M55" i="97" s="1"/>
  <c r="Q55" i="97" s="1"/>
  <c r="P55" i="97" s="1"/>
  <c r="D35" i="108"/>
  <c r="F35" i="108" s="1"/>
  <c r="H35" i="108" s="1"/>
  <c r="K35" i="108" s="1"/>
  <c r="D47" i="108"/>
  <c r="F47" i="108" s="1"/>
  <c r="H47" i="108" s="1"/>
  <c r="K47" i="108" s="1"/>
  <c r="J47" i="108" s="1"/>
  <c r="D55" i="108"/>
  <c r="F55" i="108" s="1"/>
  <c r="H55" i="108" s="1"/>
  <c r="K55" i="108" s="1"/>
  <c r="L55" i="108" s="1"/>
  <c r="M55" i="108" s="1"/>
  <c r="Q55" i="108" s="1"/>
  <c r="P55" i="108" s="1"/>
  <c r="D8" i="96"/>
  <c r="F8" i="96" s="1"/>
  <c r="H8" i="96" s="1"/>
  <c r="K8" i="96" s="1"/>
  <c r="D20" i="96"/>
  <c r="F20" i="96" s="1"/>
  <c r="H20" i="96" s="1"/>
  <c r="K20" i="96" s="1"/>
  <c r="D24" i="96"/>
  <c r="F24" i="96" s="1"/>
  <c r="H24" i="96" s="1"/>
  <c r="K24" i="96" s="1"/>
  <c r="D32" i="96"/>
  <c r="F32" i="96" s="1"/>
  <c r="H32" i="96" s="1"/>
  <c r="K32" i="96" s="1"/>
  <c r="D36" i="96"/>
  <c r="F36" i="96" s="1"/>
  <c r="H36" i="96" s="1"/>
  <c r="K36" i="96" s="1"/>
  <c r="D44" i="96"/>
  <c r="F44" i="96" s="1"/>
  <c r="H44" i="96" s="1"/>
  <c r="K44" i="96" s="1"/>
  <c r="J44" i="96" s="1"/>
  <c r="D48" i="96"/>
  <c r="F48" i="96" s="1"/>
  <c r="H48" i="96" s="1"/>
  <c r="K48" i="96" s="1"/>
  <c r="D55" i="96"/>
  <c r="F55" i="96" s="1"/>
  <c r="H55" i="96" s="1"/>
  <c r="K55" i="96" s="1"/>
  <c r="L55" i="96" s="1"/>
  <c r="M55" i="96" s="1"/>
  <c r="Q55" i="96" s="1"/>
  <c r="P55" i="96" s="1"/>
  <c r="D5" i="83"/>
  <c r="F5" i="83" s="1"/>
  <c r="H5" i="83" s="1"/>
  <c r="K5" i="83" s="1"/>
  <c r="L5" i="83" s="1"/>
  <c r="M5" i="83" s="1"/>
  <c r="Q5" i="83" s="1"/>
  <c r="P5" i="83" s="1"/>
  <c r="D8" i="83"/>
  <c r="F8" i="83" s="1"/>
  <c r="H8" i="83" s="1"/>
  <c r="K8" i="83" s="1"/>
  <c r="J8" i="83" s="1"/>
  <c r="D17" i="83"/>
  <c r="F17" i="83" s="1"/>
  <c r="H17" i="83" s="1"/>
  <c r="K17" i="83" s="1"/>
  <c r="D20" i="83"/>
  <c r="F20" i="83" s="1"/>
  <c r="H20" i="83" s="1"/>
  <c r="K20" i="83" s="1"/>
  <c r="D29" i="83"/>
  <c r="F29" i="83" s="1"/>
  <c r="H29" i="83" s="1"/>
  <c r="K29" i="83" s="1"/>
  <c r="D41" i="83"/>
  <c r="F41" i="83" s="1"/>
  <c r="H41" i="83" s="1"/>
  <c r="K41" i="83" s="1"/>
  <c r="D44" i="83"/>
  <c r="D53" i="83"/>
  <c r="F53" i="83" s="1"/>
  <c r="H53" i="83" s="1"/>
  <c r="K53" i="83" s="1"/>
  <c r="D55" i="83"/>
  <c r="F55" i="83" s="1"/>
  <c r="H55" i="83" s="1"/>
  <c r="K55" i="83" s="1"/>
  <c r="D14" i="107"/>
  <c r="F14" i="107" s="1"/>
  <c r="H14" i="107" s="1"/>
  <c r="K14" i="107" s="1"/>
  <c r="D17" i="107"/>
  <c r="F17" i="107" s="1"/>
  <c r="H17" i="107" s="1"/>
  <c r="K17" i="107" s="1"/>
  <c r="J17" i="107" s="1"/>
  <c r="D26" i="107"/>
  <c r="F26" i="107" s="1"/>
  <c r="H26" i="107" s="1"/>
  <c r="K26" i="107" s="1"/>
  <c r="L26" i="107" s="1"/>
  <c r="D38" i="107"/>
  <c r="F38" i="107" s="1"/>
  <c r="H38" i="107" s="1"/>
  <c r="K38" i="107" s="1"/>
  <c r="L38" i="107" s="1"/>
  <c r="M38" i="107" s="1"/>
  <c r="Q38" i="107" s="1"/>
  <c r="P38" i="107" s="1"/>
  <c r="D41" i="107"/>
  <c r="F41" i="107" s="1"/>
  <c r="H41" i="107" s="1"/>
  <c r="K41" i="107" s="1"/>
  <c r="D50" i="107"/>
  <c r="F50" i="107" s="1"/>
  <c r="H50" i="107" s="1"/>
  <c r="K50" i="107" s="1"/>
  <c r="D53" i="107"/>
  <c r="F53" i="107" s="1"/>
  <c r="H53" i="107" s="1"/>
  <c r="K53" i="107" s="1"/>
  <c r="D55" i="107"/>
  <c r="F55" i="107" s="1"/>
  <c r="H55" i="107" s="1"/>
  <c r="K55" i="107" s="1"/>
  <c r="L55" i="107" s="1"/>
  <c r="M55" i="107" s="1"/>
  <c r="Q55" i="107" s="1"/>
  <c r="P55" i="107" s="1"/>
  <c r="D38" i="106"/>
  <c r="F38" i="106" s="1"/>
  <c r="H38" i="106" s="1"/>
  <c r="K38" i="106" s="1"/>
  <c r="D35" i="106"/>
  <c r="F35" i="106" s="1"/>
  <c r="H35" i="106" s="1"/>
  <c r="K35" i="106" s="1"/>
  <c r="J35" i="106" s="1"/>
  <c r="D45" i="106"/>
  <c r="F45" i="106" s="1"/>
  <c r="H45" i="106" s="1"/>
  <c r="K45" i="106" s="1"/>
  <c r="D55" i="106"/>
  <c r="F55" i="106" s="1"/>
  <c r="H55" i="106" s="1"/>
  <c r="K55" i="106" s="1"/>
  <c r="D8" i="84"/>
  <c r="D11" i="84"/>
  <c r="D20" i="84"/>
  <c r="D23" i="84"/>
  <c r="D32" i="84"/>
  <c r="D35" i="84"/>
  <c r="D44" i="84"/>
  <c r="D47" i="84"/>
  <c r="D54" i="84"/>
  <c r="D31" i="103"/>
  <c r="F31" i="103" s="1"/>
  <c r="H31" i="103" s="1"/>
  <c r="K31" i="103" s="1"/>
  <c r="D43" i="103"/>
  <c r="D55" i="103"/>
  <c r="F55" i="103" s="1"/>
  <c r="H55" i="103" s="1"/>
  <c r="K55" i="103" s="1"/>
  <c r="D26" i="82"/>
  <c r="F26" i="82" s="1"/>
  <c r="H26" i="82" s="1"/>
  <c r="K26" i="82" s="1"/>
  <c r="D28" i="82"/>
  <c r="F28" i="82" s="1"/>
  <c r="H28" i="82" s="1"/>
  <c r="K28" i="82" s="1"/>
  <c r="D38" i="82"/>
  <c r="F38" i="82" s="1"/>
  <c r="H38" i="82" s="1"/>
  <c r="K38" i="82" s="1"/>
  <c r="L38" i="82" s="1"/>
  <c r="M38" i="82" s="1"/>
  <c r="Q38" i="82" s="1"/>
  <c r="P38" i="82" s="1"/>
  <c r="D40" i="82"/>
  <c r="F40" i="82" s="1"/>
  <c r="H40" i="82" s="1"/>
  <c r="K40" i="82" s="1"/>
  <c r="D50" i="82"/>
  <c r="F50" i="82" s="1"/>
  <c r="H50" i="82" s="1"/>
  <c r="K50" i="82" s="1"/>
  <c r="D52" i="82"/>
  <c r="F52" i="82" s="1"/>
  <c r="H52" i="82" s="1"/>
  <c r="K52" i="82" s="1"/>
  <c r="D55" i="82"/>
  <c r="F55" i="82" s="1"/>
  <c r="H55" i="82" s="1"/>
  <c r="K55" i="82" s="1"/>
  <c r="D11" i="81"/>
  <c r="F11" i="81" s="1"/>
  <c r="H11" i="81" s="1"/>
  <c r="K11" i="81" s="1"/>
  <c r="D12" i="81"/>
  <c r="F12" i="81" s="1"/>
  <c r="H12" i="81" s="1"/>
  <c r="K12" i="81" s="1"/>
  <c r="L12" i="81" s="1"/>
  <c r="M12" i="81" s="1"/>
  <c r="Q12" i="81" s="1"/>
  <c r="P12" i="81" s="1"/>
  <c r="D23" i="81"/>
  <c r="F23" i="81" s="1"/>
  <c r="H23" i="81" s="1"/>
  <c r="K23" i="81" s="1"/>
  <c r="D24" i="81"/>
  <c r="F24" i="81" s="1"/>
  <c r="H24" i="81" s="1"/>
  <c r="K24" i="81" s="1"/>
  <c r="D35" i="81"/>
  <c r="F35" i="81" s="1"/>
  <c r="H35" i="81" s="1"/>
  <c r="K35" i="81" s="1"/>
  <c r="J35" i="81" s="1"/>
  <c r="D36" i="81"/>
  <c r="F36" i="81" s="1"/>
  <c r="H36" i="81" s="1"/>
  <c r="K36" i="81" s="1"/>
  <c r="J36" i="81" s="1"/>
  <c r="D47" i="81"/>
  <c r="F47" i="81" s="1"/>
  <c r="H47" i="81" s="1"/>
  <c r="K47" i="81" s="1"/>
  <c r="J47" i="81" s="1"/>
  <c r="D48" i="81"/>
  <c r="F48" i="81" s="1"/>
  <c r="H48" i="81" s="1"/>
  <c r="K48" i="81" s="1"/>
  <c r="L48" i="81" s="1"/>
  <c r="M48" i="81" s="1"/>
  <c r="Q48" i="81" s="1"/>
  <c r="P48" i="81" s="1"/>
  <c r="D55" i="81"/>
  <c r="F55" i="81" s="1"/>
  <c r="H55" i="81" s="1"/>
  <c r="K55" i="81" s="1"/>
  <c r="D32" i="105"/>
  <c r="F32" i="105" s="1"/>
  <c r="H32" i="105" s="1"/>
  <c r="K32" i="105" s="1"/>
  <c r="D44" i="105"/>
  <c r="F44" i="105" s="1"/>
  <c r="H44" i="105" s="1"/>
  <c r="K44" i="105" s="1"/>
  <c r="D55" i="105"/>
  <c r="F55" i="105" s="1"/>
  <c r="H55" i="105" s="1"/>
  <c r="K55" i="105" s="1"/>
  <c r="D55" i="87"/>
  <c r="F55" i="87" s="1"/>
  <c r="H55" i="87" s="1"/>
  <c r="K55" i="87" s="1"/>
  <c r="D16" i="87"/>
  <c r="F16" i="87" s="1"/>
  <c r="H16" i="87" s="1"/>
  <c r="K16" i="87" s="1"/>
  <c r="J16" i="87" s="1"/>
  <c r="D28" i="87"/>
  <c r="F28" i="87" s="1"/>
  <c r="H28" i="87" s="1"/>
  <c r="K28" i="87" s="1"/>
  <c r="D40" i="87"/>
  <c r="F40" i="87" s="1"/>
  <c r="H40" i="87" s="1"/>
  <c r="K40" i="87" s="1"/>
  <c r="D47" i="87"/>
  <c r="F47" i="87" s="1"/>
  <c r="H47" i="87" s="1"/>
  <c r="K47" i="87" s="1"/>
  <c r="J47" i="87" s="1"/>
  <c r="D12" i="88"/>
  <c r="F12" i="88" s="1"/>
  <c r="H12" i="88" s="1"/>
  <c r="K12" i="88" s="1"/>
  <c r="L12" i="88" s="1"/>
  <c r="M12" i="88" s="1"/>
  <c r="Q12" i="88" s="1"/>
  <c r="P12" i="88" s="1"/>
  <c r="D13" i="88"/>
  <c r="F13" i="88" s="1"/>
  <c r="H13" i="88" s="1"/>
  <c r="K13" i="88" s="1"/>
  <c r="D24" i="88"/>
  <c r="F24" i="88" s="1"/>
  <c r="H24" i="88" s="1"/>
  <c r="K24" i="88" s="1"/>
  <c r="D25" i="88"/>
  <c r="F25" i="88" s="1"/>
  <c r="H25" i="88" s="1"/>
  <c r="K25" i="88" s="1"/>
  <c r="D36" i="88"/>
  <c r="F36" i="88" s="1"/>
  <c r="H36" i="88" s="1"/>
  <c r="K36" i="88" s="1"/>
  <c r="D37" i="88"/>
  <c r="F37" i="88" s="1"/>
  <c r="H37" i="88" s="1"/>
  <c r="K37" i="88" s="1"/>
  <c r="D49" i="88"/>
  <c r="F49" i="88" s="1"/>
  <c r="H49" i="88" s="1"/>
  <c r="K49" i="88" s="1"/>
  <c r="D55" i="88"/>
  <c r="F55" i="88" s="1"/>
  <c r="H55" i="88" s="1"/>
  <c r="K55" i="88" s="1"/>
  <c r="D8" i="89"/>
  <c r="F8" i="89" s="1"/>
  <c r="H8" i="89" s="1"/>
  <c r="K8" i="89" s="1"/>
  <c r="D10" i="89"/>
  <c r="F10" i="89" s="1"/>
  <c r="H10" i="89" s="1"/>
  <c r="K10" i="89" s="1"/>
  <c r="D20" i="89"/>
  <c r="F20" i="89" s="1"/>
  <c r="H20" i="89" s="1"/>
  <c r="K20" i="89" s="1"/>
  <c r="L20" i="89" s="1"/>
  <c r="M20" i="89" s="1"/>
  <c r="Q20" i="89" s="1"/>
  <c r="P20" i="89" s="1"/>
  <c r="D32" i="89"/>
  <c r="F32" i="89" s="1"/>
  <c r="H32" i="89" s="1"/>
  <c r="K32" i="89" s="1"/>
  <c r="J32" i="89" s="1"/>
  <c r="D34" i="89"/>
  <c r="F34" i="89" s="1"/>
  <c r="H34" i="89" s="1"/>
  <c r="K34" i="89" s="1"/>
  <c r="J34" i="89" s="1"/>
  <c r="D44" i="89"/>
  <c r="F44" i="89" s="1"/>
  <c r="H44" i="89" s="1"/>
  <c r="K44" i="89" s="1"/>
  <c r="D46" i="89"/>
  <c r="F46" i="89" s="1"/>
  <c r="H46" i="89" s="1"/>
  <c r="K46" i="89" s="1"/>
  <c r="D55" i="89"/>
  <c r="F55" i="89" s="1"/>
  <c r="H55" i="89" s="1"/>
  <c r="K55" i="89" s="1"/>
  <c r="D6" i="90"/>
  <c r="F6" i="90" s="1"/>
  <c r="H6" i="90" s="1"/>
  <c r="K6" i="90" s="1"/>
  <c r="D18" i="90"/>
  <c r="F18" i="90" s="1"/>
  <c r="H18" i="90" s="1"/>
  <c r="K18" i="90" s="1"/>
  <c r="J18" i="90" s="1"/>
  <c r="D28" i="90"/>
  <c r="D30" i="90"/>
  <c r="F30" i="90" s="1"/>
  <c r="H30" i="90" s="1"/>
  <c r="K30" i="90" s="1"/>
  <c r="J30" i="90" s="1"/>
  <c r="D40" i="90"/>
  <c r="F40" i="90" s="1"/>
  <c r="H40" i="90" s="1"/>
  <c r="K40" i="90" s="1"/>
  <c r="D42" i="90"/>
  <c r="F42" i="90" s="1"/>
  <c r="H42" i="90" s="1"/>
  <c r="K42" i="90" s="1"/>
  <c r="J42" i="90" s="1"/>
  <c r="D55" i="90"/>
  <c r="F55" i="90" s="1"/>
  <c r="H55" i="90" s="1"/>
  <c r="K55" i="90" s="1"/>
  <c r="L55" i="90" s="1"/>
  <c r="M55" i="90" s="1"/>
  <c r="Q55" i="90" s="1"/>
  <c r="P55" i="90" s="1"/>
  <c r="D12" i="91"/>
  <c r="F12" i="91" s="1"/>
  <c r="H12" i="91" s="1"/>
  <c r="K12" i="91" s="1"/>
  <c r="J12" i="91" s="1"/>
  <c r="D15" i="91"/>
  <c r="F15" i="91" s="1"/>
  <c r="D27" i="91"/>
  <c r="F27" i="91" s="1"/>
  <c r="H27" i="91" s="1"/>
  <c r="K27" i="91" s="1"/>
  <c r="D36" i="91"/>
  <c r="D39" i="91"/>
  <c r="F39" i="91" s="1"/>
  <c r="H39" i="91" s="1"/>
  <c r="K39" i="91" s="1"/>
  <c r="J39" i="91" s="1"/>
  <c r="D48" i="91"/>
  <c r="F48" i="91" s="1"/>
  <c r="H48" i="91" s="1"/>
  <c r="K48" i="91" s="1"/>
  <c r="L48" i="91" s="1"/>
  <c r="M48" i="91" s="1"/>
  <c r="Q48" i="91" s="1"/>
  <c r="P48" i="91" s="1"/>
  <c r="D51" i="91"/>
  <c r="F51" i="91" s="1"/>
  <c r="H51" i="91" s="1"/>
  <c r="K51" i="91" s="1"/>
  <c r="D55" i="91"/>
  <c r="F55" i="91" s="1"/>
  <c r="H55" i="91" s="1"/>
  <c r="K55" i="91" s="1"/>
  <c r="L55" i="91" s="1"/>
  <c r="M55" i="91" s="1"/>
  <c r="Q55" i="91" s="1"/>
  <c r="P55" i="91" s="1"/>
  <c r="D35" i="104"/>
  <c r="F35" i="104" s="1"/>
  <c r="H35" i="104" s="1"/>
  <c r="K35" i="104" s="1"/>
  <c r="D39" i="104"/>
  <c r="F39" i="104" s="1"/>
  <c r="H39" i="104" s="1"/>
  <c r="K39" i="104" s="1"/>
  <c r="J39" i="104" s="1"/>
  <c r="D55" i="104"/>
  <c r="F55" i="104" s="1"/>
  <c r="H55" i="104" s="1"/>
  <c r="K55" i="104" s="1"/>
  <c r="L55" i="104" s="1"/>
  <c r="M55" i="104" s="1"/>
  <c r="Q55" i="104" s="1"/>
  <c r="P55" i="104" s="1"/>
  <c r="D54" i="104"/>
  <c r="F54" i="104" s="1"/>
  <c r="H54" i="104" s="1"/>
  <c r="K54" i="104" s="1"/>
  <c r="D8" i="92"/>
  <c r="F8" i="92" s="1"/>
  <c r="H8" i="92" s="1"/>
  <c r="K8" i="92" s="1"/>
  <c r="J8" i="92" s="1"/>
  <c r="D20" i="92"/>
  <c r="F20" i="92" s="1"/>
  <c r="H20" i="92" s="1"/>
  <c r="K20" i="92" s="1"/>
  <c r="L20" i="92" s="1"/>
  <c r="M20" i="92" s="1"/>
  <c r="Q20" i="92" s="1"/>
  <c r="P20" i="92" s="1"/>
  <c r="D24" i="92"/>
  <c r="F24" i="92" s="1"/>
  <c r="H24" i="92" s="1"/>
  <c r="K24" i="92" s="1"/>
  <c r="L24" i="92" s="1"/>
  <c r="M24" i="92" s="1"/>
  <c r="Q24" i="92" s="1"/>
  <c r="P24" i="92" s="1"/>
  <c r="D32" i="92"/>
  <c r="F32" i="92" s="1"/>
  <c r="H32" i="92" s="1"/>
  <c r="K32" i="92" s="1"/>
  <c r="J32" i="92" s="1"/>
  <c r="D36" i="92"/>
  <c r="F36" i="92" s="1"/>
  <c r="H36" i="92" s="1"/>
  <c r="K36" i="92" s="1"/>
  <c r="J36" i="92" s="1"/>
  <c r="D44" i="92"/>
  <c r="F44" i="92" s="1"/>
  <c r="H44" i="92" s="1"/>
  <c r="K44" i="92" s="1"/>
  <c r="D48" i="92"/>
  <c r="F48" i="92" s="1"/>
  <c r="H48" i="92" s="1"/>
  <c r="K48" i="92" s="1"/>
  <c r="D55" i="92"/>
  <c r="F55" i="92" s="1"/>
  <c r="H55" i="92" s="1"/>
  <c r="K55" i="92" s="1"/>
  <c r="D54" i="92"/>
  <c r="F54" i="92" s="1"/>
  <c r="H54" i="92" s="1"/>
  <c r="K54" i="92" s="1"/>
  <c r="D9" i="93"/>
  <c r="F9" i="93" s="1"/>
  <c r="H9" i="93" s="1"/>
  <c r="K9" i="93" s="1"/>
  <c r="D47" i="93"/>
  <c r="F47" i="93" s="1"/>
  <c r="H47" i="93" s="1"/>
  <c r="K47" i="93" s="1"/>
  <c r="D43" i="93"/>
  <c r="F43" i="93" s="1"/>
  <c r="H43" i="93" s="1"/>
  <c r="K43" i="93" s="1"/>
  <c r="D35" i="93"/>
  <c r="F35" i="93" s="1"/>
  <c r="H35" i="93" s="1"/>
  <c r="K35" i="93" s="1"/>
  <c r="L35" i="93" s="1"/>
  <c r="M35" i="93" s="1"/>
  <c r="Q35" i="93" s="1"/>
  <c r="P35" i="93" s="1"/>
  <c r="D31" i="93"/>
  <c r="F31" i="93" s="1"/>
  <c r="H31" i="93" s="1"/>
  <c r="K31" i="93" s="1"/>
  <c r="J31" i="93" s="1"/>
  <c r="D23" i="93"/>
  <c r="F23" i="93" s="1"/>
  <c r="H23" i="93" s="1"/>
  <c r="K23" i="93" s="1"/>
  <c r="D19" i="93"/>
  <c r="F19" i="93" s="1"/>
  <c r="H19" i="93" s="1"/>
  <c r="K19" i="93" s="1"/>
  <c r="J19" i="93" s="1"/>
  <c r="D55" i="93"/>
  <c r="F55" i="93" s="1"/>
  <c r="H55" i="93" s="1"/>
  <c r="K55" i="93" s="1"/>
  <c r="L55" i="93" s="1"/>
  <c r="M55" i="93" s="1"/>
  <c r="Q55" i="93" s="1"/>
  <c r="P55" i="93" s="1"/>
  <c r="D54" i="93"/>
  <c r="F54" i="93" s="1"/>
  <c r="H54" i="93" s="1"/>
  <c r="K54" i="93" s="1"/>
  <c r="D44" i="94"/>
  <c r="F44" i="94" s="1"/>
  <c r="H44" i="94" s="1"/>
  <c r="K44" i="94" s="1"/>
  <c r="D32" i="94"/>
  <c r="F32" i="94" s="1"/>
  <c r="H32" i="94" s="1"/>
  <c r="K32" i="94" s="1"/>
  <c r="J32" i="94" s="1"/>
  <c r="D24" i="94"/>
  <c r="F24" i="94" s="1"/>
  <c r="H24" i="94" s="1"/>
  <c r="K24" i="94" s="1"/>
  <c r="L24" i="94" s="1"/>
  <c r="M24" i="94" s="1"/>
  <c r="Q24" i="94" s="1"/>
  <c r="P24" i="94" s="1"/>
  <c r="D20" i="94"/>
  <c r="F20" i="94" s="1"/>
  <c r="H20" i="94" s="1"/>
  <c r="K20" i="94" s="1"/>
  <c r="D12" i="94"/>
  <c r="F12" i="94" s="1"/>
  <c r="H12" i="94" s="1"/>
  <c r="K12" i="94" s="1"/>
  <c r="J12" i="94" s="1"/>
  <c r="D8" i="94"/>
  <c r="F8" i="94" s="1"/>
  <c r="H8" i="94" s="1"/>
  <c r="K8" i="94" s="1"/>
  <c r="J8" i="94" s="1"/>
  <c r="D55" i="94"/>
  <c r="F55" i="94" s="1"/>
  <c r="H55" i="94" s="1"/>
  <c r="K55" i="94" s="1"/>
  <c r="D54" i="94"/>
  <c r="F54" i="94" s="1"/>
  <c r="H54" i="94" s="1"/>
  <c r="K54" i="94" s="1"/>
  <c r="D15" i="95"/>
  <c r="F15" i="95" s="1"/>
  <c r="D23" i="95"/>
  <c r="F23" i="95" s="1"/>
  <c r="H23" i="95" s="1"/>
  <c r="K23" i="95" s="1"/>
  <c r="D27" i="95"/>
  <c r="F27" i="95" s="1"/>
  <c r="H27" i="95" s="1"/>
  <c r="K27" i="95" s="1"/>
  <c r="L27" i="95" s="1"/>
  <c r="M27" i="95" s="1"/>
  <c r="Q27" i="95" s="1"/>
  <c r="P27" i="95" s="1"/>
  <c r="D35" i="95"/>
  <c r="F35" i="95" s="1"/>
  <c r="H35" i="95" s="1"/>
  <c r="K35" i="95" s="1"/>
  <c r="D51" i="95"/>
  <c r="F51" i="95" s="1"/>
  <c r="H51" i="95" s="1"/>
  <c r="K51" i="95" s="1"/>
  <c r="L51" i="95" s="1"/>
  <c r="M51" i="95" s="1"/>
  <c r="Q51" i="95" s="1"/>
  <c r="P51" i="95" s="1"/>
  <c r="D55" i="95"/>
  <c r="F55" i="95" s="1"/>
  <c r="H55" i="95" s="1"/>
  <c r="K55" i="95" s="1"/>
  <c r="L55" i="95" s="1"/>
  <c r="M55" i="95" s="1"/>
  <c r="Q55" i="95" s="1"/>
  <c r="P55" i="95" s="1"/>
  <c r="D54" i="95"/>
  <c r="F54" i="95" s="1"/>
  <c r="H54" i="95" s="1"/>
  <c r="K54" i="95" s="1"/>
  <c r="J54" i="95" s="1"/>
  <c r="D12" i="79"/>
  <c r="F12" i="79" s="1"/>
  <c r="H12" i="79" s="1"/>
  <c r="K12" i="79" s="1"/>
  <c r="D20" i="79"/>
  <c r="F20" i="79" s="1"/>
  <c r="H20" i="79" s="1"/>
  <c r="K20" i="79" s="1"/>
  <c r="D24" i="79"/>
  <c r="F24" i="79" s="1"/>
  <c r="H24" i="79" s="1"/>
  <c r="K24" i="79" s="1"/>
  <c r="J24" i="79" s="1"/>
  <c r="D36" i="79"/>
  <c r="F36" i="79" s="1"/>
  <c r="H36" i="79" s="1"/>
  <c r="K36" i="79" s="1"/>
  <c r="D44" i="79"/>
  <c r="D48" i="79"/>
  <c r="F48" i="79" s="1"/>
  <c r="H48" i="79" s="1"/>
  <c r="K48" i="79" s="1"/>
  <c r="D55" i="79"/>
  <c r="F55" i="79" s="1"/>
  <c r="H55" i="79" s="1"/>
  <c r="K55" i="79" s="1"/>
  <c r="L55" i="79" s="1"/>
  <c r="M55" i="79" s="1"/>
  <c r="Q55" i="79" s="1"/>
  <c r="P55" i="79" s="1"/>
  <c r="D54" i="79"/>
  <c r="F54" i="79" s="1"/>
  <c r="H54" i="79" s="1"/>
  <c r="K54" i="79" s="1"/>
  <c r="D9" i="80"/>
  <c r="F9" i="80" s="1"/>
  <c r="H9" i="80" s="1"/>
  <c r="K9" i="80" s="1"/>
  <c r="D17" i="80"/>
  <c r="F17" i="80" s="1"/>
  <c r="D29" i="80"/>
  <c r="F29" i="80" s="1"/>
  <c r="H29" i="80" s="1"/>
  <c r="K29" i="80" s="1"/>
  <c r="D33" i="80"/>
  <c r="F33" i="80" s="1"/>
  <c r="H33" i="80" s="1"/>
  <c r="K33" i="80" s="1"/>
  <c r="D45" i="80"/>
  <c r="D53" i="80"/>
  <c r="F53" i="80" s="1"/>
  <c r="H53" i="80" s="1"/>
  <c r="K53" i="80" s="1"/>
  <c r="J53" i="80" s="1"/>
  <c r="D55" i="80"/>
  <c r="F55" i="80" s="1"/>
  <c r="H55" i="80" s="1"/>
  <c r="K55" i="80" s="1"/>
  <c r="L55" i="80" s="1"/>
  <c r="M55" i="80" s="1"/>
  <c r="Q55" i="80" s="1"/>
  <c r="P55" i="80" s="1"/>
  <c r="D54" i="80"/>
  <c r="F54" i="80" s="1"/>
  <c r="H54" i="80" s="1"/>
  <c r="K54" i="80" s="1"/>
  <c r="L54" i="80" s="1"/>
  <c r="M54" i="80" s="1"/>
  <c r="Q54" i="80" s="1"/>
  <c r="P54" i="80" s="1"/>
  <c r="D6" i="85"/>
  <c r="F6" i="85" s="1"/>
  <c r="H6" i="85" s="1"/>
  <c r="K6" i="85" s="1"/>
  <c r="D14" i="85"/>
  <c r="F14" i="85" s="1"/>
  <c r="H14" i="85" s="1"/>
  <c r="K14" i="85" s="1"/>
  <c r="D18" i="85"/>
  <c r="F18" i="85" s="1"/>
  <c r="H18" i="85" s="1"/>
  <c r="K18" i="85" s="1"/>
  <c r="J18" i="85" s="1"/>
  <c r="D26" i="85"/>
  <c r="F26" i="85" s="1"/>
  <c r="H26" i="85" s="1"/>
  <c r="K26" i="85" s="1"/>
  <c r="J26" i="85" s="1"/>
  <c r="D30" i="85"/>
  <c r="F30" i="85" s="1"/>
  <c r="H30" i="85" s="1"/>
  <c r="K30" i="85" s="1"/>
  <c r="L30" i="85" s="1"/>
  <c r="M30" i="85" s="1"/>
  <c r="Q30" i="85" s="1"/>
  <c r="P30" i="85" s="1"/>
  <c r="D32" i="85"/>
  <c r="F32" i="85" s="1"/>
  <c r="H32" i="85" s="1"/>
  <c r="K32" i="85" s="1"/>
  <c r="J32" i="85" s="1"/>
  <c r="D38" i="85"/>
  <c r="D42" i="85"/>
  <c r="F42" i="85" s="1"/>
  <c r="H42" i="85" s="1"/>
  <c r="K42" i="85" s="1"/>
  <c r="D50" i="85"/>
  <c r="F50" i="85" s="1"/>
  <c r="D55" i="85"/>
  <c r="F55" i="85" s="1"/>
  <c r="H55" i="85" s="1"/>
  <c r="K55" i="85" s="1"/>
  <c r="J55" i="85" s="1"/>
  <c r="D54" i="85"/>
  <c r="F54" i="85" s="1"/>
  <c r="H54" i="85" s="1"/>
  <c r="K54" i="85" s="1"/>
  <c r="D10" i="86"/>
  <c r="F10" i="86" s="1"/>
  <c r="D14" i="86"/>
  <c r="F14" i="86" s="1"/>
  <c r="D22" i="86"/>
  <c r="F22" i="86" s="1"/>
  <c r="H22" i="86" s="1"/>
  <c r="K22" i="86" s="1"/>
  <c r="D26" i="86"/>
  <c r="F26" i="86" s="1"/>
  <c r="H26" i="86" s="1"/>
  <c r="K26" i="86" s="1"/>
  <c r="J26" i="86" s="1"/>
  <c r="D34" i="86"/>
  <c r="F34" i="86" s="1"/>
  <c r="H34" i="86" s="1"/>
  <c r="K34" i="86" s="1"/>
  <c r="L34" i="86" s="1"/>
  <c r="M34" i="86" s="1"/>
  <c r="Q34" i="86" s="1"/>
  <c r="P34" i="86" s="1"/>
  <c r="D38" i="86"/>
  <c r="F38" i="86" s="1"/>
  <c r="H38" i="86" s="1"/>
  <c r="K38" i="86" s="1"/>
  <c r="J38" i="86" s="1"/>
  <c r="D46" i="86"/>
  <c r="F46" i="86" s="1"/>
  <c r="H46" i="86" s="1"/>
  <c r="K46" i="86" s="1"/>
  <c r="D55" i="86"/>
  <c r="F55" i="86" s="1"/>
  <c r="H55" i="86" s="1"/>
  <c r="K55" i="86" s="1"/>
  <c r="D54" i="86"/>
  <c r="F54" i="86" s="1"/>
  <c r="H54" i="86" s="1"/>
  <c r="K54" i="86" s="1"/>
  <c r="D7" i="78"/>
  <c r="D11" i="78"/>
  <c r="D23" i="78"/>
  <c r="D35" i="78"/>
  <c r="D47" i="78"/>
  <c r="D55" i="78"/>
  <c r="D54" i="150"/>
  <c r="F54" i="150" s="1"/>
  <c r="H54" i="150" s="1"/>
  <c r="K54" i="150" s="1"/>
  <c r="J54" i="150" s="1"/>
  <c r="D54" i="152"/>
  <c r="F54" i="152" s="1"/>
  <c r="H54" i="152" s="1"/>
  <c r="K54" i="152" s="1"/>
  <c r="J54" i="152" s="1"/>
  <c r="D54" i="156"/>
  <c r="F54" i="156" s="1"/>
  <c r="H54" i="156" s="1"/>
  <c r="K54" i="156" s="1"/>
  <c r="L54" i="156" s="1"/>
  <c r="M54" i="156" s="1"/>
  <c r="Q54" i="156" s="1"/>
  <c r="P54" i="156" s="1"/>
  <c r="D54" i="155"/>
  <c r="F54" i="155" s="1"/>
  <c r="H54" i="155" s="1"/>
  <c r="K54" i="155" s="1"/>
  <c r="L54" i="155" s="1"/>
  <c r="M54" i="155" s="1"/>
  <c r="Q54" i="155" s="1"/>
  <c r="P54" i="155" s="1"/>
  <c r="D54" i="154"/>
  <c r="F54" i="154" s="1"/>
  <c r="H54" i="154" s="1"/>
  <c r="K54" i="154" s="1"/>
  <c r="J54" i="154" s="1"/>
  <c r="D54" i="153"/>
  <c r="D54" i="149"/>
  <c r="D54" i="138"/>
  <c r="F54" i="138" s="1"/>
  <c r="H54" i="138" s="1"/>
  <c r="K54" i="138" s="1"/>
  <c r="D54" i="102"/>
  <c r="F54" i="102" s="1"/>
  <c r="H54" i="102" s="1"/>
  <c r="K54" i="102" s="1"/>
  <c r="J54" i="102" s="1"/>
  <c r="D54" i="101"/>
  <c r="F54" i="101" s="1"/>
  <c r="H54" i="101" s="1"/>
  <c r="K54" i="101" s="1"/>
  <c r="D54" i="100"/>
  <c r="F54" i="100" s="1"/>
  <c r="H54" i="100" s="1"/>
  <c r="K54" i="100" s="1"/>
  <c r="D54" i="99"/>
  <c r="F54" i="99" s="1"/>
  <c r="H54" i="99" s="1"/>
  <c r="K54" i="99" s="1"/>
  <c r="L54" i="99" s="1"/>
  <c r="M54" i="99" s="1"/>
  <c r="Q54" i="99" s="1"/>
  <c r="P54" i="99" s="1"/>
  <c r="D54" i="98"/>
  <c r="F54" i="98" s="1"/>
  <c r="H54" i="98" s="1"/>
  <c r="K54" i="98" s="1"/>
  <c r="D54" i="97"/>
  <c r="F54" i="97" s="1"/>
  <c r="H54" i="97" s="1"/>
  <c r="K54" i="97" s="1"/>
  <c r="J54" i="97" s="1"/>
  <c r="D54" i="96"/>
  <c r="F54" i="96" s="1"/>
  <c r="H54" i="96" s="1"/>
  <c r="K54" i="96" s="1"/>
  <c r="J54" i="96" s="1"/>
  <c r="D54" i="83"/>
  <c r="F54" i="83" s="1"/>
  <c r="H54" i="83" s="1"/>
  <c r="K54" i="83" s="1"/>
  <c r="L54" i="83" s="1"/>
  <c r="M54" i="83" s="1"/>
  <c r="Q54" i="83" s="1"/>
  <c r="P54" i="83" s="1"/>
  <c r="D54" i="107"/>
  <c r="F54" i="107" s="1"/>
  <c r="H54" i="107" s="1"/>
  <c r="K54" i="107" s="1"/>
  <c r="L54" i="107" s="1"/>
  <c r="M54" i="107" s="1"/>
  <c r="Q54" i="107" s="1"/>
  <c r="P54" i="107" s="1"/>
  <c r="D54" i="106"/>
  <c r="F54" i="106" s="1"/>
  <c r="H54" i="106" s="1"/>
  <c r="K54" i="106" s="1"/>
  <c r="L54" i="106" s="1"/>
  <c r="M54" i="106" s="1"/>
  <c r="Q54" i="106" s="1"/>
  <c r="P54" i="106" s="1"/>
  <c r="D53" i="84"/>
  <c r="D54" i="103"/>
  <c r="F54" i="103" s="1"/>
  <c r="H54" i="103" s="1"/>
  <c r="K54" i="103" s="1"/>
  <c r="D54" i="82"/>
  <c r="F54" i="82" s="1"/>
  <c r="H54" i="82" s="1"/>
  <c r="K54" i="82" s="1"/>
  <c r="J54" i="82" s="1"/>
  <c r="D54" i="81"/>
  <c r="F54" i="81" s="1"/>
  <c r="H54" i="81" s="1"/>
  <c r="K54" i="81" s="1"/>
  <c r="D54" i="105"/>
  <c r="F54" i="105" s="1"/>
  <c r="H54" i="105" s="1"/>
  <c r="K54" i="105" s="1"/>
  <c r="J54" i="105" s="1"/>
  <c r="D54" i="87"/>
  <c r="F54" i="87" s="1"/>
  <c r="H54" i="87" s="1"/>
  <c r="K54" i="87" s="1"/>
  <c r="D54" i="88"/>
  <c r="F54" i="88" s="1"/>
  <c r="H54" i="88" s="1"/>
  <c r="K54" i="88" s="1"/>
  <c r="L54" i="88" s="1"/>
  <c r="M54" i="88" s="1"/>
  <c r="Q54" i="88" s="1"/>
  <c r="P54" i="88" s="1"/>
  <c r="D54" i="89"/>
  <c r="F54" i="89" s="1"/>
  <c r="H54" i="89" s="1"/>
  <c r="K54" i="89" s="1"/>
  <c r="J54" i="89" s="1"/>
  <c r="D54" i="90"/>
  <c r="F54" i="90" s="1"/>
  <c r="H54" i="90" s="1"/>
  <c r="K54" i="90" s="1"/>
  <c r="J54" i="90" s="1"/>
  <c r="D54" i="91"/>
  <c r="F54" i="91" s="1"/>
  <c r="H54" i="91" s="1"/>
  <c r="K54" i="91" s="1"/>
  <c r="L54" i="91" s="1"/>
  <c r="M54" i="91" s="1"/>
  <c r="Q54" i="91" s="1"/>
  <c r="P54" i="91" s="1"/>
  <c r="D53" i="149"/>
  <c r="F53" i="149" s="1"/>
  <c r="H53" i="149" s="1"/>
  <c r="K53" i="149" s="1"/>
  <c r="L53" i="149" s="1"/>
  <c r="M53" i="149" s="1"/>
  <c r="Q53" i="149" s="1"/>
  <c r="P53" i="149" s="1"/>
  <c r="D53" i="138"/>
  <c r="F53" i="138" s="1"/>
  <c r="H53" i="138" s="1"/>
  <c r="K53" i="138" s="1"/>
  <c r="D53" i="102"/>
  <c r="F53" i="102" s="1"/>
  <c r="H53" i="102" s="1"/>
  <c r="K53" i="102" s="1"/>
  <c r="L53" i="102" s="1"/>
  <c r="M53" i="102" s="1"/>
  <c r="Q53" i="102" s="1"/>
  <c r="P53" i="102" s="1"/>
  <c r="D53" i="101"/>
  <c r="F53" i="101" s="1"/>
  <c r="H53" i="101" s="1"/>
  <c r="K53" i="101" s="1"/>
  <c r="J53" i="101" s="1"/>
  <c r="D53" i="99"/>
  <c r="F53" i="99" s="1"/>
  <c r="H53" i="99" s="1"/>
  <c r="K53" i="99" s="1"/>
  <c r="D53" i="97"/>
  <c r="F53" i="97" s="1"/>
  <c r="H53" i="97" s="1"/>
  <c r="K53" i="97" s="1"/>
  <c r="D53" i="96"/>
  <c r="F53" i="96" s="1"/>
  <c r="H53" i="96" s="1"/>
  <c r="K53" i="96" s="1"/>
  <c r="L53" i="96" s="1"/>
  <c r="M53" i="96" s="1"/>
  <c r="Q53" i="96" s="1"/>
  <c r="P53" i="96" s="1"/>
  <c r="D53" i="106"/>
  <c r="F53" i="106" s="1"/>
  <c r="H53" i="106" s="1"/>
  <c r="K53" i="106" s="1"/>
  <c r="L53" i="106" s="1"/>
  <c r="M53" i="106" s="1"/>
  <c r="Q53" i="106" s="1"/>
  <c r="P53" i="106" s="1"/>
  <c r="D52" i="84"/>
  <c r="D53" i="103"/>
  <c r="F53" i="103" s="1"/>
  <c r="H53" i="103" s="1"/>
  <c r="K53" i="103" s="1"/>
  <c r="J53" i="103" s="1"/>
  <c r="D53" i="82"/>
  <c r="F53" i="82" s="1"/>
  <c r="H53" i="82" s="1"/>
  <c r="K53" i="82" s="1"/>
  <c r="J53" i="82" s="1"/>
  <c r="D53" i="81"/>
  <c r="F53" i="81" s="1"/>
  <c r="H53" i="81" s="1"/>
  <c r="K53" i="81" s="1"/>
  <c r="D53" i="105"/>
  <c r="F53" i="105" s="1"/>
  <c r="H53" i="105" s="1"/>
  <c r="K53" i="105" s="1"/>
  <c r="J53" i="105" s="1"/>
  <c r="D53" i="87"/>
  <c r="F53" i="87" s="1"/>
  <c r="H53" i="87" s="1"/>
  <c r="K53" i="87" s="1"/>
  <c r="D53" i="88"/>
  <c r="F53" i="88" s="1"/>
  <c r="H53" i="88" s="1"/>
  <c r="K53" i="88" s="1"/>
  <c r="J53" i="88" s="1"/>
  <c r="D53" i="89"/>
  <c r="F53" i="89" s="1"/>
  <c r="H53" i="89" s="1"/>
  <c r="K53" i="89" s="1"/>
  <c r="D53" i="90"/>
  <c r="F53" i="90" s="1"/>
  <c r="H53" i="90" s="1"/>
  <c r="K53" i="90" s="1"/>
  <c r="D53" i="91"/>
  <c r="F53" i="91" s="1"/>
  <c r="H53" i="91" s="1"/>
  <c r="K53" i="91" s="1"/>
  <c r="L53" i="91" s="1"/>
  <c r="M53" i="91" s="1"/>
  <c r="Q53" i="91" s="1"/>
  <c r="P53" i="91" s="1"/>
  <c r="D53" i="104"/>
  <c r="F53" i="104" s="1"/>
  <c r="H53" i="104" s="1"/>
  <c r="K53" i="104" s="1"/>
  <c r="D53" i="92"/>
  <c r="F53" i="92" s="1"/>
  <c r="H53" i="92" s="1"/>
  <c r="K53" i="92" s="1"/>
  <c r="J53" i="92" s="1"/>
  <c r="D53" i="93"/>
  <c r="F53" i="93" s="1"/>
  <c r="H53" i="93" s="1"/>
  <c r="K53" i="93" s="1"/>
  <c r="L53" i="93" s="1"/>
  <c r="M53" i="93" s="1"/>
  <c r="Q53" i="93" s="1"/>
  <c r="P53" i="93" s="1"/>
  <c r="D53" i="94"/>
  <c r="F53" i="94" s="1"/>
  <c r="H53" i="94" s="1"/>
  <c r="K53" i="94" s="1"/>
  <c r="D53" i="95"/>
  <c r="F53" i="95" s="1"/>
  <c r="H53" i="95" s="1"/>
  <c r="K53" i="95" s="1"/>
  <c r="J53" i="95" s="1"/>
  <c r="D53" i="79"/>
  <c r="F53" i="79" s="1"/>
  <c r="H53" i="79" s="1"/>
  <c r="K53" i="79" s="1"/>
  <c r="L53" i="79" s="1"/>
  <c r="M53" i="79" s="1"/>
  <c r="Q53" i="79" s="1"/>
  <c r="P53" i="79" s="1"/>
  <c r="D53" i="85"/>
  <c r="F53" i="85" s="1"/>
  <c r="H53" i="85" s="1"/>
  <c r="K53" i="85" s="1"/>
  <c r="L53" i="85" s="1"/>
  <c r="M53" i="85" s="1"/>
  <c r="Q53" i="85" s="1"/>
  <c r="P53" i="85" s="1"/>
  <c r="D53" i="86"/>
  <c r="F53" i="86" s="1"/>
  <c r="H53" i="86" s="1"/>
  <c r="K53" i="86" s="1"/>
  <c r="D51" i="149"/>
  <c r="F51" i="149" s="1"/>
  <c r="H51" i="149" s="1"/>
  <c r="D33" i="138"/>
  <c r="F33" i="138" s="1"/>
  <c r="H33" i="138" s="1"/>
  <c r="K33" i="138" s="1"/>
  <c r="D36" i="138"/>
  <c r="F36" i="138" s="1"/>
  <c r="H36" i="138" s="1"/>
  <c r="K36" i="138" s="1"/>
  <c r="D37" i="138"/>
  <c r="F37" i="138" s="1"/>
  <c r="H37" i="138" s="1"/>
  <c r="K37" i="138" s="1"/>
  <c r="L37" i="138" s="1"/>
  <c r="M37" i="138" s="1"/>
  <c r="Q37" i="138" s="1"/>
  <c r="P37" i="138" s="1"/>
  <c r="D38" i="138"/>
  <c r="F38" i="138" s="1"/>
  <c r="H38" i="138" s="1"/>
  <c r="K38" i="138" s="1"/>
  <c r="L38" i="138" s="1"/>
  <c r="M38" i="138" s="1"/>
  <c r="Q38" i="138" s="1"/>
  <c r="P38" i="138" s="1"/>
  <c r="D39" i="138"/>
  <c r="F39" i="138" s="1"/>
  <c r="H39" i="138" s="1"/>
  <c r="K39" i="138" s="1"/>
  <c r="D40" i="138"/>
  <c r="F40" i="138" s="1"/>
  <c r="H40" i="138" s="1"/>
  <c r="K40" i="138" s="1"/>
  <c r="J40" i="138" s="1"/>
  <c r="D41" i="138"/>
  <c r="F41" i="138" s="1"/>
  <c r="H41" i="138" s="1"/>
  <c r="K41" i="138" s="1"/>
  <c r="L41" i="138" s="1"/>
  <c r="M41" i="138" s="1"/>
  <c r="Q41" i="138" s="1"/>
  <c r="P41" i="138" s="1"/>
  <c r="D42" i="138"/>
  <c r="F42" i="138" s="1"/>
  <c r="H42" i="138" s="1"/>
  <c r="K42" i="138" s="1"/>
  <c r="D44" i="138"/>
  <c r="F44" i="138" s="1"/>
  <c r="H44" i="138" s="1"/>
  <c r="K44" i="138" s="1"/>
  <c r="D45" i="138"/>
  <c r="F45" i="138" s="1"/>
  <c r="H45" i="138" s="1"/>
  <c r="K45" i="138" s="1"/>
  <c r="J45" i="138" s="1"/>
  <c r="D46" i="138"/>
  <c r="F46" i="138" s="1"/>
  <c r="H46" i="138" s="1"/>
  <c r="K46" i="138" s="1"/>
  <c r="D47" i="138"/>
  <c r="F47" i="138" s="1"/>
  <c r="H47" i="138" s="1"/>
  <c r="K47" i="138" s="1"/>
  <c r="D49" i="138"/>
  <c r="F49" i="138" s="1"/>
  <c r="H49" i="138" s="1"/>
  <c r="K49" i="138" s="1"/>
  <c r="D50" i="138"/>
  <c r="F50" i="138" s="1"/>
  <c r="H50" i="138" s="1"/>
  <c r="K50" i="138" s="1"/>
  <c r="D51" i="138"/>
  <c r="F51" i="138" s="1"/>
  <c r="H51" i="138" s="1"/>
  <c r="K51" i="138" s="1"/>
  <c r="L51" i="138" s="1"/>
  <c r="M51" i="138" s="1"/>
  <c r="Q51" i="138" s="1"/>
  <c r="P51" i="138" s="1"/>
  <c r="D7" i="102"/>
  <c r="F7" i="102" s="1"/>
  <c r="H7" i="102" s="1"/>
  <c r="K7" i="102" s="1"/>
  <c r="L7" i="102" s="1"/>
  <c r="M7" i="102" s="1"/>
  <c r="Q7" i="102" s="1"/>
  <c r="P7" i="102" s="1"/>
  <c r="D8" i="102"/>
  <c r="F8" i="102" s="1"/>
  <c r="H8" i="102" s="1"/>
  <c r="K8" i="102" s="1"/>
  <c r="D9" i="102"/>
  <c r="F9" i="102" s="1"/>
  <c r="H9" i="102" s="1"/>
  <c r="K9" i="102" s="1"/>
  <c r="L9" i="102" s="1"/>
  <c r="M9" i="102" s="1"/>
  <c r="Q9" i="102" s="1"/>
  <c r="P9" i="102" s="1"/>
  <c r="D10" i="102"/>
  <c r="F10" i="102" s="1"/>
  <c r="H10" i="102" s="1"/>
  <c r="K10" i="102" s="1"/>
  <c r="J10" i="102" s="1"/>
  <c r="D12" i="102"/>
  <c r="F12" i="102" s="1"/>
  <c r="H12" i="102" s="1"/>
  <c r="K12" i="102" s="1"/>
  <c r="L12" i="102" s="1"/>
  <c r="M12" i="102" s="1"/>
  <c r="Q12" i="102" s="1"/>
  <c r="P12" i="102" s="1"/>
  <c r="D13" i="102"/>
  <c r="F13" i="102" s="1"/>
  <c r="H13" i="102" s="1"/>
  <c r="K13" i="102" s="1"/>
  <c r="L13" i="102" s="1"/>
  <c r="M13" i="102" s="1"/>
  <c r="Q13" i="102" s="1"/>
  <c r="P13" i="102" s="1"/>
  <c r="D14" i="102"/>
  <c r="F14" i="102" s="1"/>
  <c r="H14" i="102" s="1"/>
  <c r="K14" i="102" s="1"/>
  <c r="L14" i="102" s="1"/>
  <c r="M14" i="102" s="1"/>
  <c r="Q14" i="102" s="1"/>
  <c r="P14" i="102" s="1"/>
  <c r="D17" i="102"/>
  <c r="F17" i="102" s="1"/>
  <c r="H17" i="102" s="1"/>
  <c r="K17" i="102" s="1"/>
  <c r="J17" i="102" s="1"/>
  <c r="D20" i="102"/>
  <c r="F20" i="102" s="1"/>
  <c r="H20" i="102" s="1"/>
  <c r="K20" i="102" s="1"/>
  <c r="L20" i="102" s="1"/>
  <c r="M20" i="102" s="1"/>
  <c r="Q20" i="102" s="1"/>
  <c r="P20" i="102" s="1"/>
  <c r="D21" i="102"/>
  <c r="F21" i="102" s="1"/>
  <c r="H21" i="102" s="1"/>
  <c r="K21" i="102" s="1"/>
  <c r="D22" i="102"/>
  <c r="F22" i="102" s="1"/>
  <c r="H22" i="102" s="1"/>
  <c r="K22" i="102" s="1"/>
  <c r="L22" i="102" s="1"/>
  <c r="M22" i="102" s="1"/>
  <c r="Q22" i="102" s="1"/>
  <c r="P22" i="102" s="1"/>
  <c r="D24" i="102"/>
  <c r="F24" i="102" s="1"/>
  <c r="H24" i="102" s="1"/>
  <c r="K24" i="102" s="1"/>
  <c r="D28" i="102"/>
  <c r="F28" i="102" s="1"/>
  <c r="H28" i="102" s="1"/>
  <c r="K28" i="102" s="1"/>
  <c r="J28" i="102" s="1"/>
  <c r="D31" i="102"/>
  <c r="F31" i="102" s="1"/>
  <c r="H31" i="102" s="1"/>
  <c r="K31" i="102" s="1"/>
  <c r="L31" i="102" s="1"/>
  <c r="M31" i="102" s="1"/>
  <c r="Q31" i="102" s="1"/>
  <c r="P31" i="102" s="1"/>
  <c r="D34" i="102"/>
  <c r="F34" i="102" s="1"/>
  <c r="H34" i="102" s="1"/>
  <c r="K34" i="102" s="1"/>
  <c r="L34" i="102" s="1"/>
  <c r="M34" i="102" s="1"/>
  <c r="Q34" i="102" s="1"/>
  <c r="P34" i="102" s="1"/>
  <c r="D36" i="102"/>
  <c r="F36" i="102" s="1"/>
  <c r="H36" i="102" s="1"/>
  <c r="K36" i="102" s="1"/>
  <c r="J36" i="102" s="1"/>
  <c r="D38" i="102"/>
  <c r="F38" i="102" s="1"/>
  <c r="H38" i="102" s="1"/>
  <c r="K38" i="102" s="1"/>
  <c r="L38" i="102" s="1"/>
  <c r="M38" i="102" s="1"/>
  <c r="Q38" i="102" s="1"/>
  <c r="P38" i="102" s="1"/>
  <c r="D44" i="102"/>
  <c r="F44" i="102" s="1"/>
  <c r="H44" i="102" s="1"/>
  <c r="K44" i="102" s="1"/>
  <c r="L44" i="102" s="1"/>
  <c r="M44" i="102" s="1"/>
  <c r="Q44" i="102" s="1"/>
  <c r="P44" i="102" s="1"/>
  <c r="D45" i="102"/>
  <c r="F45" i="102" s="1"/>
  <c r="H45" i="102" s="1"/>
  <c r="K45" i="102" s="1"/>
  <c r="D46" i="102"/>
  <c r="F46" i="102" s="1"/>
  <c r="H46" i="102" s="1"/>
  <c r="K46" i="102" s="1"/>
  <c r="D50" i="102"/>
  <c r="F50" i="102" s="1"/>
  <c r="H50" i="102" s="1"/>
  <c r="K50" i="102" s="1"/>
  <c r="J50" i="102" s="1"/>
  <c r="D52" i="102"/>
  <c r="F52" i="102" s="1"/>
  <c r="H52" i="102" s="1"/>
  <c r="K52" i="102" s="1"/>
  <c r="J52" i="102" s="1"/>
  <c r="D5" i="102"/>
  <c r="F5" i="102" s="1"/>
  <c r="H5" i="102" s="1"/>
  <c r="K5" i="102" s="1"/>
  <c r="J5" i="102" s="1"/>
  <c r="D6" i="101"/>
  <c r="F6" i="101" s="1"/>
  <c r="H6" i="101" s="1"/>
  <c r="K6" i="101" s="1"/>
  <c r="J6" i="101" s="1"/>
  <c r="D9" i="101"/>
  <c r="F9" i="101" s="1"/>
  <c r="H9" i="101" s="1"/>
  <c r="K9" i="101" s="1"/>
  <c r="L9" i="101" s="1"/>
  <c r="M9" i="101" s="1"/>
  <c r="Q9" i="101" s="1"/>
  <c r="P9" i="101" s="1"/>
  <c r="D10" i="101"/>
  <c r="F10" i="101" s="1"/>
  <c r="H10" i="101" s="1"/>
  <c r="K10" i="101" s="1"/>
  <c r="D12" i="101"/>
  <c r="F12" i="101" s="1"/>
  <c r="H12" i="101" s="1"/>
  <c r="K12" i="101" s="1"/>
  <c r="L12" i="101" s="1"/>
  <c r="M12" i="101" s="1"/>
  <c r="Q12" i="101" s="1"/>
  <c r="P12" i="101" s="1"/>
  <c r="D13" i="101"/>
  <c r="F13" i="101" s="1"/>
  <c r="H13" i="101" s="1"/>
  <c r="K13" i="101" s="1"/>
  <c r="L13" i="101" s="1"/>
  <c r="M13" i="101" s="1"/>
  <c r="Q13" i="101" s="1"/>
  <c r="P13" i="101" s="1"/>
  <c r="D16" i="101"/>
  <c r="F16" i="101" s="1"/>
  <c r="H16" i="101" s="1"/>
  <c r="K16" i="101" s="1"/>
  <c r="J16" i="101" s="1"/>
  <c r="D17" i="101"/>
  <c r="F17" i="101" s="1"/>
  <c r="H17" i="101" s="1"/>
  <c r="K17" i="101" s="1"/>
  <c r="D18" i="101"/>
  <c r="F18" i="101" s="1"/>
  <c r="H18" i="101" s="1"/>
  <c r="K18" i="101" s="1"/>
  <c r="D22" i="101"/>
  <c r="F22" i="101" s="1"/>
  <c r="H22" i="101" s="1"/>
  <c r="K22" i="101" s="1"/>
  <c r="D23" i="101"/>
  <c r="F23" i="101" s="1"/>
  <c r="H23" i="101" s="1"/>
  <c r="K23" i="101" s="1"/>
  <c r="D25" i="101"/>
  <c r="F25" i="101" s="1"/>
  <c r="H25" i="101" s="1"/>
  <c r="K25" i="101" s="1"/>
  <c r="J25" i="101" s="1"/>
  <c r="D26" i="101"/>
  <c r="F26" i="101" s="1"/>
  <c r="H26" i="101" s="1"/>
  <c r="K26" i="101" s="1"/>
  <c r="J26" i="101" s="1"/>
  <c r="D28" i="101"/>
  <c r="F28" i="101" s="1"/>
  <c r="H28" i="101" s="1"/>
  <c r="K28" i="101" s="1"/>
  <c r="D30" i="101"/>
  <c r="F30" i="101" s="1"/>
  <c r="H30" i="101" s="1"/>
  <c r="K30" i="101" s="1"/>
  <c r="L30" i="101" s="1"/>
  <c r="M30" i="101" s="1"/>
  <c r="Q30" i="101" s="1"/>
  <c r="P30" i="101" s="1"/>
  <c r="D33" i="101"/>
  <c r="F33" i="101" s="1"/>
  <c r="H33" i="101" s="1"/>
  <c r="K33" i="101" s="1"/>
  <c r="J33" i="101" s="1"/>
  <c r="D34" i="101"/>
  <c r="F34" i="101" s="1"/>
  <c r="H34" i="101" s="1"/>
  <c r="K34" i="101" s="1"/>
  <c r="J34" i="101" s="1"/>
  <c r="D35" i="101"/>
  <c r="F35" i="101" s="1"/>
  <c r="H35" i="101" s="1"/>
  <c r="K35" i="101" s="1"/>
  <c r="D36" i="101"/>
  <c r="F36" i="101" s="1"/>
  <c r="H36" i="101" s="1"/>
  <c r="K36" i="101" s="1"/>
  <c r="L36" i="101" s="1"/>
  <c r="M36" i="101" s="1"/>
  <c r="Q36" i="101" s="1"/>
  <c r="P36" i="101" s="1"/>
  <c r="D37" i="101"/>
  <c r="F37" i="101" s="1"/>
  <c r="H37" i="101" s="1"/>
  <c r="K37" i="101" s="1"/>
  <c r="D40" i="101"/>
  <c r="F40" i="101" s="1"/>
  <c r="H40" i="101" s="1"/>
  <c r="K40" i="101" s="1"/>
  <c r="D42" i="101"/>
  <c r="F42" i="101" s="1"/>
  <c r="H42" i="101" s="1"/>
  <c r="K42" i="101" s="1"/>
  <c r="D43" i="101"/>
  <c r="D46" i="101"/>
  <c r="F46" i="101" s="1"/>
  <c r="H46" i="101" s="1"/>
  <c r="K46" i="101" s="1"/>
  <c r="D49" i="101"/>
  <c r="F49" i="101" s="1"/>
  <c r="H49" i="101" s="1"/>
  <c r="K49" i="101" s="1"/>
  <c r="L49" i="101" s="1"/>
  <c r="M49" i="101" s="1"/>
  <c r="Q49" i="101" s="1"/>
  <c r="P49" i="101" s="1"/>
  <c r="D50" i="101"/>
  <c r="F50" i="101" s="1"/>
  <c r="H50" i="101" s="1"/>
  <c r="K50" i="101" s="1"/>
  <c r="L50" i="101" s="1"/>
  <c r="M50" i="101" s="1"/>
  <c r="Q50" i="101" s="1"/>
  <c r="P50" i="101" s="1"/>
  <c r="D52" i="101"/>
  <c r="F52" i="101" s="1"/>
  <c r="H52" i="101" s="1"/>
  <c r="K52" i="101" s="1"/>
  <c r="J52" i="101" s="1"/>
  <c r="D8" i="100"/>
  <c r="F8" i="100" s="1"/>
  <c r="H8" i="100" s="1"/>
  <c r="K8" i="100" s="1"/>
  <c r="L8" i="100" s="1"/>
  <c r="M8" i="100" s="1"/>
  <c r="Q8" i="100" s="1"/>
  <c r="P8" i="100" s="1"/>
  <c r="D9" i="100"/>
  <c r="F9" i="100" s="1"/>
  <c r="H9" i="100" s="1"/>
  <c r="K9" i="100" s="1"/>
  <c r="J9" i="100" s="1"/>
  <c r="D10" i="100"/>
  <c r="F10" i="100" s="1"/>
  <c r="H10" i="100" s="1"/>
  <c r="K10" i="100" s="1"/>
  <c r="D14" i="100"/>
  <c r="F14" i="100" s="1"/>
  <c r="H14" i="100" s="1"/>
  <c r="K14" i="100" s="1"/>
  <c r="D15" i="100"/>
  <c r="F15" i="100" s="1"/>
  <c r="H15" i="100" s="1"/>
  <c r="K15" i="100" s="1"/>
  <c r="D16" i="100"/>
  <c r="F16" i="100" s="1"/>
  <c r="H16" i="100" s="1"/>
  <c r="K16" i="100" s="1"/>
  <c r="L16" i="100" s="1"/>
  <c r="M16" i="100" s="1"/>
  <c r="Q16" i="100" s="1"/>
  <c r="P16" i="100" s="1"/>
  <c r="D18" i="100"/>
  <c r="F18" i="100" s="1"/>
  <c r="H18" i="100" s="1"/>
  <c r="K18" i="100" s="1"/>
  <c r="D19" i="100"/>
  <c r="F19" i="100" s="1"/>
  <c r="H19" i="100" s="1"/>
  <c r="K19" i="100" s="1"/>
  <c r="D20" i="100"/>
  <c r="F20" i="100" s="1"/>
  <c r="H20" i="100" s="1"/>
  <c r="K20" i="100" s="1"/>
  <c r="D23" i="100"/>
  <c r="F23" i="100" s="1"/>
  <c r="H23" i="100" s="1"/>
  <c r="K23" i="100" s="1"/>
  <c r="J23" i="100" s="1"/>
  <c r="D26" i="100"/>
  <c r="F26" i="100" s="1"/>
  <c r="H26" i="100" s="1"/>
  <c r="K26" i="100" s="1"/>
  <c r="L26" i="100" s="1"/>
  <c r="M26" i="100" s="1"/>
  <c r="Q26" i="100" s="1"/>
  <c r="P26" i="100" s="1"/>
  <c r="D30" i="100"/>
  <c r="F30" i="100" s="1"/>
  <c r="H30" i="100" s="1"/>
  <c r="K30" i="100" s="1"/>
  <c r="L30" i="100" s="1"/>
  <c r="M30" i="100" s="1"/>
  <c r="Q30" i="100" s="1"/>
  <c r="P30" i="100" s="1"/>
  <c r="D31" i="100"/>
  <c r="F31" i="100" s="1"/>
  <c r="H31" i="100" s="1"/>
  <c r="K31" i="100" s="1"/>
  <c r="D32" i="100"/>
  <c r="F32" i="100" s="1"/>
  <c r="H32" i="100" s="1"/>
  <c r="K32" i="100" s="1"/>
  <c r="L32" i="100" s="1"/>
  <c r="M32" i="100" s="1"/>
  <c r="Q32" i="100" s="1"/>
  <c r="P32" i="100" s="1"/>
  <c r="D35" i="100"/>
  <c r="F35" i="100" s="1"/>
  <c r="H35" i="100" s="1"/>
  <c r="K35" i="100" s="1"/>
  <c r="D36" i="100"/>
  <c r="F36" i="100" s="1"/>
  <c r="H36" i="100" s="1"/>
  <c r="K36" i="100" s="1"/>
  <c r="D37" i="100"/>
  <c r="F37" i="100" s="1"/>
  <c r="H37" i="100" s="1"/>
  <c r="K37" i="100" s="1"/>
  <c r="D38" i="100"/>
  <c r="F38" i="100" s="1"/>
  <c r="H38" i="100" s="1"/>
  <c r="K38" i="100" s="1"/>
  <c r="D39" i="100"/>
  <c r="F39" i="100" s="1"/>
  <c r="H39" i="100" s="1"/>
  <c r="K39" i="100" s="1"/>
  <c r="D42" i="100"/>
  <c r="D44" i="100"/>
  <c r="F44" i="100" s="1"/>
  <c r="H44" i="100" s="1"/>
  <c r="K44" i="100" s="1"/>
  <c r="D45" i="100"/>
  <c r="F45" i="100" s="1"/>
  <c r="H45" i="100" s="1"/>
  <c r="K45" i="100" s="1"/>
  <c r="D46" i="100"/>
  <c r="F46" i="100" s="1"/>
  <c r="H46" i="100" s="1"/>
  <c r="K46" i="100" s="1"/>
  <c r="L46" i="100" s="1"/>
  <c r="M46" i="100" s="1"/>
  <c r="Q46" i="100" s="1"/>
  <c r="P46" i="100" s="1"/>
  <c r="D47" i="100"/>
  <c r="F47" i="100" s="1"/>
  <c r="H47" i="100" s="1"/>
  <c r="K47" i="100" s="1"/>
  <c r="J47" i="100" s="1"/>
  <c r="D49" i="100"/>
  <c r="F49" i="100" s="1"/>
  <c r="H49" i="100" s="1"/>
  <c r="K49" i="100" s="1"/>
  <c r="J49" i="100" s="1"/>
  <c r="D50" i="100"/>
  <c r="F50" i="100" s="1"/>
  <c r="H50" i="100" s="1"/>
  <c r="K50" i="100" s="1"/>
  <c r="L50" i="100" s="1"/>
  <c r="M50" i="100" s="1"/>
  <c r="Q50" i="100" s="1"/>
  <c r="P50" i="100" s="1"/>
  <c r="D51" i="100"/>
  <c r="F51" i="100" s="1"/>
  <c r="H51" i="100" s="1"/>
  <c r="K51" i="100" s="1"/>
  <c r="D7" i="99"/>
  <c r="F7" i="99" s="1"/>
  <c r="H7" i="99" s="1"/>
  <c r="K7" i="99" s="1"/>
  <c r="D9" i="99"/>
  <c r="F9" i="99" s="1"/>
  <c r="H9" i="99" s="1"/>
  <c r="K9" i="99" s="1"/>
  <c r="D10" i="99"/>
  <c r="F10" i="99" s="1"/>
  <c r="H10" i="99" s="1"/>
  <c r="K10" i="99" s="1"/>
  <c r="D11" i="99"/>
  <c r="F11" i="99" s="1"/>
  <c r="H11" i="99" s="1"/>
  <c r="K11" i="99" s="1"/>
  <c r="L11" i="99" s="1"/>
  <c r="M11" i="99" s="1"/>
  <c r="Q11" i="99" s="1"/>
  <c r="P11" i="99" s="1"/>
  <c r="D12" i="99"/>
  <c r="F12" i="99" s="1"/>
  <c r="H12" i="99" s="1"/>
  <c r="K12" i="99" s="1"/>
  <c r="J12" i="99" s="1"/>
  <c r="D14" i="99"/>
  <c r="F14" i="99" s="1"/>
  <c r="H14" i="99" s="1"/>
  <c r="K14" i="99" s="1"/>
  <c r="J14" i="99" s="1"/>
  <c r="D15" i="99"/>
  <c r="F15" i="99" s="1"/>
  <c r="H15" i="99" s="1"/>
  <c r="K15" i="99" s="1"/>
  <c r="L15" i="99" s="1"/>
  <c r="M15" i="99" s="1"/>
  <c r="Q15" i="99" s="1"/>
  <c r="P15" i="99" s="1"/>
  <c r="D17" i="99"/>
  <c r="F17" i="99" s="1"/>
  <c r="H17" i="99" s="1"/>
  <c r="K17" i="99" s="1"/>
  <c r="D18" i="99"/>
  <c r="F18" i="99" s="1"/>
  <c r="H18" i="99" s="1"/>
  <c r="K18" i="99" s="1"/>
  <c r="L18" i="99" s="1"/>
  <c r="M18" i="99" s="1"/>
  <c r="Q18" i="99" s="1"/>
  <c r="P18" i="99" s="1"/>
  <c r="D21" i="99"/>
  <c r="F21" i="99" s="1"/>
  <c r="H21" i="99" s="1"/>
  <c r="K21" i="99" s="1"/>
  <c r="D23" i="99"/>
  <c r="F23" i="99" s="1"/>
  <c r="H23" i="99" s="1"/>
  <c r="K23" i="99" s="1"/>
  <c r="J23" i="99" s="1"/>
  <c r="D24" i="99"/>
  <c r="F24" i="99" s="1"/>
  <c r="H24" i="99" s="1"/>
  <c r="K24" i="99" s="1"/>
  <c r="L24" i="99" s="1"/>
  <c r="M24" i="99" s="1"/>
  <c r="Q24" i="99" s="1"/>
  <c r="P24" i="99" s="1"/>
  <c r="D26" i="99"/>
  <c r="F26" i="99" s="1"/>
  <c r="H26" i="99" s="1"/>
  <c r="K26" i="99" s="1"/>
  <c r="D27" i="99"/>
  <c r="F27" i="99" s="1"/>
  <c r="H27" i="99" s="1"/>
  <c r="K27" i="99" s="1"/>
  <c r="D29" i="99"/>
  <c r="F29" i="99" s="1"/>
  <c r="H29" i="99" s="1"/>
  <c r="K29" i="99" s="1"/>
  <c r="J29" i="99" s="1"/>
  <c r="D31" i="99"/>
  <c r="F31" i="99" s="1"/>
  <c r="H31" i="99" s="1"/>
  <c r="K31" i="99" s="1"/>
  <c r="D34" i="99"/>
  <c r="F34" i="99" s="1"/>
  <c r="H34" i="99" s="1"/>
  <c r="K34" i="99" s="1"/>
  <c r="L34" i="99" s="1"/>
  <c r="M34" i="99" s="1"/>
  <c r="Q34" i="99" s="1"/>
  <c r="P34" i="99" s="1"/>
  <c r="D35" i="99"/>
  <c r="F35" i="99" s="1"/>
  <c r="H35" i="99" s="1"/>
  <c r="K35" i="99" s="1"/>
  <c r="L35" i="99" s="1"/>
  <c r="M35" i="99" s="1"/>
  <c r="Q35" i="99" s="1"/>
  <c r="P35" i="99" s="1"/>
  <c r="D36" i="99"/>
  <c r="F36" i="99" s="1"/>
  <c r="H36" i="99" s="1"/>
  <c r="K36" i="99" s="1"/>
  <c r="J36" i="99" s="1"/>
  <c r="D39" i="99"/>
  <c r="F39" i="99" s="1"/>
  <c r="H39" i="99" s="1"/>
  <c r="K39" i="99" s="1"/>
  <c r="J39" i="99" s="1"/>
  <c r="D40" i="99"/>
  <c r="F40" i="99" s="1"/>
  <c r="H40" i="99" s="1"/>
  <c r="K40" i="99" s="1"/>
  <c r="J40" i="99" s="1"/>
  <c r="D41" i="99"/>
  <c r="F41" i="99" s="1"/>
  <c r="H41" i="99" s="1"/>
  <c r="K41" i="99" s="1"/>
  <c r="J41" i="99" s="1"/>
  <c r="D43" i="99"/>
  <c r="F43" i="99" s="1"/>
  <c r="H43" i="99" s="1"/>
  <c r="K43" i="99" s="1"/>
  <c r="J43" i="99" s="1"/>
  <c r="D45" i="99"/>
  <c r="F45" i="99" s="1"/>
  <c r="H45" i="99" s="1"/>
  <c r="K45" i="99" s="1"/>
  <c r="J45" i="99" s="1"/>
  <c r="D46" i="99"/>
  <c r="D48" i="99"/>
  <c r="F48" i="99" s="1"/>
  <c r="H48" i="99" s="1"/>
  <c r="K48" i="99" s="1"/>
  <c r="D50" i="99"/>
  <c r="F50" i="99" s="1"/>
  <c r="H50" i="99" s="1"/>
  <c r="K50" i="99" s="1"/>
  <c r="J50" i="99" s="1"/>
  <c r="D52" i="99"/>
  <c r="F52" i="99" s="1"/>
  <c r="H52" i="99" s="1"/>
  <c r="K52" i="99" s="1"/>
  <c r="L52" i="99" s="1"/>
  <c r="M52" i="99" s="1"/>
  <c r="Q52" i="99" s="1"/>
  <c r="P52" i="99" s="1"/>
  <c r="D5" i="99"/>
  <c r="F5" i="99" s="1"/>
  <c r="H5" i="99" s="1"/>
  <c r="K5" i="99" s="1"/>
  <c r="J5" i="99" s="1"/>
  <c r="D6" i="98"/>
  <c r="F6" i="98" s="1"/>
  <c r="H6" i="98" s="1"/>
  <c r="K6" i="98" s="1"/>
  <c r="J6" i="98" s="1"/>
  <c r="D7" i="98"/>
  <c r="F7" i="98" s="1"/>
  <c r="H7" i="98" s="1"/>
  <c r="K7" i="98" s="1"/>
  <c r="J7" i="98" s="1"/>
  <c r="D8" i="98"/>
  <c r="F8" i="98" s="1"/>
  <c r="H8" i="98" s="1"/>
  <c r="K8" i="98" s="1"/>
  <c r="D13" i="98"/>
  <c r="F13" i="98" s="1"/>
  <c r="H13" i="98" s="1"/>
  <c r="K13" i="98" s="1"/>
  <c r="D14" i="98"/>
  <c r="F14" i="98" s="1"/>
  <c r="H14" i="98" s="1"/>
  <c r="K14" i="98" s="1"/>
  <c r="J14" i="98" s="1"/>
  <c r="D15" i="98"/>
  <c r="F15" i="98" s="1"/>
  <c r="H15" i="98" s="1"/>
  <c r="K15" i="98" s="1"/>
  <c r="D16" i="98"/>
  <c r="F16" i="98" s="1"/>
  <c r="H16" i="98" s="1"/>
  <c r="K16" i="98" s="1"/>
  <c r="D19" i="98"/>
  <c r="F19" i="98" s="1"/>
  <c r="H19" i="98" s="1"/>
  <c r="K19" i="98" s="1"/>
  <c r="L19" i="98" s="1"/>
  <c r="M19" i="98" s="1"/>
  <c r="Q19" i="98" s="1"/>
  <c r="P19" i="98" s="1"/>
  <c r="D20" i="98"/>
  <c r="F20" i="98" s="1"/>
  <c r="H20" i="98" s="1"/>
  <c r="K20" i="98" s="1"/>
  <c r="J20" i="98" s="1"/>
  <c r="D21" i="98"/>
  <c r="F21" i="98" s="1"/>
  <c r="H21" i="98" s="1"/>
  <c r="K21" i="98" s="1"/>
  <c r="L21" i="98" s="1"/>
  <c r="M21" i="98" s="1"/>
  <c r="Q21" i="98" s="1"/>
  <c r="P21" i="98" s="1"/>
  <c r="D22" i="98"/>
  <c r="F22" i="98" s="1"/>
  <c r="H22" i="98" s="1"/>
  <c r="K22" i="98" s="1"/>
  <c r="D23" i="98"/>
  <c r="F23" i="98" s="1"/>
  <c r="H23" i="98" s="1"/>
  <c r="K23" i="98" s="1"/>
  <c r="J23" i="98" s="1"/>
  <c r="D27" i="98"/>
  <c r="F27" i="98" s="1"/>
  <c r="H27" i="98" s="1"/>
  <c r="K27" i="98" s="1"/>
  <c r="D28" i="98"/>
  <c r="F28" i="98" s="1"/>
  <c r="H28" i="98" s="1"/>
  <c r="K28" i="98" s="1"/>
  <c r="D30" i="98"/>
  <c r="F30" i="98" s="1"/>
  <c r="H30" i="98" s="1"/>
  <c r="K30" i="98" s="1"/>
  <c r="L30" i="98" s="1"/>
  <c r="M30" i="98" s="1"/>
  <c r="Q30" i="98" s="1"/>
  <c r="P30" i="98" s="1"/>
  <c r="D31" i="98"/>
  <c r="F31" i="98" s="1"/>
  <c r="H31" i="98" s="1"/>
  <c r="K31" i="98" s="1"/>
  <c r="J31" i="98" s="1"/>
  <c r="D35" i="98"/>
  <c r="F35" i="98" s="1"/>
  <c r="H35" i="98" s="1"/>
  <c r="K35" i="98" s="1"/>
  <c r="L35" i="98" s="1"/>
  <c r="M35" i="98" s="1"/>
  <c r="Q35" i="98" s="1"/>
  <c r="P35" i="98" s="1"/>
  <c r="D39" i="98"/>
  <c r="F39" i="98" s="1"/>
  <c r="H39" i="98" s="1"/>
  <c r="K39" i="98" s="1"/>
  <c r="L39" i="98" s="1"/>
  <c r="M39" i="98" s="1"/>
  <c r="Q39" i="98" s="1"/>
  <c r="P39" i="98" s="1"/>
  <c r="D42" i="98"/>
  <c r="F42" i="98" s="1"/>
  <c r="H42" i="98" s="1"/>
  <c r="K42" i="98" s="1"/>
  <c r="J42" i="98" s="1"/>
  <c r="D43" i="98"/>
  <c r="F43" i="98" s="1"/>
  <c r="H43" i="98" s="1"/>
  <c r="K43" i="98" s="1"/>
  <c r="D44" i="98"/>
  <c r="F44" i="98" s="1"/>
  <c r="H44" i="98" s="1"/>
  <c r="K44" i="98" s="1"/>
  <c r="D46" i="98"/>
  <c r="F46" i="98" s="1"/>
  <c r="H46" i="98" s="1"/>
  <c r="K46" i="98" s="1"/>
  <c r="D49" i="98"/>
  <c r="F49" i="98" s="1"/>
  <c r="H49" i="98" s="1"/>
  <c r="K49" i="98" s="1"/>
  <c r="D51" i="98"/>
  <c r="F51" i="98" s="1"/>
  <c r="H51" i="98" s="1"/>
  <c r="K51" i="98" s="1"/>
  <c r="J51" i="98" s="1"/>
  <c r="D52" i="98"/>
  <c r="F52" i="98" s="1"/>
  <c r="H52" i="98" s="1"/>
  <c r="K52" i="98" s="1"/>
  <c r="D7" i="97"/>
  <c r="F7" i="97" s="1"/>
  <c r="H7" i="97" s="1"/>
  <c r="K7" i="97" s="1"/>
  <c r="D8" i="97"/>
  <c r="F8" i="97" s="1"/>
  <c r="H8" i="97" s="1"/>
  <c r="K8" i="97" s="1"/>
  <c r="D9" i="97"/>
  <c r="F9" i="97" s="1"/>
  <c r="H9" i="97" s="1"/>
  <c r="K9" i="97" s="1"/>
  <c r="L9" i="97" s="1"/>
  <c r="M9" i="97" s="1"/>
  <c r="Q9" i="97" s="1"/>
  <c r="P9" i="97" s="1"/>
  <c r="D10" i="97"/>
  <c r="F10" i="97" s="1"/>
  <c r="H10" i="97" s="1"/>
  <c r="K10" i="97" s="1"/>
  <c r="J10" i="97" s="1"/>
  <c r="D11" i="97"/>
  <c r="F11" i="97" s="1"/>
  <c r="H11" i="97" s="1"/>
  <c r="K11" i="97" s="1"/>
  <c r="D12" i="97"/>
  <c r="F12" i="97" s="1"/>
  <c r="H12" i="97" s="1"/>
  <c r="K12" i="97" s="1"/>
  <c r="L12" i="97" s="1"/>
  <c r="M12" i="97" s="1"/>
  <c r="Q12" i="97" s="1"/>
  <c r="P12" i="97" s="1"/>
  <c r="D17" i="97"/>
  <c r="F17" i="97" s="1"/>
  <c r="H17" i="97" s="1"/>
  <c r="K17" i="97" s="1"/>
  <c r="J17" i="97" s="1"/>
  <c r="D19" i="97"/>
  <c r="F19" i="97" s="1"/>
  <c r="H19" i="97" s="1"/>
  <c r="K19" i="97" s="1"/>
  <c r="J19" i="97" s="1"/>
  <c r="D20" i="97"/>
  <c r="F20" i="97" s="1"/>
  <c r="H20" i="97" s="1"/>
  <c r="K20" i="97" s="1"/>
  <c r="D22" i="97"/>
  <c r="F22" i="97" s="1"/>
  <c r="H22" i="97" s="1"/>
  <c r="K22" i="97" s="1"/>
  <c r="J22" i="97" s="1"/>
  <c r="D24" i="97"/>
  <c r="F24" i="97" s="1"/>
  <c r="H24" i="97" s="1"/>
  <c r="K24" i="97" s="1"/>
  <c r="D27" i="97"/>
  <c r="F27" i="97" s="1"/>
  <c r="H27" i="97" s="1"/>
  <c r="K27" i="97" s="1"/>
  <c r="L27" i="97" s="1"/>
  <c r="M27" i="97" s="1"/>
  <c r="Q27" i="97" s="1"/>
  <c r="P27" i="97" s="1"/>
  <c r="D28" i="97"/>
  <c r="F28" i="97" s="1"/>
  <c r="H28" i="97" s="1"/>
  <c r="K28" i="97" s="1"/>
  <c r="D29" i="97"/>
  <c r="F29" i="97" s="1"/>
  <c r="H29" i="97" s="1"/>
  <c r="K29" i="97" s="1"/>
  <c r="J29" i="97" s="1"/>
  <c r="D31" i="97"/>
  <c r="F31" i="97" s="1"/>
  <c r="H31" i="97" s="1"/>
  <c r="K31" i="97" s="1"/>
  <c r="J31" i="97" s="1"/>
  <c r="D33" i="97"/>
  <c r="F33" i="97" s="1"/>
  <c r="H33" i="97" s="1"/>
  <c r="K33" i="97" s="1"/>
  <c r="D34" i="97"/>
  <c r="F34" i="97" s="1"/>
  <c r="H34" i="97" s="1"/>
  <c r="K34" i="97" s="1"/>
  <c r="D35" i="97"/>
  <c r="F35" i="97" s="1"/>
  <c r="H35" i="97" s="1"/>
  <c r="K35" i="97" s="1"/>
  <c r="D36" i="97"/>
  <c r="F36" i="97" s="1"/>
  <c r="H36" i="97" s="1"/>
  <c r="K36" i="97" s="1"/>
  <c r="L36" i="97" s="1"/>
  <c r="M36" i="97" s="1"/>
  <c r="Q36" i="97" s="1"/>
  <c r="P36" i="97" s="1"/>
  <c r="D37" i="97"/>
  <c r="F37" i="97" s="1"/>
  <c r="H37" i="97" s="1"/>
  <c r="K37" i="97" s="1"/>
  <c r="D39" i="97"/>
  <c r="F39" i="97" s="1"/>
  <c r="H39" i="97" s="1"/>
  <c r="K39" i="97" s="1"/>
  <c r="L39" i="97" s="1"/>
  <c r="M39" i="97" s="1"/>
  <c r="Q39" i="97" s="1"/>
  <c r="P39" i="97" s="1"/>
  <c r="D41" i="97"/>
  <c r="F41" i="97" s="1"/>
  <c r="H41" i="97" s="1"/>
  <c r="K41" i="97" s="1"/>
  <c r="J41" i="97" s="1"/>
  <c r="D43" i="97"/>
  <c r="D44" i="97"/>
  <c r="D45" i="97"/>
  <c r="D46" i="97"/>
  <c r="F46" i="97" s="1"/>
  <c r="H46" i="97" s="1"/>
  <c r="K46" i="97" s="1"/>
  <c r="D47" i="97"/>
  <c r="F47" i="97" s="1"/>
  <c r="H47" i="97" s="1"/>
  <c r="K47" i="97" s="1"/>
  <c r="J47" i="97" s="1"/>
  <c r="D49" i="97"/>
  <c r="F49" i="97" s="1"/>
  <c r="H49" i="97" s="1"/>
  <c r="K49" i="97" s="1"/>
  <c r="J49" i="97" s="1"/>
  <c r="D51" i="97"/>
  <c r="F51" i="97" s="1"/>
  <c r="H51" i="97" s="1"/>
  <c r="K51" i="97" s="1"/>
  <c r="D52" i="97"/>
  <c r="F52" i="97" s="1"/>
  <c r="H52" i="97" s="1"/>
  <c r="K52" i="97" s="1"/>
  <c r="J52" i="97" s="1"/>
  <c r="D5" i="97"/>
  <c r="F5" i="97" s="1"/>
  <c r="H5" i="97" s="1"/>
  <c r="K5" i="97" s="1"/>
  <c r="J5" i="97" s="1"/>
  <c r="D6" i="96"/>
  <c r="F6" i="96" s="1"/>
  <c r="H6" i="96" s="1"/>
  <c r="K6" i="96" s="1"/>
  <c r="J6" i="96" s="1"/>
  <c r="D7" i="96"/>
  <c r="F7" i="96" s="1"/>
  <c r="H7" i="96" s="1"/>
  <c r="K7" i="96" s="1"/>
  <c r="D10" i="96"/>
  <c r="F10" i="96" s="1"/>
  <c r="H10" i="96" s="1"/>
  <c r="K10" i="96" s="1"/>
  <c r="L10" i="96" s="1"/>
  <c r="M10" i="96" s="1"/>
  <c r="Q10" i="96" s="1"/>
  <c r="P10" i="96" s="1"/>
  <c r="D14" i="96"/>
  <c r="F14" i="96" s="1"/>
  <c r="H14" i="96" s="1"/>
  <c r="K14" i="96" s="1"/>
  <c r="D15" i="96"/>
  <c r="F15" i="96" s="1"/>
  <c r="H15" i="96" s="1"/>
  <c r="K15" i="96" s="1"/>
  <c r="L15" i="96" s="1"/>
  <c r="M15" i="96" s="1"/>
  <c r="Q15" i="96" s="1"/>
  <c r="P15" i="96" s="1"/>
  <c r="D16" i="96"/>
  <c r="F16" i="96" s="1"/>
  <c r="H16" i="96" s="1"/>
  <c r="K16" i="96" s="1"/>
  <c r="L16" i="96" s="1"/>
  <c r="M16" i="96" s="1"/>
  <c r="Q16" i="96" s="1"/>
  <c r="P16" i="96" s="1"/>
  <c r="D18" i="96"/>
  <c r="F18" i="96" s="1"/>
  <c r="H18" i="96" s="1"/>
  <c r="K18" i="96" s="1"/>
  <c r="D19" i="96"/>
  <c r="F19" i="96" s="1"/>
  <c r="H19" i="96" s="1"/>
  <c r="K19" i="96" s="1"/>
  <c r="L19" i="96" s="1"/>
  <c r="M19" i="96" s="1"/>
  <c r="Q19" i="96" s="1"/>
  <c r="P19" i="96" s="1"/>
  <c r="D22" i="96"/>
  <c r="F22" i="96" s="1"/>
  <c r="H22" i="96" s="1"/>
  <c r="K22" i="96" s="1"/>
  <c r="L22" i="96" s="1"/>
  <c r="M22" i="96" s="1"/>
  <c r="Q22" i="96" s="1"/>
  <c r="P22" i="96" s="1"/>
  <c r="D23" i="96"/>
  <c r="F23" i="96" s="1"/>
  <c r="H23" i="96" s="1"/>
  <c r="K23" i="96" s="1"/>
  <c r="J23" i="96" s="1"/>
  <c r="D25" i="96"/>
  <c r="F25" i="96" s="1"/>
  <c r="H25" i="96" s="1"/>
  <c r="K25" i="96" s="1"/>
  <c r="L25" i="96" s="1"/>
  <c r="M25" i="96" s="1"/>
  <c r="Q25" i="96" s="1"/>
  <c r="P25" i="96" s="1"/>
  <c r="D27" i="96"/>
  <c r="F27" i="96" s="1"/>
  <c r="H27" i="96" s="1"/>
  <c r="K27" i="96" s="1"/>
  <c r="D28" i="96"/>
  <c r="F28" i="96" s="1"/>
  <c r="H28" i="96" s="1"/>
  <c r="K28" i="96" s="1"/>
  <c r="J28" i="96" s="1"/>
  <c r="D29" i="96"/>
  <c r="F29" i="96" s="1"/>
  <c r="H29" i="96" s="1"/>
  <c r="K29" i="96" s="1"/>
  <c r="J29" i="96" s="1"/>
  <c r="D30" i="96"/>
  <c r="F30" i="96" s="1"/>
  <c r="H30" i="96" s="1"/>
  <c r="K30" i="96" s="1"/>
  <c r="D34" i="96"/>
  <c r="F34" i="96" s="1"/>
  <c r="H34" i="96" s="1"/>
  <c r="K34" i="96" s="1"/>
  <c r="L34" i="96" s="1"/>
  <c r="M34" i="96" s="1"/>
  <c r="Q34" i="96" s="1"/>
  <c r="P34" i="96" s="1"/>
  <c r="D35" i="96"/>
  <c r="F35" i="96" s="1"/>
  <c r="H35" i="96" s="1"/>
  <c r="K35" i="96" s="1"/>
  <c r="J35" i="96" s="1"/>
  <c r="D37" i="96"/>
  <c r="F37" i="96" s="1"/>
  <c r="H37" i="96" s="1"/>
  <c r="K37" i="96" s="1"/>
  <c r="L37" i="96" s="1"/>
  <c r="M37" i="96" s="1"/>
  <c r="Q37" i="96" s="1"/>
  <c r="P37" i="96" s="1"/>
  <c r="D38" i="96"/>
  <c r="F38" i="96" s="1"/>
  <c r="H38" i="96" s="1"/>
  <c r="K38" i="96" s="1"/>
  <c r="L38" i="96" s="1"/>
  <c r="M38" i="96" s="1"/>
  <c r="Q38" i="96" s="1"/>
  <c r="P38" i="96" s="1"/>
  <c r="D39" i="96"/>
  <c r="F39" i="96" s="1"/>
  <c r="H39" i="96" s="1"/>
  <c r="K39" i="96" s="1"/>
  <c r="J39" i="96" s="1"/>
  <c r="D40" i="96"/>
  <c r="F40" i="96" s="1"/>
  <c r="H40" i="96" s="1"/>
  <c r="K40" i="96" s="1"/>
  <c r="J40" i="96" s="1"/>
  <c r="D43" i="96"/>
  <c r="F43" i="96" s="1"/>
  <c r="H43" i="96" s="1"/>
  <c r="K43" i="96" s="1"/>
  <c r="J43" i="96" s="1"/>
  <c r="D45" i="96"/>
  <c r="F45" i="96" s="1"/>
  <c r="H45" i="96" s="1"/>
  <c r="K45" i="96" s="1"/>
  <c r="D46" i="96"/>
  <c r="D49" i="96"/>
  <c r="F49" i="96" s="1"/>
  <c r="H49" i="96" s="1"/>
  <c r="K49" i="96" s="1"/>
  <c r="J49" i="96" s="1"/>
  <c r="D51" i="96"/>
  <c r="F51" i="96" s="1"/>
  <c r="H51" i="96" s="1"/>
  <c r="K51" i="96" s="1"/>
  <c r="D9" i="83"/>
  <c r="F9" i="83" s="1"/>
  <c r="H9" i="83" s="1"/>
  <c r="K9" i="83" s="1"/>
  <c r="L9" i="83" s="1"/>
  <c r="M9" i="83" s="1"/>
  <c r="Q9" i="83" s="1"/>
  <c r="P9" i="83" s="1"/>
  <c r="D11" i="83"/>
  <c r="F11" i="83" s="1"/>
  <c r="H11" i="83" s="1"/>
  <c r="K11" i="83" s="1"/>
  <c r="D12" i="83"/>
  <c r="F12" i="83" s="1"/>
  <c r="H12" i="83" s="1"/>
  <c r="K12" i="83" s="1"/>
  <c r="J12" i="83" s="1"/>
  <c r="D14" i="83"/>
  <c r="F14" i="83" s="1"/>
  <c r="H14" i="83" s="1"/>
  <c r="K14" i="83" s="1"/>
  <c r="J14" i="83" s="1"/>
  <c r="D15" i="83"/>
  <c r="F15" i="83" s="1"/>
  <c r="H15" i="83" s="1"/>
  <c r="K15" i="83" s="1"/>
  <c r="L15" i="83" s="1"/>
  <c r="M15" i="83" s="1"/>
  <c r="Q15" i="83" s="1"/>
  <c r="P15" i="83" s="1"/>
  <c r="D16" i="83"/>
  <c r="F16" i="83" s="1"/>
  <c r="H16" i="83" s="1"/>
  <c r="K16" i="83" s="1"/>
  <c r="D19" i="83"/>
  <c r="F19" i="83" s="1"/>
  <c r="H19" i="83" s="1"/>
  <c r="K19" i="83" s="1"/>
  <c r="L19" i="83" s="1"/>
  <c r="M19" i="83" s="1"/>
  <c r="Q19" i="83" s="1"/>
  <c r="P19" i="83" s="1"/>
  <c r="D22" i="83"/>
  <c r="F22" i="83" s="1"/>
  <c r="H22" i="83" s="1"/>
  <c r="K22" i="83" s="1"/>
  <c r="D23" i="83"/>
  <c r="F23" i="83" s="1"/>
  <c r="H23" i="83" s="1"/>
  <c r="K23" i="83" s="1"/>
  <c r="D24" i="83"/>
  <c r="F24" i="83" s="1"/>
  <c r="H24" i="83" s="1"/>
  <c r="K24" i="83" s="1"/>
  <c r="D26" i="83"/>
  <c r="F26" i="83" s="1"/>
  <c r="H26" i="83" s="1"/>
  <c r="K26" i="83" s="1"/>
  <c r="L26" i="83" s="1"/>
  <c r="M26" i="83" s="1"/>
  <c r="Q26" i="83" s="1"/>
  <c r="P26" i="83" s="1"/>
  <c r="D27" i="83"/>
  <c r="F27" i="83" s="1"/>
  <c r="H27" i="83" s="1"/>
  <c r="K27" i="83" s="1"/>
  <c r="D28" i="83"/>
  <c r="F28" i="83" s="1"/>
  <c r="H28" i="83" s="1"/>
  <c r="K28" i="83" s="1"/>
  <c r="D30" i="83"/>
  <c r="F30" i="83" s="1"/>
  <c r="H30" i="83" s="1"/>
  <c r="K30" i="83" s="1"/>
  <c r="J30" i="83" s="1"/>
  <c r="D31" i="83"/>
  <c r="F31" i="83" s="1"/>
  <c r="H31" i="83" s="1"/>
  <c r="K31" i="83" s="1"/>
  <c r="L31" i="83" s="1"/>
  <c r="M31" i="83" s="1"/>
  <c r="Q31" i="83" s="1"/>
  <c r="P31" i="83" s="1"/>
  <c r="D35" i="83"/>
  <c r="F35" i="83" s="1"/>
  <c r="H35" i="83" s="1"/>
  <c r="K35" i="83" s="1"/>
  <c r="D36" i="83"/>
  <c r="F36" i="83" s="1"/>
  <c r="H36" i="83" s="1"/>
  <c r="K36" i="83" s="1"/>
  <c r="J36" i="83" s="1"/>
  <c r="D37" i="83"/>
  <c r="F37" i="83" s="1"/>
  <c r="H37" i="83" s="1"/>
  <c r="K37" i="83" s="1"/>
  <c r="D38" i="83"/>
  <c r="F38" i="83" s="1"/>
  <c r="H38" i="83" s="1"/>
  <c r="K38" i="83" s="1"/>
  <c r="D39" i="83"/>
  <c r="F39" i="83" s="1"/>
  <c r="H39" i="83" s="1"/>
  <c r="K39" i="83" s="1"/>
  <c r="J39" i="83" s="1"/>
  <c r="D40" i="83"/>
  <c r="F40" i="83" s="1"/>
  <c r="H40" i="83" s="1"/>
  <c r="K40" i="83" s="1"/>
  <c r="J40" i="83" s="1"/>
  <c r="D45" i="83"/>
  <c r="F45" i="83" s="1"/>
  <c r="H45" i="83" s="1"/>
  <c r="K45" i="83" s="1"/>
  <c r="D46" i="83"/>
  <c r="F46" i="83" s="1"/>
  <c r="H46" i="83" s="1"/>
  <c r="K46" i="83" s="1"/>
  <c r="D47" i="83"/>
  <c r="F47" i="83" s="1"/>
  <c r="H47" i="83" s="1"/>
  <c r="K47" i="83" s="1"/>
  <c r="J47" i="83" s="1"/>
  <c r="D48" i="83"/>
  <c r="F48" i="83" s="1"/>
  <c r="H48" i="83" s="1"/>
  <c r="K48" i="83" s="1"/>
  <c r="D51" i="83"/>
  <c r="F51" i="83" s="1"/>
  <c r="H51" i="83" s="1"/>
  <c r="K51" i="83" s="1"/>
  <c r="D52" i="83"/>
  <c r="F52" i="83" s="1"/>
  <c r="H52" i="83" s="1"/>
  <c r="K52" i="83" s="1"/>
  <c r="J52" i="83" s="1"/>
  <c r="D51" i="107"/>
  <c r="F51" i="107" s="1"/>
  <c r="H51" i="107" s="1"/>
  <c r="K51" i="107" s="1"/>
  <c r="J51" i="107" s="1"/>
  <c r="D52" i="107"/>
  <c r="F52" i="107" s="1"/>
  <c r="H52" i="107" s="1"/>
  <c r="K52" i="107" s="1"/>
  <c r="L52" i="107" s="1"/>
  <c r="M52" i="107" s="1"/>
  <c r="Q52" i="107" s="1"/>
  <c r="P52" i="107" s="1"/>
  <c r="D9" i="107"/>
  <c r="F9" i="107" s="1"/>
  <c r="H9" i="107" s="1"/>
  <c r="K9" i="107" s="1"/>
  <c r="J9" i="107" s="1"/>
  <c r="D10" i="107"/>
  <c r="F10" i="107" s="1"/>
  <c r="H10" i="107" s="1"/>
  <c r="K10" i="107" s="1"/>
  <c r="D11" i="107"/>
  <c r="F11" i="107" s="1"/>
  <c r="D12" i="107"/>
  <c r="F12" i="107" s="1"/>
  <c r="H12" i="107" s="1"/>
  <c r="K12" i="107" s="1"/>
  <c r="D13" i="107"/>
  <c r="F13" i="107" s="1"/>
  <c r="H13" i="107" s="1"/>
  <c r="K13" i="107" s="1"/>
  <c r="L13" i="107" s="1"/>
  <c r="M13" i="107" s="1"/>
  <c r="Q13" i="107" s="1"/>
  <c r="P13" i="107" s="1"/>
  <c r="D15" i="107"/>
  <c r="F15" i="107" s="1"/>
  <c r="H15" i="107" s="1"/>
  <c r="K15" i="107" s="1"/>
  <c r="D16" i="107"/>
  <c r="F16" i="107" s="1"/>
  <c r="H16" i="107" s="1"/>
  <c r="K16" i="107" s="1"/>
  <c r="L16" i="107" s="1"/>
  <c r="M16" i="107" s="1"/>
  <c r="Q16" i="107" s="1"/>
  <c r="P16" i="107" s="1"/>
  <c r="D18" i="107"/>
  <c r="F18" i="107" s="1"/>
  <c r="H18" i="107" s="1"/>
  <c r="K18" i="107" s="1"/>
  <c r="D19" i="107"/>
  <c r="F19" i="107" s="1"/>
  <c r="H19" i="107" s="1"/>
  <c r="K19" i="107" s="1"/>
  <c r="D20" i="107"/>
  <c r="F20" i="107" s="1"/>
  <c r="H20" i="107" s="1"/>
  <c r="K20" i="107" s="1"/>
  <c r="L20" i="107" s="1"/>
  <c r="M20" i="107" s="1"/>
  <c r="Q20" i="107" s="1"/>
  <c r="P20" i="107" s="1"/>
  <c r="D21" i="107"/>
  <c r="F21" i="107" s="1"/>
  <c r="H21" i="107" s="1"/>
  <c r="K21" i="107" s="1"/>
  <c r="D22" i="107"/>
  <c r="F22" i="107" s="1"/>
  <c r="H22" i="107" s="1"/>
  <c r="K22" i="107" s="1"/>
  <c r="J22" i="107" s="1"/>
  <c r="D23" i="107"/>
  <c r="F23" i="107" s="1"/>
  <c r="H23" i="107" s="1"/>
  <c r="K23" i="107" s="1"/>
  <c r="L23" i="107" s="1"/>
  <c r="M23" i="107" s="1"/>
  <c r="Q23" i="107" s="1"/>
  <c r="P23" i="107" s="1"/>
  <c r="D24" i="107"/>
  <c r="F24" i="107" s="1"/>
  <c r="H24" i="107" s="1"/>
  <c r="K24" i="107" s="1"/>
  <c r="L24" i="107" s="1"/>
  <c r="M24" i="107" s="1"/>
  <c r="Q24" i="107" s="1"/>
  <c r="P24" i="107" s="1"/>
  <c r="D25" i="107"/>
  <c r="F25" i="107" s="1"/>
  <c r="H25" i="107" s="1"/>
  <c r="K25" i="107" s="1"/>
  <c r="L25" i="107" s="1"/>
  <c r="M25" i="107" s="1"/>
  <c r="Q25" i="107" s="1"/>
  <c r="P25" i="107" s="1"/>
  <c r="D27" i="107"/>
  <c r="F27" i="107" s="1"/>
  <c r="H27" i="107" s="1"/>
  <c r="K27" i="107" s="1"/>
  <c r="L27" i="107" s="1"/>
  <c r="M27" i="107" s="1"/>
  <c r="Q27" i="107" s="1"/>
  <c r="P27" i="107" s="1"/>
  <c r="D28" i="107"/>
  <c r="F28" i="107" s="1"/>
  <c r="H28" i="107" s="1"/>
  <c r="K28" i="107" s="1"/>
  <c r="J28" i="107" s="1"/>
  <c r="D30" i="107"/>
  <c r="F30" i="107" s="1"/>
  <c r="H30" i="107" s="1"/>
  <c r="K30" i="107" s="1"/>
  <c r="D31" i="107"/>
  <c r="F31" i="107" s="1"/>
  <c r="H31" i="107" s="1"/>
  <c r="K31" i="107" s="1"/>
  <c r="D32" i="107"/>
  <c r="F32" i="107" s="1"/>
  <c r="H32" i="107" s="1"/>
  <c r="K32" i="107" s="1"/>
  <c r="D33" i="107"/>
  <c r="F33" i="107" s="1"/>
  <c r="H33" i="107" s="1"/>
  <c r="K33" i="107" s="1"/>
  <c r="L33" i="107" s="1"/>
  <c r="M33" i="107" s="1"/>
  <c r="Q33" i="107" s="1"/>
  <c r="P33" i="107" s="1"/>
  <c r="D34" i="107"/>
  <c r="F34" i="107" s="1"/>
  <c r="H34" i="107" s="1"/>
  <c r="K34" i="107" s="1"/>
  <c r="J34" i="107" s="1"/>
  <c r="D36" i="107"/>
  <c r="F36" i="107" s="1"/>
  <c r="H36" i="107" s="1"/>
  <c r="K36" i="107" s="1"/>
  <c r="D37" i="107"/>
  <c r="F37" i="107" s="1"/>
  <c r="H37" i="107" s="1"/>
  <c r="K37" i="107" s="1"/>
  <c r="D39" i="107"/>
  <c r="F39" i="107" s="1"/>
  <c r="H39" i="107" s="1"/>
  <c r="K39" i="107" s="1"/>
  <c r="L39" i="107" s="1"/>
  <c r="M39" i="107" s="1"/>
  <c r="Q39" i="107" s="1"/>
  <c r="P39" i="107" s="1"/>
  <c r="D40" i="107"/>
  <c r="F40" i="107" s="1"/>
  <c r="H40" i="107" s="1"/>
  <c r="K40" i="107" s="1"/>
  <c r="D43" i="107"/>
  <c r="F43" i="107" s="1"/>
  <c r="H43" i="107" s="1"/>
  <c r="K43" i="107" s="1"/>
  <c r="L43" i="107" s="1"/>
  <c r="M43" i="107" s="1"/>
  <c r="Q43" i="107" s="1"/>
  <c r="P43" i="107" s="1"/>
  <c r="D44" i="107"/>
  <c r="F44" i="107" s="1"/>
  <c r="H44" i="107" s="1"/>
  <c r="K44" i="107" s="1"/>
  <c r="D45" i="107"/>
  <c r="F45" i="107" s="1"/>
  <c r="H45" i="107" s="1"/>
  <c r="K45" i="107" s="1"/>
  <c r="D46" i="107"/>
  <c r="F46" i="107" s="1"/>
  <c r="H46" i="107" s="1"/>
  <c r="K46" i="107" s="1"/>
  <c r="D47" i="107"/>
  <c r="F47" i="107" s="1"/>
  <c r="H47" i="107" s="1"/>
  <c r="K47" i="107" s="1"/>
  <c r="J47" i="107" s="1"/>
  <c r="D49" i="107"/>
  <c r="F49" i="107" s="1"/>
  <c r="H49" i="107" s="1"/>
  <c r="K49" i="107" s="1"/>
  <c r="D32" i="106"/>
  <c r="F32" i="106" s="1"/>
  <c r="H32" i="106" s="1"/>
  <c r="K32" i="106" s="1"/>
  <c r="D33" i="106"/>
  <c r="F33" i="106" s="1"/>
  <c r="H33" i="106" s="1"/>
  <c r="K33" i="106" s="1"/>
  <c r="J33" i="106" s="1"/>
  <c r="D34" i="106"/>
  <c r="F34" i="106" s="1"/>
  <c r="H34" i="106" s="1"/>
  <c r="K34" i="106" s="1"/>
  <c r="D39" i="106"/>
  <c r="F39" i="106" s="1"/>
  <c r="D40" i="106"/>
  <c r="F40" i="106" s="1"/>
  <c r="H40" i="106" s="1"/>
  <c r="K40" i="106" s="1"/>
  <c r="J40" i="106" s="1"/>
  <c r="D41" i="106"/>
  <c r="F41" i="106" s="1"/>
  <c r="H41" i="106" s="1"/>
  <c r="K41" i="106" s="1"/>
  <c r="J41" i="106" s="1"/>
  <c r="D42" i="106"/>
  <c r="F42" i="106" s="1"/>
  <c r="H42" i="106" s="1"/>
  <c r="K42" i="106" s="1"/>
  <c r="D44" i="106"/>
  <c r="F44" i="106" s="1"/>
  <c r="H44" i="106" s="1"/>
  <c r="K44" i="106" s="1"/>
  <c r="D46" i="106"/>
  <c r="F46" i="106" s="1"/>
  <c r="H46" i="106" s="1"/>
  <c r="K46" i="106" s="1"/>
  <c r="D48" i="106"/>
  <c r="F48" i="106" s="1"/>
  <c r="H48" i="106" s="1"/>
  <c r="K48" i="106" s="1"/>
  <c r="D49" i="106"/>
  <c r="F49" i="106" s="1"/>
  <c r="H49" i="106" s="1"/>
  <c r="K49" i="106" s="1"/>
  <c r="D50" i="106"/>
  <c r="F50" i="106" s="1"/>
  <c r="H50" i="106" s="1"/>
  <c r="K50" i="106" s="1"/>
  <c r="J50" i="106" s="1"/>
  <c r="D51" i="106"/>
  <c r="F51" i="106" s="1"/>
  <c r="H51" i="106" s="1"/>
  <c r="K51" i="106" s="1"/>
  <c r="J51" i="106" s="1"/>
  <c r="D52" i="106"/>
  <c r="F52" i="106" s="1"/>
  <c r="H52" i="106" s="1"/>
  <c r="K52" i="106" s="1"/>
  <c r="L52" i="106" s="1"/>
  <c r="M52" i="106" s="1"/>
  <c r="Q52" i="106" s="1"/>
  <c r="P52" i="106" s="1"/>
  <c r="D6" i="84"/>
  <c r="D7" i="84"/>
  <c r="D9" i="84"/>
  <c r="D10" i="84"/>
  <c r="D12" i="84"/>
  <c r="D13" i="84"/>
  <c r="D14" i="84"/>
  <c r="D16" i="84"/>
  <c r="D17" i="84"/>
  <c r="D18" i="84"/>
  <c r="D19" i="84"/>
  <c r="D21" i="84"/>
  <c r="D22" i="84"/>
  <c r="D24" i="84"/>
  <c r="D25" i="84"/>
  <c r="D26" i="84"/>
  <c r="D27" i="84"/>
  <c r="D28" i="84"/>
  <c r="D29" i="84"/>
  <c r="D30" i="84"/>
  <c r="D31" i="84"/>
  <c r="D33" i="84"/>
  <c r="D34" i="84"/>
  <c r="D36" i="84"/>
  <c r="D37" i="84"/>
  <c r="D38" i="84"/>
  <c r="D39" i="84"/>
  <c r="D40" i="84"/>
  <c r="D41" i="84"/>
  <c r="D42" i="84"/>
  <c r="D43" i="84"/>
  <c r="D45" i="84"/>
  <c r="D46" i="84"/>
  <c r="D48" i="84"/>
  <c r="D49" i="84"/>
  <c r="D50" i="84"/>
  <c r="D51" i="84"/>
  <c r="D5" i="84"/>
  <c r="D24" i="103"/>
  <c r="F24" i="103" s="1"/>
  <c r="H24" i="103" s="1"/>
  <c r="K24" i="103" s="1"/>
  <c r="J24" i="103" s="1"/>
  <c r="D25" i="103"/>
  <c r="F25" i="103" s="1"/>
  <c r="H25" i="103" s="1"/>
  <c r="K25" i="103" s="1"/>
  <c r="D27" i="103"/>
  <c r="F27" i="103" s="1"/>
  <c r="H27" i="103" s="1"/>
  <c r="K27" i="103" s="1"/>
  <c r="J27" i="103" s="1"/>
  <c r="D28" i="103"/>
  <c r="F28" i="103" s="1"/>
  <c r="H28" i="103" s="1"/>
  <c r="K28" i="103" s="1"/>
  <c r="D30" i="103"/>
  <c r="F30" i="103" s="1"/>
  <c r="H30" i="103" s="1"/>
  <c r="K30" i="103" s="1"/>
  <c r="D32" i="103"/>
  <c r="F32" i="103" s="1"/>
  <c r="H32" i="103" s="1"/>
  <c r="K32" i="103" s="1"/>
  <c r="J32" i="103" s="1"/>
  <c r="D34" i="103"/>
  <c r="F34" i="103" s="1"/>
  <c r="H34" i="103" s="1"/>
  <c r="K34" i="103" s="1"/>
  <c r="L34" i="103" s="1"/>
  <c r="M34" i="103" s="1"/>
  <c r="Q34" i="103" s="1"/>
  <c r="P34" i="103" s="1"/>
  <c r="D35" i="103"/>
  <c r="F35" i="103" s="1"/>
  <c r="H35" i="103" s="1"/>
  <c r="K35" i="103" s="1"/>
  <c r="D36" i="103"/>
  <c r="F36" i="103" s="1"/>
  <c r="H36" i="103" s="1"/>
  <c r="K36" i="103" s="1"/>
  <c r="D38" i="103"/>
  <c r="F38" i="103" s="1"/>
  <c r="H38" i="103" s="1"/>
  <c r="K38" i="103" s="1"/>
  <c r="L38" i="103" s="1"/>
  <c r="M38" i="103" s="1"/>
  <c r="Q38" i="103" s="1"/>
  <c r="P38" i="103" s="1"/>
  <c r="D39" i="103"/>
  <c r="F39" i="103" s="1"/>
  <c r="H39" i="103" s="1"/>
  <c r="K39" i="103" s="1"/>
  <c r="J39" i="103" s="1"/>
  <c r="D40" i="103"/>
  <c r="F40" i="103" s="1"/>
  <c r="H40" i="103" s="1"/>
  <c r="K40" i="103" s="1"/>
  <c r="D41" i="103"/>
  <c r="F41" i="103" s="1"/>
  <c r="H41" i="103" s="1"/>
  <c r="K41" i="103" s="1"/>
  <c r="J41" i="103" s="1"/>
  <c r="D42" i="103"/>
  <c r="F42" i="103" s="1"/>
  <c r="H42" i="103" s="1"/>
  <c r="K42" i="103" s="1"/>
  <c r="L42" i="103" s="1"/>
  <c r="M42" i="103" s="1"/>
  <c r="Q42" i="103" s="1"/>
  <c r="P42" i="103" s="1"/>
  <c r="F43" i="103"/>
  <c r="H43" i="103" s="1"/>
  <c r="K43" i="103" s="1"/>
  <c r="L43" i="103" s="1"/>
  <c r="M43" i="103" s="1"/>
  <c r="Q43" i="103" s="1"/>
  <c r="P43" i="103" s="1"/>
  <c r="D44" i="103"/>
  <c r="F44" i="103" s="1"/>
  <c r="H44" i="103" s="1"/>
  <c r="K44" i="103" s="1"/>
  <c r="L44" i="103" s="1"/>
  <c r="M44" i="103" s="1"/>
  <c r="Q44" i="103" s="1"/>
  <c r="P44" i="103" s="1"/>
  <c r="D45" i="103"/>
  <c r="F45" i="103" s="1"/>
  <c r="H45" i="103" s="1"/>
  <c r="K45" i="103" s="1"/>
  <c r="D47" i="103"/>
  <c r="F47" i="103" s="1"/>
  <c r="H47" i="103" s="1"/>
  <c r="K47" i="103" s="1"/>
  <c r="D49" i="103"/>
  <c r="F49" i="103" s="1"/>
  <c r="H49" i="103" s="1"/>
  <c r="K49" i="103" s="1"/>
  <c r="D51" i="103"/>
  <c r="F51" i="103" s="1"/>
  <c r="H51" i="103" s="1"/>
  <c r="K51" i="103" s="1"/>
  <c r="D52" i="103"/>
  <c r="F52" i="103" s="1"/>
  <c r="H52" i="103" s="1"/>
  <c r="K52" i="103" s="1"/>
  <c r="D21" i="82"/>
  <c r="F21" i="82" s="1"/>
  <c r="H21" i="82" s="1"/>
  <c r="K21" i="82" s="1"/>
  <c r="D23" i="82"/>
  <c r="F23" i="82" s="1"/>
  <c r="H23" i="82" s="1"/>
  <c r="K23" i="82" s="1"/>
  <c r="J23" i="82" s="1"/>
  <c r="D24" i="82"/>
  <c r="F24" i="82" s="1"/>
  <c r="H24" i="82" s="1"/>
  <c r="K24" i="82" s="1"/>
  <c r="D25" i="82"/>
  <c r="F25" i="82" s="1"/>
  <c r="H25" i="82" s="1"/>
  <c r="K25" i="82" s="1"/>
  <c r="L25" i="82" s="1"/>
  <c r="M25" i="82" s="1"/>
  <c r="Q25" i="82" s="1"/>
  <c r="P25" i="82" s="1"/>
  <c r="D29" i="82"/>
  <c r="F29" i="82" s="1"/>
  <c r="H29" i="82" s="1"/>
  <c r="K29" i="82" s="1"/>
  <c r="J29" i="82" s="1"/>
  <c r="D30" i="82"/>
  <c r="F30" i="82" s="1"/>
  <c r="H30" i="82" s="1"/>
  <c r="K30" i="82" s="1"/>
  <c r="L30" i="82" s="1"/>
  <c r="M30" i="82" s="1"/>
  <c r="Q30" i="82" s="1"/>
  <c r="P30" i="82" s="1"/>
  <c r="D31" i="82"/>
  <c r="F31" i="82" s="1"/>
  <c r="H31" i="82" s="1"/>
  <c r="K31" i="82" s="1"/>
  <c r="J31" i="82" s="1"/>
  <c r="D32" i="82"/>
  <c r="F32" i="82" s="1"/>
  <c r="H32" i="82" s="1"/>
  <c r="K32" i="82" s="1"/>
  <c r="L32" i="82" s="1"/>
  <c r="M32" i="82" s="1"/>
  <c r="Q32" i="82" s="1"/>
  <c r="P32" i="82" s="1"/>
  <c r="D33" i="82"/>
  <c r="D34" i="82"/>
  <c r="F34" i="82" s="1"/>
  <c r="H34" i="82" s="1"/>
  <c r="K34" i="82" s="1"/>
  <c r="J34" i="82" s="1"/>
  <c r="D35" i="82"/>
  <c r="F35" i="82" s="1"/>
  <c r="H35" i="82" s="1"/>
  <c r="K35" i="82" s="1"/>
  <c r="D36" i="82"/>
  <c r="F36" i="82" s="1"/>
  <c r="H36" i="82" s="1"/>
  <c r="K36" i="82" s="1"/>
  <c r="L36" i="82" s="1"/>
  <c r="M36" i="82" s="1"/>
  <c r="Q36" i="82" s="1"/>
  <c r="P36" i="82" s="1"/>
  <c r="D37" i="82"/>
  <c r="F37" i="82" s="1"/>
  <c r="H37" i="82" s="1"/>
  <c r="K37" i="82" s="1"/>
  <c r="J37" i="82" s="1"/>
  <c r="D42" i="82"/>
  <c r="F42" i="82" s="1"/>
  <c r="H42" i="82" s="1"/>
  <c r="K42" i="82" s="1"/>
  <c r="D43" i="82"/>
  <c r="F43" i="82" s="1"/>
  <c r="H43" i="82" s="1"/>
  <c r="K43" i="82" s="1"/>
  <c r="L43" i="82" s="1"/>
  <c r="M43" i="82" s="1"/>
  <c r="Q43" i="82" s="1"/>
  <c r="P43" i="82" s="1"/>
  <c r="D44" i="82"/>
  <c r="F44" i="82" s="1"/>
  <c r="H44" i="82" s="1"/>
  <c r="K44" i="82" s="1"/>
  <c r="D45" i="82"/>
  <c r="F45" i="82" s="1"/>
  <c r="H45" i="82" s="1"/>
  <c r="K45" i="82" s="1"/>
  <c r="D46" i="82"/>
  <c r="F46" i="82" s="1"/>
  <c r="H46" i="82" s="1"/>
  <c r="K46" i="82" s="1"/>
  <c r="D49" i="82"/>
  <c r="F49" i="82" s="1"/>
  <c r="H49" i="82" s="1"/>
  <c r="K49" i="82" s="1"/>
  <c r="J49" i="82" s="1"/>
  <c r="D51" i="82"/>
  <c r="F51" i="82" s="1"/>
  <c r="H51" i="82" s="1"/>
  <c r="K51" i="82" s="1"/>
  <c r="J51" i="82" s="1"/>
  <c r="D8" i="81"/>
  <c r="F8" i="81" s="1"/>
  <c r="H8" i="81" s="1"/>
  <c r="K8" i="81" s="1"/>
  <c r="J8" i="81" s="1"/>
  <c r="D9" i="81"/>
  <c r="F9" i="81" s="1"/>
  <c r="H9" i="81" s="1"/>
  <c r="K9" i="81" s="1"/>
  <c r="D10" i="81"/>
  <c r="F10" i="81" s="1"/>
  <c r="H10" i="81" s="1"/>
  <c r="K10" i="81" s="1"/>
  <c r="J10" i="81" s="1"/>
  <c r="D13" i="81"/>
  <c r="F13" i="81" s="1"/>
  <c r="H13" i="81" s="1"/>
  <c r="K13" i="81" s="1"/>
  <c r="J13" i="81" s="1"/>
  <c r="D15" i="81"/>
  <c r="F15" i="81" s="1"/>
  <c r="H15" i="81" s="1"/>
  <c r="K15" i="81" s="1"/>
  <c r="D18" i="81"/>
  <c r="F18" i="81" s="1"/>
  <c r="H18" i="81" s="1"/>
  <c r="K18" i="81" s="1"/>
  <c r="D19" i="81"/>
  <c r="F19" i="81" s="1"/>
  <c r="H19" i="81" s="1"/>
  <c r="K19" i="81" s="1"/>
  <c r="D21" i="81"/>
  <c r="F21" i="81" s="1"/>
  <c r="H21" i="81" s="1"/>
  <c r="K21" i="81" s="1"/>
  <c r="L21" i="81" s="1"/>
  <c r="M21" i="81" s="1"/>
  <c r="Q21" i="81" s="1"/>
  <c r="P21" i="81" s="1"/>
  <c r="D22" i="81"/>
  <c r="F22" i="81" s="1"/>
  <c r="H22" i="81" s="1"/>
  <c r="K22" i="81" s="1"/>
  <c r="J22" i="81" s="1"/>
  <c r="D25" i="81"/>
  <c r="F25" i="81" s="1"/>
  <c r="H25" i="81" s="1"/>
  <c r="K25" i="81" s="1"/>
  <c r="J25" i="81" s="1"/>
  <c r="D26" i="81"/>
  <c r="F26" i="81" s="1"/>
  <c r="H26" i="81" s="1"/>
  <c r="K26" i="81" s="1"/>
  <c r="J26" i="81" s="1"/>
  <c r="D27" i="81"/>
  <c r="F27" i="81" s="1"/>
  <c r="H27" i="81" s="1"/>
  <c r="K27" i="81" s="1"/>
  <c r="L27" i="81" s="1"/>
  <c r="M27" i="81" s="1"/>
  <c r="Q27" i="81" s="1"/>
  <c r="P27" i="81" s="1"/>
  <c r="D28" i="81"/>
  <c r="F28" i="81" s="1"/>
  <c r="H28" i="81" s="1"/>
  <c r="K28" i="81" s="1"/>
  <c r="J28" i="81" s="1"/>
  <c r="D31" i="81"/>
  <c r="F31" i="81" s="1"/>
  <c r="H31" i="81" s="1"/>
  <c r="K31" i="81" s="1"/>
  <c r="J31" i="81" s="1"/>
  <c r="D33" i="81"/>
  <c r="F33" i="81" s="1"/>
  <c r="H33" i="81" s="1"/>
  <c r="K33" i="81" s="1"/>
  <c r="D34" i="81"/>
  <c r="F34" i="81" s="1"/>
  <c r="H34" i="81" s="1"/>
  <c r="K34" i="81" s="1"/>
  <c r="J34" i="81" s="1"/>
  <c r="D37" i="81"/>
  <c r="F37" i="81" s="1"/>
  <c r="H37" i="81" s="1"/>
  <c r="K37" i="81" s="1"/>
  <c r="D38" i="81"/>
  <c r="F38" i="81" s="1"/>
  <c r="H38" i="81" s="1"/>
  <c r="K38" i="81" s="1"/>
  <c r="L38" i="81" s="1"/>
  <c r="M38" i="81" s="1"/>
  <c r="Q38" i="81" s="1"/>
  <c r="P38" i="81" s="1"/>
  <c r="D40" i="81"/>
  <c r="F40" i="81" s="1"/>
  <c r="H40" i="81" s="1"/>
  <c r="K40" i="81" s="1"/>
  <c r="J40" i="81" s="1"/>
  <c r="D41" i="81"/>
  <c r="F41" i="81" s="1"/>
  <c r="H41" i="81" s="1"/>
  <c r="K41" i="81" s="1"/>
  <c r="D42" i="81"/>
  <c r="F42" i="81" s="1"/>
  <c r="H42" i="81" s="1"/>
  <c r="K42" i="81" s="1"/>
  <c r="D44" i="81"/>
  <c r="F44" i="81" s="1"/>
  <c r="H44" i="81" s="1"/>
  <c r="K44" i="81" s="1"/>
  <c r="L44" i="81" s="1"/>
  <c r="M44" i="81" s="1"/>
  <c r="Q44" i="81" s="1"/>
  <c r="P44" i="81" s="1"/>
  <c r="D45" i="81"/>
  <c r="F45" i="81" s="1"/>
  <c r="H45" i="81" s="1"/>
  <c r="K45" i="81" s="1"/>
  <c r="L45" i="81" s="1"/>
  <c r="M45" i="81" s="1"/>
  <c r="Q45" i="81" s="1"/>
  <c r="P45" i="81" s="1"/>
  <c r="D46" i="81"/>
  <c r="F46" i="81" s="1"/>
  <c r="H46" i="81" s="1"/>
  <c r="K46" i="81" s="1"/>
  <c r="L46" i="81" s="1"/>
  <c r="M46" i="81" s="1"/>
  <c r="Q46" i="81" s="1"/>
  <c r="P46" i="81" s="1"/>
  <c r="D49" i="81"/>
  <c r="F49" i="81" s="1"/>
  <c r="H49" i="81" s="1"/>
  <c r="K49" i="81" s="1"/>
  <c r="D50" i="81"/>
  <c r="F50" i="81" s="1"/>
  <c r="H50" i="81" s="1"/>
  <c r="K50" i="81" s="1"/>
  <c r="D33" i="105"/>
  <c r="F33" i="105" s="1"/>
  <c r="H33" i="105" s="1"/>
  <c r="K33" i="105" s="1"/>
  <c r="D34" i="105"/>
  <c r="F34" i="105" s="1"/>
  <c r="H34" i="105" s="1"/>
  <c r="K34" i="105" s="1"/>
  <c r="D35" i="105"/>
  <c r="F35" i="105" s="1"/>
  <c r="H35" i="105" s="1"/>
  <c r="K35" i="105" s="1"/>
  <c r="L35" i="105" s="1"/>
  <c r="M35" i="105" s="1"/>
  <c r="Q35" i="105" s="1"/>
  <c r="P35" i="105" s="1"/>
  <c r="D36" i="105"/>
  <c r="F36" i="105" s="1"/>
  <c r="H36" i="105" s="1"/>
  <c r="K36" i="105" s="1"/>
  <c r="D37" i="105"/>
  <c r="F37" i="105" s="1"/>
  <c r="H37" i="105" s="1"/>
  <c r="K37" i="105" s="1"/>
  <c r="L37" i="105" s="1"/>
  <c r="M37" i="105" s="1"/>
  <c r="Q37" i="105" s="1"/>
  <c r="P37" i="105" s="1"/>
  <c r="D38" i="105"/>
  <c r="F38" i="105" s="1"/>
  <c r="H38" i="105" s="1"/>
  <c r="K38" i="105" s="1"/>
  <c r="D39" i="105"/>
  <c r="F39" i="105" s="1"/>
  <c r="H39" i="105" s="1"/>
  <c r="K39" i="105" s="1"/>
  <c r="J39" i="105" s="1"/>
  <c r="D40" i="105"/>
  <c r="F40" i="105" s="1"/>
  <c r="H40" i="105" s="1"/>
  <c r="K40" i="105" s="1"/>
  <c r="D42" i="105"/>
  <c r="F42" i="105" s="1"/>
  <c r="H42" i="105" s="1"/>
  <c r="K42" i="105" s="1"/>
  <c r="J42" i="105" s="1"/>
  <c r="D43" i="105"/>
  <c r="F43" i="105" s="1"/>
  <c r="H43" i="105" s="1"/>
  <c r="K43" i="105" s="1"/>
  <c r="D45" i="105"/>
  <c r="D46" i="105"/>
  <c r="F46" i="105" s="1"/>
  <c r="H46" i="105" s="1"/>
  <c r="K46" i="105" s="1"/>
  <c r="D47" i="105"/>
  <c r="F47" i="105" s="1"/>
  <c r="H47" i="105" s="1"/>
  <c r="K47" i="105" s="1"/>
  <c r="D51" i="105"/>
  <c r="F51" i="105" s="1"/>
  <c r="H51" i="105" s="1"/>
  <c r="K51" i="105" s="1"/>
  <c r="D6" i="87"/>
  <c r="F6" i="87" s="1"/>
  <c r="H6" i="87" s="1"/>
  <c r="K6" i="87" s="1"/>
  <c r="D7" i="87"/>
  <c r="F7" i="87" s="1"/>
  <c r="H7" i="87" s="1"/>
  <c r="K7" i="87" s="1"/>
  <c r="D9" i="87"/>
  <c r="F9" i="87" s="1"/>
  <c r="H9" i="87" s="1"/>
  <c r="K9" i="87" s="1"/>
  <c r="D10" i="87"/>
  <c r="F10" i="87" s="1"/>
  <c r="H10" i="87" s="1"/>
  <c r="K10" i="87" s="1"/>
  <c r="J10" i="87" s="1"/>
  <c r="D11" i="87"/>
  <c r="F11" i="87" s="1"/>
  <c r="H11" i="87" s="1"/>
  <c r="K11" i="87" s="1"/>
  <c r="J11" i="87" s="1"/>
  <c r="D12" i="87"/>
  <c r="F12" i="87" s="1"/>
  <c r="H12" i="87" s="1"/>
  <c r="K12" i="87" s="1"/>
  <c r="D13" i="87"/>
  <c r="F13" i="87" s="1"/>
  <c r="H13" i="87" s="1"/>
  <c r="K13" i="87" s="1"/>
  <c r="D15" i="87"/>
  <c r="F15" i="87" s="1"/>
  <c r="H15" i="87" s="1"/>
  <c r="K15" i="87" s="1"/>
  <c r="D17" i="87"/>
  <c r="F17" i="87" s="1"/>
  <c r="H17" i="87" s="1"/>
  <c r="K17" i="87" s="1"/>
  <c r="D19" i="87"/>
  <c r="F19" i="87" s="1"/>
  <c r="H19" i="87" s="1"/>
  <c r="K19" i="87" s="1"/>
  <c r="D20" i="87"/>
  <c r="F20" i="87" s="1"/>
  <c r="H20" i="87" s="1"/>
  <c r="K20" i="87" s="1"/>
  <c r="D22" i="87"/>
  <c r="F22" i="87" s="1"/>
  <c r="H22" i="87" s="1"/>
  <c r="K22" i="87" s="1"/>
  <c r="D23" i="87"/>
  <c r="F23" i="87" s="1"/>
  <c r="H23" i="87" s="1"/>
  <c r="K23" i="87" s="1"/>
  <c r="D25" i="87"/>
  <c r="F25" i="87" s="1"/>
  <c r="H25" i="87" s="1"/>
  <c r="K25" i="87" s="1"/>
  <c r="J25" i="87" s="1"/>
  <c r="D26" i="87"/>
  <c r="F26" i="87" s="1"/>
  <c r="H26" i="87" s="1"/>
  <c r="K26" i="87" s="1"/>
  <c r="D27" i="87"/>
  <c r="F27" i="87" s="1"/>
  <c r="H27" i="87" s="1"/>
  <c r="K27" i="87" s="1"/>
  <c r="D29" i="87"/>
  <c r="F29" i="87" s="1"/>
  <c r="H29" i="87" s="1"/>
  <c r="K29" i="87" s="1"/>
  <c r="D31" i="87"/>
  <c r="F31" i="87" s="1"/>
  <c r="H31" i="87" s="1"/>
  <c r="K31" i="87" s="1"/>
  <c r="J31" i="87" s="1"/>
  <c r="D32" i="87"/>
  <c r="F32" i="87" s="1"/>
  <c r="H32" i="87" s="1"/>
  <c r="K32" i="87" s="1"/>
  <c r="D33" i="87"/>
  <c r="F33" i="87" s="1"/>
  <c r="H33" i="87" s="1"/>
  <c r="K33" i="87" s="1"/>
  <c r="D34" i="87"/>
  <c r="F34" i="87" s="1"/>
  <c r="H34" i="87" s="1"/>
  <c r="K34" i="87" s="1"/>
  <c r="J34" i="87" s="1"/>
  <c r="D35" i="87"/>
  <c r="F35" i="87" s="1"/>
  <c r="H35" i="87" s="1"/>
  <c r="K35" i="87" s="1"/>
  <c r="D36" i="87"/>
  <c r="F36" i="87" s="1"/>
  <c r="H36" i="87" s="1"/>
  <c r="K36" i="87" s="1"/>
  <c r="D37" i="87"/>
  <c r="F37" i="87" s="1"/>
  <c r="H37" i="87" s="1"/>
  <c r="K37" i="87" s="1"/>
  <c r="D41" i="87"/>
  <c r="F41" i="87" s="1"/>
  <c r="H41" i="87" s="1"/>
  <c r="K41" i="87" s="1"/>
  <c r="D42" i="87"/>
  <c r="F42" i="87" s="1"/>
  <c r="H42" i="87" s="1"/>
  <c r="K42" i="87" s="1"/>
  <c r="J42" i="87" s="1"/>
  <c r="D43" i="87"/>
  <c r="F43" i="87" s="1"/>
  <c r="H43" i="87" s="1"/>
  <c r="K43" i="87" s="1"/>
  <c r="D44" i="87"/>
  <c r="D45" i="87"/>
  <c r="F45" i="87" s="1"/>
  <c r="H45" i="87" s="1"/>
  <c r="K45" i="87" s="1"/>
  <c r="D48" i="87"/>
  <c r="F48" i="87" s="1"/>
  <c r="H48" i="87" s="1"/>
  <c r="K48" i="87" s="1"/>
  <c r="L48" i="87" s="1"/>
  <c r="M48" i="87" s="1"/>
  <c r="Q48" i="87" s="1"/>
  <c r="P48" i="87" s="1"/>
  <c r="D49" i="87"/>
  <c r="F49" i="87" s="1"/>
  <c r="H49" i="87" s="1"/>
  <c r="K49" i="87" s="1"/>
  <c r="D50" i="87"/>
  <c r="F50" i="87" s="1"/>
  <c r="H50" i="87" s="1"/>
  <c r="K50" i="87" s="1"/>
  <c r="D51" i="87"/>
  <c r="F51" i="87" s="1"/>
  <c r="H51" i="87" s="1"/>
  <c r="K51" i="87" s="1"/>
  <c r="D6" i="88"/>
  <c r="F6" i="88" s="1"/>
  <c r="H6" i="88" s="1"/>
  <c r="K6" i="88" s="1"/>
  <c r="D7" i="88"/>
  <c r="F7" i="88" s="1"/>
  <c r="H7" i="88" s="1"/>
  <c r="K7" i="88" s="1"/>
  <c r="D8" i="88"/>
  <c r="F8" i="88" s="1"/>
  <c r="H8" i="88" s="1"/>
  <c r="K8" i="88" s="1"/>
  <c r="D9" i="88"/>
  <c r="F9" i="88" s="1"/>
  <c r="H9" i="88" s="1"/>
  <c r="K9" i="88" s="1"/>
  <c r="D10" i="88"/>
  <c r="F10" i="88" s="1"/>
  <c r="H10" i="88" s="1"/>
  <c r="K10" i="88" s="1"/>
  <c r="D11" i="88"/>
  <c r="F11" i="88" s="1"/>
  <c r="H11" i="88" s="1"/>
  <c r="K11" i="88" s="1"/>
  <c r="L11" i="88" s="1"/>
  <c r="M11" i="88" s="1"/>
  <c r="Q11" i="88" s="1"/>
  <c r="P11" i="88" s="1"/>
  <c r="D14" i="88"/>
  <c r="F14" i="88" s="1"/>
  <c r="H14" i="88" s="1"/>
  <c r="K14" i="88" s="1"/>
  <c r="D15" i="88"/>
  <c r="F15" i="88" s="1"/>
  <c r="H15" i="88" s="1"/>
  <c r="K15" i="88" s="1"/>
  <c r="J15" i="88" s="1"/>
  <c r="D16" i="88"/>
  <c r="F16" i="88" s="1"/>
  <c r="H16" i="88" s="1"/>
  <c r="K16" i="88" s="1"/>
  <c r="D17" i="88"/>
  <c r="F17" i="88" s="1"/>
  <c r="H17" i="88" s="1"/>
  <c r="K17" i="88" s="1"/>
  <c r="D18" i="88"/>
  <c r="F18" i="88" s="1"/>
  <c r="H18" i="88" s="1"/>
  <c r="K18" i="88" s="1"/>
  <c r="D20" i="88"/>
  <c r="F20" i="88" s="1"/>
  <c r="H20" i="88" s="1"/>
  <c r="K20" i="88" s="1"/>
  <c r="D21" i="88"/>
  <c r="F21" i="88" s="1"/>
  <c r="H21" i="88" s="1"/>
  <c r="K21" i="88" s="1"/>
  <c r="D22" i="88"/>
  <c r="F22" i="88" s="1"/>
  <c r="H22" i="88" s="1"/>
  <c r="K22" i="88" s="1"/>
  <c r="J22" i="88" s="1"/>
  <c r="D23" i="88"/>
  <c r="F23" i="88" s="1"/>
  <c r="H23" i="88" s="1"/>
  <c r="K23" i="88" s="1"/>
  <c r="D26" i="88"/>
  <c r="F26" i="88" s="1"/>
  <c r="H26" i="88" s="1"/>
  <c r="K26" i="88" s="1"/>
  <c r="J26" i="88" s="1"/>
  <c r="D28" i="88"/>
  <c r="F28" i="88" s="1"/>
  <c r="H28" i="88" s="1"/>
  <c r="K28" i="88" s="1"/>
  <c r="D29" i="88"/>
  <c r="F29" i="88" s="1"/>
  <c r="H29" i="88" s="1"/>
  <c r="K29" i="88" s="1"/>
  <c r="L29" i="88" s="1"/>
  <c r="M29" i="88" s="1"/>
  <c r="Q29" i="88" s="1"/>
  <c r="P29" i="88" s="1"/>
  <c r="D30" i="88"/>
  <c r="F30" i="88" s="1"/>
  <c r="H30" i="88" s="1"/>
  <c r="K30" i="88" s="1"/>
  <c r="L30" i="88" s="1"/>
  <c r="M30" i="88" s="1"/>
  <c r="Q30" i="88" s="1"/>
  <c r="P30" i="88" s="1"/>
  <c r="D31" i="88"/>
  <c r="F31" i="88" s="1"/>
  <c r="H31" i="88" s="1"/>
  <c r="K31" i="88" s="1"/>
  <c r="J31" i="88" s="1"/>
  <c r="D33" i="88"/>
  <c r="F33" i="88" s="1"/>
  <c r="H33" i="88" s="1"/>
  <c r="K33" i="88" s="1"/>
  <c r="D34" i="88"/>
  <c r="F34" i="88" s="1"/>
  <c r="H34" i="88" s="1"/>
  <c r="K34" i="88" s="1"/>
  <c r="D39" i="88"/>
  <c r="F39" i="88" s="1"/>
  <c r="H39" i="88" s="1"/>
  <c r="K39" i="88" s="1"/>
  <c r="J39" i="88" s="1"/>
  <c r="D40" i="88"/>
  <c r="F40" i="88" s="1"/>
  <c r="H40" i="88" s="1"/>
  <c r="K40" i="88" s="1"/>
  <c r="D42" i="88"/>
  <c r="F42" i="88" s="1"/>
  <c r="H42" i="88" s="1"/>
  <c r="K42" i="88" s="1"/>
  <c r="D43" i="88"/>
  <c r="F43" i="88" s="1"/>
  <c r="H43" i="88" s="1"/>
  <c r="K43" i="88" s="1"/>
  <c r="D44" i="88"/>
  <c r="F44" i="88" s="1"/>
  <c r="H44" i="88" s="1"/>
  <c r="K44" i="88" s="1"/>
  <c r="D46" i="88"/>
  <c r="D47" i="88"/>
  <c r="F47" i="88" s="1"/>
  <c r="H47" i="88" s="1"/>
  <c r="K47" i="88" s="1"/>
  <c r="J47" i="88" s="1"/>
  <c r="D48" i="88"/>
  <c r="F48" i="88" s="1"/>
  <c r="H48" i="88" s="1"/>
  <c r="K48" i="88" s="1"/>
  <c r="D50" i="88"/>
  <c r="F50" i="88" s="1"/>
  <c r="H50" i="88" s="1"/>
  <c r="K50" i="88" s="1"/>
  <c r="L50" i="88" s="1"/>
  <c r="M50" i="88" s="1"/>
  <c r="Q50" i="88" s="1"/>
  <c r="P50" i="88" s="1"/>
  <c r="D51" i="88"/>
  <c r="F51" i="88" s="1"/>
  <c r="H51" i="88" s="1"/>
  <c r="K51" i="88" s="1"/>
  <c r="L51" i="88" s="1"/>
  <c r="M51" i="88" s="1"/>
  <c r="Q51" i="88" s="1"/>
  <c r="P51" i="88" s="1"/>
  <c r="D5" i="88"/>
  <c r="F5" i="88" s="1"/>
  <c r="H5" i="88" s="1"/>
  <c r="K5" i="88" s="1"/>
  <c r="J5" i="88" s="1"/>
  <c r="D6" i="89"/>
  <c r="F6" i="89" s="1"/>
  <c r="H6" i="89" s="1"/>
  <c r="K6" i="89" s="1"/>
  <c r="D7" i="89"/>
  <c r="F7" i="89" s="1"/>
  <c r="H7" i="89" s="1"/>
  <c r="K7" i="89" s="1"/>
  <c r="D9" i="89"/>
  <c r="F9" i="89" s="1"/>
  <c r="H9" i="89" s="1"/>
  <c r="K9" i="89" s="1"/>
  <c r="J9" i="89" s="1"/>
  <c r="D11" i="89"/>
  <c r="F11" i="89" s="1"/>
  <c r="H11" i="89" s="1"/>
  <c r="K11" i="89" s="1"/>
  <c r="D12" i="89"/>
  <c r="D13" i="89"/>
  <c r="F13" i="89" s="1"/>
  <c r="H13" i="89" s="1"/>
  <c r="K13" i="89" s="1"/>
  <c r="D14" i="89"/>
  <c r="F14" i="89" s="1"/>
  <c r="H14" i="89" s="1"/>
  <c r="K14" i="89" s="1"/>
  <c r="D15" i="89"/>
  <c r="F15" i="89" s="1"/>
  <c r="H15" i="89" s="1"/>
  <c r="K15" i="89" s="1"/>
  <c r="D16" i="89"/>
  <c r="F16" i="89" s="1"/>
  <c r="H16" i="89" s="1"/>
  <c r="K16" i="89" s="1"/>
  <c r="D18" i="89"/>
  <c r="F18" i="89" s="1"/>
  <c r="H18" i="89" s="1"/>
  <c r="K18" i="89" s="1"/>
  <c r="D19" i="89"/>
  <c r="F19" i="89" s="1"/>
  <c r="H19" i="89" s="1"/>
  <c r="K19" i="89" s="1"/>
  <c r="J19" i="89" s="1"/>
  <c r="D21" i="89"/>
  <c r="F21" i="89" s="1"/>
  <c r="H21" i="89" s="1"/>
  <c r="K21" i="89" s="1"/>
  <c r="D23" i="89"/>
  <c r="F23" i="89" s="1"/>
  <c r="H23" i="89" s="1"/>
  <c r="K23" i="89" s="1"/>
  <c r="D24" i="89"/>
  <c r="F24" i="89" s="1"/>
  <c r="H24" i="89" s="1"/>
  <c r="K24" i="89" s="1"/>
  <c r="D25" i="89"/>
  <c r="F25" i="89" s="1"/>
  <c r="H25" i="89" s="1"/>
  <c r="K25" i="89" s="1"/>
  <c r="D26" i="89"/>
  <c r="F26" i="89" s="1"/>
  <c r="H26" i="89" s="1"/>
  <c r="K26" i="89" s="1"/>
  <c r="D27" i="89"/>
  <c r="F27" i="89" s="1"/>
  <c r="H27" i="89" s="1"/>
  <c r="K27" i="89" s="1"/>
  <c r="D29" i="89"/>
  <c r="F29" i="89" s="1"/>
  <c r="H29" i="89" s="1"/>
  <c r="K29" i="89" s="1"/>
  <c r="D30" i="89"/>
  <c r="F30" i="89" s="1"/>
  <c r="H30" i="89" s="1"/>
  <c r="K30" i="89" s="1"/>
  <c r="D31" i="89"/>
  <c r="F31" i="89" s="1"/>
  <c r="H31" i="89" s="1"/>
  <c r="K31" i="89" s="1"/>
  <c r="D33" i="89"/>
  <c r="F33" i="89" s="1"/>
  <c r="H33" i="89" s="1"/>
  <c r="K33" i="89" s="1"/>
  <c r="J33" i="89" s="1"/>
  <c r="D35" i="89"/>
  <c r="F35" i="89" s="1"/>
  <c r="H35" i="89" s="1"/>
  <c r="K35" i="89" s="1"/>
  <c r="D36" i="89"/>
  <c r="F36" i="89" s="1"/>
  <c r="H36" i="89" s="1"/>
  <c r="K36" i="89" s="1"/>
  <c r="D37" i="89"/>
  <c r="F37" i="89" s="1"/>
  <c r="H37" i="89" s="1"/>
  <c r="K37" i="89" s="1"/>
  <c r="D38" i="89"/>
  <c r="F38" i="89" s="1"/>
  <c r="H38" i="89" s="1"/>
  <c r="K38" i="89" s="1"/>
  <c r="D39" i="89"/>
  <c r="F39" i="89" s="1"/>
  <c r="H39" i="89" s="1"/>
  <c r="K39" i="89" s="1"/>
  <c r="D41" i="89"/>
  <c r="F41" i="89" s="1"/>
  <c r="H41" i="89" s="1"/>
  <c r="K41" i="89" s="1"/>
  <c r="L41" i="89" s="1"/>
  <c r="M41" i="89" s="1"/>
  <c r="Q41" i="89" s="1"/>
  <c r="P41" i="89" s="1"/>
  <c r="D43" i="89"/>
  <c r="F43" i="89" s="1"/>
  <c r="H43" i="89" s="1"/>
  <c r="K43" i="89" s="1"/>
  <c r="D45" i="89"/>
  <c r="F45" i="89" s="1"/>
  <c r="H45" i="89" s="1"/>
  <c r="K45" i="89" s="1"/>
  <c r="D47" i="89"/>
  <c r="F47" i="89" s="1"/>
  <c r="H47" i="89" s="1"/>
  <c r="K47" i="89" s="1"/>
  <c r="L47" i="89" s="1"/>
  <c r="M47" i="89" s="1"/>
  <c r="Q47" i="89" s="1"/>
  <c r="P47" i="89" s="1"/>
  <c r="D50" i="89"/>
  <c r="F50" i="89" s="1"/>
  <c r="H50" i="89" s="1"/>
  <c r="K50" i="89" s="1"/>
  <c r="D51" i="89"/>
  <c r="F51" i="89" s="1"/>
  <c r="H51" i="89" s="1"/>
  <c r="K51" i="89" s="1"/>
  <c r="D52" i="89"/>
  <c r="F52" i="89" s="1"/>
  <c r="H52" i="89" s="1"/>
  <c r="K52" i="89" s="1"/>
  <c r="D7" i="90"/>
  <c r="F7" i="90" s="1"/>
  <c r="H7" i="90" s="1"/>
  <c r="K7" i="90" s="1"/>
  <c r="J7" i="90" s="1"/>
  <c r="D8" i="90"/>
  <c r="F8" i="90" s="1"/>
  <c r="H8" i="90" s="1"/>
  <c r="K8" i="90" s="1"/>
  <c r="D10" i="90"/>
  <c r="F10" i="90" s="1"/>
  <c r="H10" i="90" s="1"/>
  <c r="K10" i="90" s="1"/>
  <c r="D11" i="90"/>
  <c r="F11" i="90" s="1"/>
  <c r="H11" i="90" s="1"/>
  <c r="K11" i="90" s="1"/>
  <c r="L11" i="90" s="1"/>
  <c r="M11" i="90" s="1"/>
  <c r="Q11" i="90" s="1"/>
  <c r="P11" i="90" s="1"/>
  <c r="D13" i="90"/>
  <c r="F13" i="90" s="1"/>
  <c r="H13" i="90" s="1"/>
  <c r="K13" i="90" s="1"/>
  <c r="L13" i="90" s="1"/>
  <c r="M13" i="90" s="1"/>
  <c r="Q13" i="90" s="1"/>
  <c r="P13" i="90" s="1"/>
  <c r="D14" i="90"/>
  <c r="F14" i="90" s="1"/>
  <c r="H14" i="90" s="1"/>
  <c r="K14" i="90" s="1"/>
  <c r="D15" i="90"/>
  <c r="F15" i="90" s="1"/>
  <c r="H15" i="90" s="1"/>
  <c r="K15" i="90" s="1"/>
  <c r="L15" i="90" s="1"/>
  <c r="M15" i="90" s="1"/>
  <c r="Q15" i="90" s="1"/>
  <c r="P15" i="90" s="1"/>
  <c r="D17" i="90"/>
  <c r="F17" i="90" s="1"/>
  <c r="H17" i="90" s="1"/>
  <c r="K17" i="90" s="1"/>
  <c r="D19" i="90"/>
  <c r="F19" i="90" s="1"/>
  <c r="H19" i="90" s="1"/>
  <c r="K19" i="90" s="1"/>
  <c r="D21" i="90"/>
  <c r="F21" i="90" s="1"/>
  <c r="H21" i="90" s="1"/>
  <c r="K21" i="90" s="1"/>
  <c r="D22" i="90"/>
  <c r="D23" i="90"/>
  <c r="F23" i="90" s="1"/>
  <c r="H23" i="90" s="1"/>
  <c r="K23" i="90" s="1"/>
  <c r="D24" i="90"/>
  <c r="F24" i="90" s="1"/>
  <c r="H24" i="90" s="1"/>
  <c r="K24" i="90" s="1"/>
  <c r="D26" i="90"/>
  <c r="F26" i="90" s="1"/>
  <c r="H26" i="90" s="1"/>
  <c r="K26" i="90" s="1"/>
  <c r="D27" i="90"/>
  <c r="F27" i="90" s="1"/>
  <c r="H27" i="90" s="1"/>
  <c r="K27" i="90" s="1"/>
  <c r="F28" i="90"/>
  <c r="H28" i="90" s="1"/>
  <c r="K28" i="90" s="1"/>
  <c r="D29" i="90"/>
  <c r="F29" i="90" s="1"/>
  <c r="H29" i="90" s="1"/>
  <c r="K29" i="90" s="1"/>
  <c r="J29" i="90" s="1"/>
  <c r="D31" i="90"/>
  <c r="F31" i="90" s="1"/>
  <c r="H31" i="90" s="1"/>
  <c r="K31" i="90" s="1"/>
  <c r="D33" i="90"/>
  <c r="F33" i="90" s="1"/>
  <c r="H33" i="90" s="1"/>
  <c r="K33" i="90" s="1"/>
  <c r="L33" i="90" s="1"/>
  <c r="M33" i="90" s="1"/>
  <c r="Q33" i="90" s="1"/>
  <c r="P33" i="90" s="1"/>
  <c r="D34" i="90"/>
  <c r="F34" i="90" s="1"/>
  <c r="H34" i="90" s="1"/>
  <c r="K34" i="90" s="1"/>
  <c r="D35" i="90"/>
  <c r="F35" i="90" s="1"/>
  <c r="H35" i="90" s="1"/>
  <c r="K35" i="90" s="1"/>
  <c r="D36" i="90"/>
  <c r="F36" i="90" s="1"/>
  <c r="H36" i="90" s="1"/>
  <c r="K36" i="90" s="1"/>
  <c r="D39" i="90"/>
  <c r="F39" i="90" s="1"/>
  <c r="H39" i="90" s="1"/>
  <c r="K39" i="90" s="1"/>
  <c r="L39" i="90" s="1"/>
  <c r="M39" i="90" s="1"/>
  <c r="Q39" i="90" s="1"/>
  <c r="P39" i="90" s="1"/>
  <c r="D41" i="90"/>
  <c r="F41" i="90" s="1"/>
  <c r="H41" i="90" s="1"/>
  <c r="K41" i="90" s="1"/>
  <c r="L41" i="90" s="1"/>
  <c r="M41" i="90" s="1"/>
  <c r="Q41" i="90" s="1"/>
  <c r="P41" i="90" s="1"/>
  <c r="D43" i="90"/>
  <c r="F43" i="90" s="1"/>
  <c r="H43" i="90" s="1"/>
  <c r="K43" i="90" s="1"/>
  <c r="J43" i="90" s="1"/>
  <c r="D46" i="90"/>
  <c r="D47" i="90"/>
  <c r="F47" i="90" s="1"/>
  <c r="H47" i="90" s="1"/>
  <c r="K47" i="90" s="1"/>
  <c r="D48" i="90"/>
  <c r="F48" i="90" s="1"/>
  <c r="H48" i="90" s="1"/>
  <c r="K48" i="90" s="1"/>
  <c r="L48" i="90" s="1"/>
  <c r="M48" i="90" s="1"/>
  <c r="Q48" i="90" s="1"/>
  <c r="P48" i="90" s="1"/>
  <c r="D49" i="90"/>
  <c r="F49" i="90" s="1"/>
  <c r="H49" i="90" s="1"/>
  <c r="K49" i="90" s="1"/>
  <c r="D50" i="90"/>
  <c r="F50" i="90" s="1"/>
  <c r="H50" i="90" s="1"/>
  <c r="K50" i="90" s="1"/>
  <c r="D51" i="90"/>
  <c r="F51" i="90" s="1"/>
  <c r="H51" i="90" s="1"/>
  <c r="K51" i="90" s="1"/>
  <c r="D7" i="91"/>
  <c r="F7" i="91" s="1"/>
  <c r="H7" i="91" s="1"/>
  <c r="K7" i="91" s="1"/>
  <c r="D9" i="91"/>
  <c r="F9" i="91" s="1"/>
  <c r="D10" i="91"/>
  <c r="F10" i="91" s="1"/>
  <c r="H10" i="91" s="1"/>
  <c r="K10" i="91" s="1"/>
  <c r="D11" i="91"/>
  <c r="F11" i="91" s="1"/>
  <c r="H11" i="91" s="1"/>
  <c r="K11" i="91" s="1"/>
  <c r="D13" i="91"/>
  <c r="F13" i="91" s="1"/>
  <c r="H13" i="91" s="1"/>
  <c r="K13" i="91" s="1"/>
  <c r="L13" i="91" s="1"/>
  <c r="M13" i="91" s="1"/>
  <c r="Q13" i="91" s="1"/>
  <c r="P13" i="91" s="1"/>
  <c r="D14" i="91"/>
  <c r="F14" i="91" s="1"/>
  <c r="H14" i="91" s="1"/>
  <c r="K14" i="91" s="1"/>
  <c r="L14" i="91" s="1"/>
  <c r="M14" i="91" s="1"/>
  <c r="Q14" i="91" s="1"/>
  <c r="P14" i="91" s="1"/>
  <c r="D16" i="91"/>
  <c r="F16" i="91" s="1"/>
  <c r="H16" i="91" s="1"/>
  <c r="K16" i="91" s="1"/>
  <c r="J16" i="91" s="1"/>
  <c r="D17" i="91"/>
  <c r="F17" i="91" s="1"/>
  <c r="H17" i="91" s="1"/>
  <c r="K17" i="91" s="1"/>
  <c r="D18" i="91"/>
  <c r="D19" i="91"/>
  <c r="F19" i="91" s="1"/>
  <c r="H19" i="91" s="1"/>
  <c r="K19" i="91" s="1"/>
  <c r="D20" i="91"/>
  <c r="F20" i="91" s="1"/>
  <c r="H20" i="91" s="1"/>
  <c r="K20" i="91" s="1"/>
  <c r="J20" i="91" s="1"/>
  <c r="D21" i="91"/>
  <c r="F21" i="91" s="1"/>
  <c r="H21" i="91" s="1"/>
  <c r="K21" i="91" s="1"/>
  <c r="L21" i="91" s="1"/>
  <c r="M21" i="91" s="1"/>
  <c r="Q21" i="91" s="1"/>
  <c r="P21" i="91" s="1"/>
  <c r="D23" i="91"/>
  <c r="F23" i="91" s="1"/>
  <c r="H23" i="91" s="1"/>
  <c r="K23" i="91" s="1"/>
  <c r="L23" i="91" s="1"/>
  <c r="M23" i="91" s="1"/>
  <c r="Q23" i="91" s="1"/>
  <c r="P23" i="91" s="1"/>
  <c r="D24" i="91"/>
  <c r="F24" i="91" s="1"/>
  <c r="H24" i="91" s="1"/>
  <c r="K24" i="91" s="1"/>
  <c r="D25" i="91"/>
  <c r="F25" i="91" s="1"/>
  <c r="H25" i="91" s="1"/>
  <c r="K25" i="91" s="1"/>
  <c r="L25" i="91" s="1"/>
  <c r="M25" i="91" s="1"/>
  <c r="Q25" i="91" s="1"/>
  <c r="P25" i="91" s="1"/>
  <c r="D28" i="91"/>
  <c r="F28" i="91" s="1"/>
  <c r="H28" i="91" s="1"/>
  <c r="K28" i="91" s="1"/>
  <c r="J28" i="91" s="1"/>
  <c r="D29" i="91"/>
  <c r="F29" i="91" s="1"/>
  <c r="H29" i="91" s="1"/>
  <c r="K29" i="91" s="1"/>
  <c r="D30" i="91"/>
  <c r="F30" i="91" s="1"/>
  <c r="H30" i="91" s="1"/>
  <c r="K30" i="91" s="1"/>
  <c r="D31" i="91"/>
  <c r="F31" i="91" s="1"/>
  <c r="H31" i="91" s="1"/>
  <c r="K31" i="91" s="1"/>
  <c r="D32" i="91"/>
  <c r="F32" i="91" s="1"/>
  <c r="H32" i="91" s="1"/>
  <c r="K32" i="91" s="1"/>
  <c r="L32" i="91" s="1"/>
  <c r="M32" i="91" s="1"/>
  <c r="Q32" i="91" s="1"/>
  <c r="P32" i="91" s="1"/>
  <c r="D33" i="91"/>
  <c r="F33" i="91" s="1"/>
  <c r="H33" i="91" s="1"/>
  <c r="K33" i="91" s="1"/>
  <c r="D34" i="91"/>
  <c r="F34" i="91" s="1"/>
  <c r="H34" i="91" s="1"/>
  <c r="K34" i="91" s="1"/>
  <c r="D35" i="91"/>
  <c r="F35" i="91" s="1"/>
  <c r="H35" i="91" s="1"/>
  <c r="K35" i="91" s="1"/>
  <c r="D37" i="91"/>
  <c r="F37" i="91" s="1"/>
  <c r="H37" i="91" s="1"/>
  <c r="K37" i="91" s="1"/>
  <c r="D38" i="91"/>
  <c r="F38" i="91" s="1"/>
  <c r="H38" i="91" s="1"/>
  <c r="K38" i="91" s="1"/>
  <c r="D40" i="91"/>
  <c r="F40" i="91" s="1"/>
  <c r="H40" i="91" s="1"/>
  <c r="K40" i="91" s="1"/>
  <c r="J40" i="91" s="1"/>
  <c r="D41" i="91"/>
  <c r="F41" i="91" s="1"/>
  <c r="H41" i="91" s="1"/>
  <c r="K41" i="91" s="1"/>
  <c r="D42" i="91"/>
  <c r="F42" i="91" s="1"/>
  <c r="D44" i="91"/>
  <c r="F44" i="91" s="1"/>
  <c r="H44" i="91" s="1"/>
  <c r="K44" i="91" s="1"/>
  <c r="D45" i="91"/>
  <c r="F45" i="91" s="1"/>
  <c r="H45" i="91" s="1"/>
  <c r="K45" i="91" s="1"/>
  <c r="D47" i="91"/>
  <c r="F47" i="91" s="1"/>
  <c r="H47" i="91" s="1"/>
  <c r="K47" i="91" s="1"/>
  <c r="D49" i="91"/>
  <c r="F49" i="91" s="1"/>
  <c r="H49" i="91" s="1"/>
  <c r="K49" i="91" s="1"/>
  <c r="D50" i="91"/>
  <c r="F50" i="91" s="1"/>
  <c r="H50" i="91" s="1"/>
  <c r="K50" i="91" s="1"/>
  <c r="D52" i="91"/>
  <c r="F52" i="91" s="1"/>
  <c r="H52" i="91" s="1"/>
  <c r="K52" i="91" s="1"/>
  <c r="L52" i="91" s="1"/>
  <c r="M52" i="91" s="1"/>
  <c r="Q52" i="91" s="1"/>
  <c r="P52" i="91" s="1"/>
  <c r="D32" i="104"/>
  <c r="F32" i="104" s="1"/>
  <c r="H32" i="104" s="1"/>
  <c r="K32" i="104" s="1"/>
  <c r="D33" i="104"/>
  <c r="F33" i="104" s="1"/>
  <c r="H33" i="104" s="1"/>
  <c r="K33" i="104" s="1"/>
  <c r="J33" i="104" s="1"/>
  <c r="D34" i="104"/>
  <c r="F34" i="104" s="1"/>
  <c r="H34" i="104" s="1"/>
  <c r="K34" i="104" s="1"/>
  <c r="D38" i="104"/>
  <c r="F38" i="104" s="1"/>
  <c r="H38" i="104" s="1"/>
  <c r="K38" i="104" s="1"/>
  <c r="J38" i="104" s="1"/>
  <c r="D40" i="104"/>
  <c r="F40" i="104" s="1"/>
  <c r="H40" i="104" s="1"/>
  <c r="K40" i="104" s="1"/>
  <c r="D41" i="104"/>
  <c r="D42" i="104"/>
  <c r="F42" i="104" s="1"/>
  <c r="H42" i="104" s="1"/>
  <c r="K42" i="104" s="1"/>
  <c r="J42" i="104" s="1"/>
  <c r="D43" i="104"/>
  <c r="D45" i="104"/>
  <c r="D46" i="104"/>
  <c r="F46" i="104" s="1"/>
  <c r="H46" i="104" s="1"/>
  <c r="K46" i="104" s="1"/>
  <c r="D50" i="104"/>
  <c r="F50" i="104" s="1"/>
  <c r="H50" i="104" s="1"/>
  <c r="K50" i="104" s="1"/>
  <c r="D51" i="104"/>
  <c r="F51" i="104" s="1"/>
  <c r="H51" i="104" s="1"/>
  <c r="K51" i="104" s="1"/>
  <c r="J51" i="104" s="1"/>
  <c r="D52" i="104"/>
  <c r="F52" i="104" s="1"/>
  <c r="H52" i="104" s="1"/>
  <c r="K52" i="104" s="1"/>
  <c r="D6" i="92"/>
  <c r="F6" i="92" s="1"/>
  <c r="H6" i="92" s="1"/>
  <c r="K6" i="92" s="1"/>
  <c r="D7" i="92"/>
  <c r="F7" i="92" s="1"/>
  <c r="H7" i="92" s="1"/>
  <c r="K7" i="92" s="1"/>
  <c r="J7" i="92" s="1"/>
  <c r="D9" i="92"/>
  <c r="F9" i="92" s="1"/>
  <c r="H9" i="92" s="1"/>
  <c r="K9" i="92" s="1"/>
  <c r="L9" i="92" s="1"/>
  <c r="M9" i="92" s="1"/>
  <c r="Q9" i="92" s="1"/>
  <c r="P9" i="92" s="1"/>
  <c r="D10" i="92"/>
  <c r="F10" i="92" s="1"/>
  <c r="H10" i="92" s="1"/>
  <c r="K10" i="92" s="1"/>
  <c r="J10" i="92" s="1"/>
  <c r="D13" i="92"/>
  <c r="F13" i="92" s="1"/>
  <c r="H13" i="92" s="1"/>
  <c r="K13" i="92" s="1"/>
  <c r="D14" i="92"/>
  <c r="F14" i="92" s="1"/>
  <c r="H14" i="92" s="1"/>
  <c r="K14" i="92" s="1"/>
  <c r="D15" i="92"/>
  <c r="F15" i="92" s="1"/>
  <c r="H15" i="92" s="1"/>
  <c r="K15" i="92" s="1"/>
  <c r="L15" i="92" s="1"/>
  <c r="M15" i="92" s="1"/>
  <c r="Q15" i="92" s="1"/>
  <c r="P15" i="92" s="1"/>
  <c r="D16" i="92"/>
  <c r="F16" i="92" s="1"/>
  <c r="H16" i="92" s="1"/>
  <c r="K16" i="92" s="1"/>
  <c r="J16" i="92" s="1"/>
  <c r="D17" i="92"/>
  <c r="F17" i="92" s="1"/>
  <c r="H17" i="92" s="1"/>
  <c r="K17" i="92" s="1"/>
  <c r="L17" i="92" s="1"/>
  <c r="M17" i="92" s="1"/>
  <c r="Q17" i="92" s="1"/>
  <c r="P17" i="92" s="1"/>
  <c r="D18" i="92"/>
  <c r="F18" i="92" s="1"/>
  <c r="H18" i="92" s="1"/>
  <c r="K18" i="92" s="1"/>
  <c r="L18" i="92" s="1"/>
  <c r="M18" i="92" s="1"/>
  <c r="Q18" i="92" s="1"/>
  <c r="P18" i="92" s="1"/>
  <c r="D21" i="92"/>
  <c r="F21" i="92" s="1"/>
  <c r="H21" i="92" s="1"/>
  <c r="K21" i="92" s="1"/>
  <c r="D22" i="92"/>
  <c r="F22" i="92" s="1"/>
  <c r="H22" i="92" s="1"/>
  <c r="K22" i="92" s="1"/>
  <c r="J22" i="92" s="1"/>
  <c r="D25" i="92"/>
  <c r="F25" i="92" s="1"/>
  <c r="H25" i="92" s="1"/>
  <c r="K25" i="92" s="1"/>
  <c r="D26" i="92"/>
  <c r="F26" i="92" s="1"/>
  <c r="H26" i="92" s="1"/>
  <c r="K26" i="92" s="1"/>
  <c r="L26" i="92" s="1"/>
  <c r="M26" i="92" s="1"/>
  <c r="Q26" i="92" s="1"/>
  <c r="P26" i="92" s="1"/>
  <c r="D27" i="92"/>
  <c r="F27" i="92" s="1"/>
  <c r="H27" i="92" s="1"/>
  <c r="K27" i="92" s="1"/>
  <c r="D28" i="92"/>
  <c r="F28" i="92" s="1"/>
  <c r="H28" i="92" s="1"/>
  <c r="K28" i="92" s="1"/>
  <c r="L28" i="92" s="1"/>
  <c r="M28" i="92" s="1"/>
  <c r="Q28" i="92" s="1"/>
  <c r="P28" i="92" s="1"/>
  <c r="D30" i="92"/>
  <c r="F30" i="92" s="1"/>
  <c r="H30" i="92" s="1"/>
  <c r="K30" i="92" s="1"/>
  <c r="D31" i="92"/>
  <c r="F31" i="92" s="1"/>
  <c r="H31" i="92" s="1"/>
  <c r="K31" i="92" s="1"/>
  <c r="D33" i="92"/>
  <c r="F33" i="92" s="1"/>
  <c r="H33" i="92" s="1"/>
  <c r="K33" i="92" s="1"/>
  <c r="L33" i="92" s="1"/>
  <c r="M33" i="92" s="1"/>
  <c r="Q33" i="92" s="1"/>
  <c r="P33" i="92" s="1"/>
  <c r="D35" i="92"/>
  <c r="F35" i="92" s="1"/>
  <c r="H35" i="92" s="1"/>
  <c r="K35" i="92" s="1"/>
  <c r="D37" i="92"/>
  <c r="F37" i="92" s="1"/>
  <c r="H37" i="92" s="1"/>
  <c r="K37" i="92" s="1"/>
  <c r="D38" i="92"/>
  <c r="F38" i="92" s="1"/>
  <c r="H38" i="92" s="1"/>
  <c r="K38" i="92" s="1"/>
  <c r="D39" i="92"/>
  <c r="F39" i="92" s="1"/>
  <c r="H39" i="92" s="1"/>
  <c r="K39" i="92" s="1"/>
  <c r="J39" i="92" s="1"/>
  <c r="D40" i="92"/>
  <c r="F40" i="92" s="1"/>
  <c r="H40" i="92" s="1"/>
  <c r="K40" i="92" s="1"/>
  <c r="D41" i="92"/>
  <c r="F41" i="92" s="1"/>
  <c r="H41" i="92" s="1"/>
  <c r="K41" i="92" s="1"/>
  <c r="D42" i="92"/>
  <c r="F42" i="92" s="1"/>
  <c r="H42" i="92" s="1"/>
  <c r="K42" i="92" s="1"/>
  <c r="D43" i="92"/>
  <c r="F43" i="92" s="1"/>
  <c r="H43" i="92" s="1"/>
  <c r="K43" i="92" s="1"/>
  <c r="L43" i="92" s="1"/>
  <c r="M43" i="92" s="1"/>
  <c r="Q43" i="92" s="1"/>
  <c r="P43" i="92" s="1"/>
  <c r="D45" i="92"/>
  <c r="F45" i="92" s="1"/>
  <c r="H45" i="92" s="1"/>
  <c r="K45" i="92" s="1"/>
  <c r="D46" i="92"/>
  <c r="F46" i="92" s="1"/>
  <c r="H46" i="92" s="1"/>
  <c r="K46" i="92" s="1"/>
  <c r="J46" i="92" s="1"/>
  <c r="D47" i="92"/>
  <c r="F47" i="92" s="1"/>
  <c r="H47" i="92" s="1"/>
  <c r="K47" i="92" s="1"/>
  <c r="L47" i="92" s="1"/>
  <c r="M47" i="92" s="1"/>
  <c r="Q47" i="92" s="1"/>
  <c r="P47" i="92" s="1"/>
  <c r="D49" i="92"/>
  <c r="F49" i="92" s="1"/>
  <c r="H49" i="92" s="1"/>
  <c r="K49" i="92" s="1"/>
  <c r="D50" i="92"/>
  <c r="F50" i="92" s="1"/>
  <c r="H50" i="92" s="1"/>
  <c r="K50" i="92" s="1"/>
  <c r="D51" i="92"/>
  <c r="F51" i="92" s="1"/>
  <c r="H51" i="92" s="1"/>
  <c r="K51" i="92" s="1"/>
  <c r="D52" i="93"/>
  <c r="F52" i="93" s="1"/>
  <c r="H52" i="93" s="1"/>
  <c r="K52" i="93" s="1"/>
  <c r="D51" i="93"/>
  <c r="F51" i="93" s="1"/>
  <c r="H51" i="93" s="1"/>
  <c r="K51" i="93" s="1"/>
  <c r="D50" i="93"/>
  <c r="F50" i="93" s="1"/>
  <c r="H50" i="93" s="1"/>
  <c r="K50" i="93" s="1"/>
  <c r="D48" i="93"/>
  <c r="F48" i="93" s="1"/>
  <c r="H48" i="93" s="1"/>
  <c r="K48" i="93" s="1"/>
  <c r="L48" i="93" s="1"/>
  <c r="M48" i="93" s="1"/>
  <c r="Q48" i="93" s="1"/>
  <c r="P48" i="93" s="1"/>
  <c r="D46" i="93"/>
  <c r="F46" i="93" s="1"/>
  <c r="H46" i="93" s="1"/>
  <c r="K46" i="93" s="1"/>
  <c r="D45" i="93"/>
  <c r="F45" i="93" s="1"/>
  <c r="H45" i="93" s="1"/>
  <c r="K45" i="93" s="1"/>
  <c r="D42" i="93"/>
  <c r="F42" i="93" s="1"/>
  <c r="H42" i="93" s="1"/>
  <c r="K42" i="93" s="1"/>
  <c r="J42" i="93" s="1"/>
  <c r="D41" i="93"/>
  <c r="F41" i="93" s="1"/>
  <c r="H41" i="93" s="1"/>
  <c r="K41" i="93" s="1"/>
  <c r="J41" i="93" s="1"/>
  <c r="D38" i="93"/>
  <c r="F38" i="93" s="1"/>
  <c r="H38" i="93" s="1"/>
  <c r="K38" i="93" s="1"/>
  <c r="L38" i="93" s="1"/>
  <c r="M38" i="93" s="1"/>
  <c r="Q38" i="93" s="1"/>
  <c r="P38" i="93" s="1"/>
  <c r="D36" i="93"/>
  <c r="F36" i="93" s="1"/>
  <c r="H36" i="93" s="1"/>
  <c r="K36" i="93" s="1"/>
  <c r="L36" i="93" s="1"/>
  <c r="M36" i="93" s="1"/>
  <c r="Q36" i="93" s="1"/>
  <c r="P36" i="93" s="1"/>
  <c r="D34" i="93"/>
  <c r="F34" i="93" s="1"/>
  <c r="H34" i="93" s="1"/>
  <c r="K34" i="93" s="1"/>
  <c r="D33" i="93"/>
  <c r="F33" i="93" s="1"/>
  <c r="H33" i="93" s="1"/>
  <c r="K33" i="93" s="1"/>
  <c r="D32" i="93"/>
  <c r="F32" i="93" s="1"/>
  <c r="H32" i="93" s="1"/>
  <c r="K32" i="93" s="1"/>
  <c r="D28" i="93"/>
  <c r="F28" i="93" s="1"/>
  <c r="H28" i="93" s="1"/>
  <c r="K28" i="93" s="1"/>
  <c r="L28" i="93" s="1"/>
  <c r="M28" i="93" s="1"/>
  <c r="Q28" i="93" s="1"/>
  <c r="P28" i="93" s="1"/>
  <c r="D25" i="93"/>
  <c r="F25" i="93" s="1"/>
  <c r="H25" i="93" s="1"/>
  <c r="K25" i="93" s="1"/>
  <c r="D24" i="93"/>
  <c r="F24" i="93" s="1"/>
  <c r="H24" i="93" s="1"/>
  <c r="K24" i="93" s="1"/>
  <c r="L24" i="93" s="1"/>
  <c r="M24" i="93" s="1"/>
  <c r="Q24" i="93" s="1"/>
  <c r="P24" i="93" s="1"/>
  <c r="D22" i="93"/>
  <c r="F22" i="93" s="1"/>
  <c r="H22" i="93" s="1"/>
  <c r="K22" i="93" s="1"/>
  <c r="D21" i="93"/>
  <c r="F21" i="93" s="1"/>
  <c r="H21" i="93" s="1"/>
  <c r="K21" i="93" s="1"/>
  <c r="D18" i="93"/>
  <c r="F18" i="93" s="1"/>
  <c r="H18" i="93" s="1"/>
  <c r="K18" i="93" s="1"/>
  <c r="D17" i="93"/>
  <c r="F17" i="93" s="1"/>
  <c r="H17" i="93" s="1"/>
  <c r="K17" i="93" s="1"/>
  <c r="J17" i="93" s="1"/>
  <c r="D16" i="93"/>
  <c r="F16" i="93" s="1"/>
  <c r="H16" i="93" s="1"/>
  <c r="K16" i="93" s="1"/>
  <c r="J16" i="93" s="1"/>
  <c r="D13" i="93"/>
  <c r="F13" i="93" s="1"/>
  <c r="H13" i="93" s="1"/>
  <c r="K13" i="93" s="1"/>
  <c r="D12" i="93"/>
  <c r="F12" i="93" s="1"/>
  <c r="H12" i="93" s="1"/>
  <c r="K12" i="93" s="1"/>
  <c r="D10" i="93"/>
  <c r="F10" i="93" s="1"/>
  <c r="H10" i="93" s="1"/>
  <c r="K10" i="93" s="1"/>
  <c r="L10" i="93" s="1"/>
  <c r="M10" i="93" s="1"/>
  <c r="Q10" i="93" s="1"/>
  <c r="P10" i="93" s="1"/>
  <c r="D8" i="93"/>
  <c r="F8" i="93" s="1"/>
  <c r="H8" i="93" s="1"/>
  <c r="K8" i="93" s="1"/>
  <c r="D7" i="93"/>
  <c r="F7" i="93" s="1"/>
  <c r="H7" i="93" s="1"/>
  <c r="K7" i="93" s="1"/>
  <c r="D6" i="94"/>
  <c r="D7" i="94"/>
  <c r="F7" i="94" s="1"/>
  <c r="H7" i="94" s="1"/>
  <c r="K7" i="94" s="1"/>
  <c r="D9" i="94"/>
  <c r="F9" i="94" s="1"/>
  <c r="H9" i="94" s="1"/>
  <c r="K9" i="94" s="1"/>
  <c r="D13" i="94"/>
  <c r="F13" i="94" s="1"/>
  <c r="H13" i="94" s="1"/>
  <c r="K13" i="94" s="1"/>
  <c r="J13" i="94" s="1"/>
  <c r="D14" i="94"/>
  <c r="F14" i="94" s="1"/>
  <c r="H14" i="94" s="1"/>
  <c r="K14" i="94" s="1"/>
  <c r="D15" i="94"/>
  <c r="F15" i="94" s="1"/>
  <c r="H15" i="94" s="1"/>
  <c r="K15" i="94" s="1"/>
  <c r="J15" i="94" s="1"/>
  <c r="D16" i="94"/>
  <c r="F16" i="94" s="1"/>
  <c r="H16" i="94" s="1"/>
  <c r="K16" i="94" s="1"/>
  <c r="D19" i="94"/>
  <c r="F19" i="94" s="1"/>
  <c r="H19" i="94" s="1"/>
  <c r="K19" i="94" s="1"/>
  <c r="D21" i="94"/>
  <c r="F21" i="94" s="1"/>
  <c r="H21" i="94" s="1"/>
  <c r="K21" i="94" s="1"/>
  <c r="D22" i="94"/>
  <c r="F22" i="94" s="1"/>
  <c r="H22" i="94" s="1"/>
  <c r="K22" i="94" s="1"/>
  <c r="D23" i="94"/>
  <c r="F23" i="94" s="1"/>
  <c r="H23" i="94" s="1"/>
  <c r="K23" i="94" s="1"/>
  <c r="D27" i="94"/>
  <c r="F27" i="94" s="1"/>
  <c r="H27" i="94" s="1"/>
  <c r="K27" i="94" s="1"/>
  <c r="D28" i="94"/>
  <c r="D29" i="94"/>
  <c r="F29" i="94" s="1"/>
  <c r="H29" i="94" s="1"/>
  <c r="K29" i="94" s="1"/>
  <c r="D30" i="94"/>
  <c r="F30" i="94" s="1"/>
  <c r="H30" i="94" s="1"/>
  <c r="K30" i="94" s="1"/>
  <c r="D31" i="94"/>
  <c r="F31" i="94" s="1"/>
  <c r="H31" i="94" s="1"/>
  <c r="K31" i="94" s="1"/>
  <c r="D33" i="94"/>
  <c r="F33" i="94" s="1"/>
  <c r="H33" i="94" s="1"/>
  <c r="K33" i="94" s="1"/>
  <c r="D34" i="94"/>
  <c r="F34" i="94" s="1"/>
  <c r="H34" i="94" s="1"/>
  <c r="K34" i="94" s="1"/>
  <c r="D35" i="94"/>
  <c r="F35" i="94" s="1"/>
  <c r="H35" i="94" s="1"/>
  <c r="K35" i="94" s="1"/>
  <c r="J35" i="94" s="1"/>
  <c r="D36" i="94"/>
  <c r="F36" i="94" s="1"/>
  <c r="H36" i="94" s="1"/>
  <c r="K36" i="94" s="1"/>
  <c r="D39" i="94"/>
  <c r="F39" i="94" s="1"/>
  <c r="H39" i="94" s="1"/>
  <c r="K39" i="94" s="1"/>
  <c r="D41" i="94"/>
  <c r="F41" i="94" s="1"/>
  <c r="H41" i="94" s="1"/>
  <c r="K41" i="94" s="1"/>
  <c r="D43" i="94"/>
  <c r="D47" i="94"/>
  <c r="F47" i="94" s="1"/>
  <c r="H47" i="94" s="1"/>
  <c r="K47" i="94" s="1"/>
  <c r="D48" i="94"/>
  <c r="F48" i="94" s="1"/>
  <c r="H48" i="94" s="1"/>
  <c r="K48" i="94" s="1"/>
  <c r="D49" i="94"/>
  <c r="F49" i="94" s="1"/>
  <c r="H49" i="94" s="1"/>
  <c r="K49" i="94" s="1"/>
  <c r="J49" i="94" s="1"/>
  <c r="D50" i="94"/>
  <c r="F50" i="94" s="1"/>
  <c r="H50" i="94" s="1"/>
  <c r="K50" i="94" s="1"/>
  <c r="J50" i="94" s="1"/>
  <c r="D51" i="94"/>
  <c r="F51" i="94" s="1"/>
  <c r="H51" i="94" s="1"/>
  <c r="K51" i="94" s="1"/>
  <c r="L51" i="94" s="1"/>
  <c r="M51" i="94" s="1"/>
  <c r="Q51" i="94" s="1"/>
  <c r="P51" i="94" s="1"/>
  <c r="D5" i="94"/>
  <c r="F5" i="94" s="1"/>
  <c r="H5" i="94" s="1"/>
  <c r="K5" i="94" s="1"/>
  <c r="L5" i="94" s="1"/>
  <c r="M5" i="94" s="1"/>
  <c r="Q5" i="94" s="1"/>
  <c r="P5" i="94" s="1"/>
  <c r="D50" i="95"/>
  <c r="F50" i="95" s="1"/>
  <c r="H50" i="95" s="1"/>
  <c r="K50" i="95" s="1"/>
  <c r="D49" i="95"/>
  <c r="F49" i="95" s="1"/>
  <c r="H49" i="95" s="1"/>
  <c r="K49" i="95" s="1"/>
  <c r="D48" i="95"/>
  <c r="F48" i="95" s="1"/>
  <c r="H48" i="95" s="1"/>
  <c r="K48" i="95" s="1"/>
  <c r="J48" i="95" s="1"/>
  <c r="D47" i="95"/>
  <c r="F47" i="95" s="1"/>
  <c r="H47" i="95" s="1"/>
  <c r="K47" i="95" s="1"/>
  <c r="D46" i="95"/>
  <c r="F46" i="95" s="1"/>
  <c r="H46" i="95" s="1"/>
  <c r="K46" i="95" s="1"/>
  <c r="D43" i="95"/>
  <c r="F43" i="95" s="1"/>
  <c r="H43" i="95" s="1"/>
  <c r="K43" i="95" s="1"/>
  <c r="D42" i="95"/>
  <c r="F42" i="95" s="1"/>
  <c r="H42" i="95" s="1"/>
  <c r="K42" i="95" s="1"/>
  <c r="D41" i="95"/>
  <c r="D37" i="95"/>
  <c r="F37" i="95" s="1"/>
  <c r="H37" i="95" s="1"/>
  <c r="K37" i="95" s="1"/>
  <c r="D36" i="95"/>
  <c r="F36" i="95" s="1"/>
  <c r="H36" i="95" s="1"/>
  <c r="K36" i="95" s="1"/>
  <c r="D33" i="95"/>
  <c r="F33" i="95" s="1"/>
  <c r="H33" i="95" s="1"/>
  <c r="K33" i="95" s="1"/>
  <c r="L33" i="95" s="1"/>
  <c r="M33" i="95" s="1"/>
  <c r="Q33" i="95" s="1"/>
  <c r="P33" i="95" s="1"/>
  <c r="D32" i="95"/>
  <c r="F32" i="95" s="1"/>
  <c r="H32" i="95" s="1"/>
  <c r="K32" i="95" s="1"/>
  <c r="D30" i="95"/>
  <c r="F30" i="95" s="1"/>
  <c r="H30" i="95" s="1"/>
  <c r="K30" i="95" s="1"/>
  <c r="D29" i="95"/>
  <c r="F29" i="95" s="1"/>
  <c r="H29" i="95" s="1"/>
  <c r="K29" i="95" s="1"/>
  <c r="D28" i="95"/>
  <c r="F28" i="95" s="1"/>
  <c r="H28" i="95" s="1"/>
  <c r="K28" i="95" s="1"/>
  <c r="L28" i="95" s="1"/>
  <c r="M28" i="95" s="1"/>
  <c r="Q28" i="95" s="1"/>
  <c r="P28" i="95" s="1"/>
  <c r="D22" i="95"/>
  <c r="F22" i="95" s="1"/>
  <c r="H22" i="95" s="1"/>
  <c r="K22" i="95" s="1"/>
  <c r="L22" i="95" s="1"/>
  <c r="M22" i="95" s="1"/>
  <c r="Q22" i="95" s="1"/>
  <c r="P22" i="95" s="1"/>
  <c r="D21" i="95"/>
  <c r="F21" i="95" s="1"/>
  <c r="H21" i="95" s="1"/>
  <c r="K21" i="95" s="1"/>
  <c r="D20" i="95"/>
  <c r="F20" i="95" s="1"/>
  <c r="H20" i="95" s="1"/>
  <c r="K20" i="95" s="1"/>
  <c r="D19" i="95"/>
  <c r="F19" i="95" s="1"/>
  <c r="H19" i="95" s="1"/>
  <c r="K19" i="95" s="1"/>
  <c r="L19" i="95" s="1"/>
  <c r="M19" i="95" s="1"/>
  <c r="Q19" i="95" s="1"/>
  <c r="P19" i="95" s="1"/>
  <c r="D18" i="95"/>
  <c r="F18" i="95" s="1"/>
  <c r="H18" i="95" s="1"/>
  <c r="K18" i="95" s="1"/>
  <c r="D16" i="95"/>
  <c r="F16" i="95" s="1"/>
  <c r="H16" i="95" s="1"/>
  <c r="K16" i="95" s="1"/>
  <c r="L16" i="95" s="1"/>
  <c r="M16" i="95" s="1"/>
  <c r="Q16" i="95" s="1"/>
  <c r="P16" i="95" s="1"/>
  <c r="D14" i="95"/>
  <c r="F14" i="95" s="1"/>
  <c r="H14" i="95" s="1"/>
  <c r="K14" i="95" s="1"/>
  <c r="D11" i="95"/>
  <c r="F11" i="95" s="1"/>
  <c r="H11" i="95" s="1"/>
  <c r="K11" i="95" s="1"/>
  <c r="D10" i="95"/>
  <c r="D9" i="95"/>
  <c r="F9" i="95" s="1"/>
  <c r="H9" i="95" s="1"/>
  <c r="D8" i="95"/>
  <c r="F8" i="95" s="1"/>
  <c r="H8" i="95" s="1"/>
  <c r="K8" i="95" s="1"/>
  <c r="J8" i="95" s="1"/>
  <c r="D7" i="95"/>
  <c r="F7" i="95" s="1"/>
  <c r="H7" i="95" s="1"/>
  <c r="K7" i="95" s="1"/>
  <c r="D6" i="95"/>
  <c r="F6" i="95" s="1"/>
  <c r="H6" i="95" s="1"/>
  <c r="K6" i="95" s="1"/>
  <c r="D5" i="95"/>
  <c r="F5" i="95" s="1"/>
  <c r="H5" i="95" s="1"/>
  <c r="K5" i="95" s="1"/>
  <c r="L5" i="95" s="1"/>
  <c r="M5" i="95" s="1"/>
  <c r="Q5" i="95" s="1"/>
  <c r="P5" i="95" s="1"/>
  <c r="D6" i="79"/>
  <c r="F6" i="79" s="1"/>
  <c r="H6" i="79" s="1"/>
  <c r="K6" i="79" s="1"/>
  <c r="L6" i="79" s="1"/>
  <c r="M6" i="79" s="1"/>
  <c r="Q6" i="79" s="1"/>
  <c r="P6" i="79" s="1"/>
  <c r="D9" i="79"/>
  <c r="F9" i="79" s="1"/>
  <c r="H9" i="79" s="1"/>
  <c r="K9" i="79" s="1"/>
  <c r="J9" i="79" s="1"/>
  <c r="D10" i="79"/>
  <c r="F10" i="79" s="1"/>
  <c r="H10" i="79" s="1"/>
  <c r="K10" i="79" s="1"/>
  <c r="D11" i="79"/>
  <c r="F11" i="79" s="1"/>
  <c r="H11" i="79" s="1"/>
  <c r="K11" i="79" s="1"/>
  <c r="D14" i="79"/>
  <c r="F14" i="79" s="1"/>
  <c r="H14" i="79" s="1"/>
  <c r="K14" i="79" s="1"/>
  <c r="J14" i="79" s="1"/>
  <c r="D15" i="79"/>
  <c r="F15" i="79" s="1"/>
  <c r="H15" i="79" s="1"/>
  <c r="K15" i="79" s="1"/>
  <c r="D18" i="79"/>
  <c r="F18" i="79" s="1"/>
  <c r="H18" i="79" s="1"/>
  <c r="K18" i="79" s="1"/>
  <c r="D19" i="79"/>
  <c r="F19" i="79" s="1"/>
  <c r="H19" i="79" s="1"/>
  <c r="K19" i="79" s="1"/>
  <c r="D21" i="79"/>
  <c r="F21" i="79" s="1"/>
  <c r="H21" i="79" s="1"/>
  <c r="K21" i="79" s="1"/>
  <c r="D23" i="79"/>
  <c r="F23" i="79" s="1"/>
  <c r="H23" i="79" s="1"/>
  <c r="K23" i="79" s="1"/>
  <c r="L23" i="79" s="1"/>
  <c r="M23" i="79" s="1"/>
  <c r="Q23" i="79" s="1"/>
  <c r="P23" i="79" s="1"/>
  <c r="D27" i="79"/>
  <c r="F27" i="79" s="1"/>
  <c r="H27" i="79" s="1"/>
  <c r="K27" i="79" s="1"/>
  <c r="D28" i="79"/>
  <c r="F28" i="79" s="1"/>
  <c r="H28" i="79" s="1"/>
  <c r="K28" i="79" s="1"/>
  <c r="J28" i="79" s="1"/>
  <c r="D30" i="79"/>
  <c r="F30" i="79" s="1"/>
  <c r="H30" i="79" s="1"/>
  <c r="K30" i="79" s="1"/>
  <c r="D31" i="79"/>
  <c r="F31" i="79" s="1"/>
  <c r="H31" i="79" s="1"/>
  <c r="K31" i="79" s="1"/>
  <c r="D33" i="79"/>
  <c r="F33" i="79" s="1"/>
  <c r="H33" i="79" s="1"/>
  <c r="K33" i="79" s="1"/>
  <c r="J33" i="79" s="1"/>
  <c r="D34" i="79"/>
  <c r="F34" i="79" s="1"/>
  <c r="H34" i="79" s="1"/>
  <c r="K34" i="79" s="1"/>
  <c r="D35" i="79"/>
  <c r="F35" i="79" s="1"/>
  <c r="H35" i="79" s="1"/>
  <c r="K35" i="79" s="1"/>
  <c r="D37" i="79"/>
  <c r="F37" i="79" s="1"/>
  <c r="H37" i="79" s="1"/>
  <c r="K37" i="79" s="1"/>
  <c r="D38" i="79"/>
  <c r="F38" i="79" s="1"/>
  <c r="H38" i="79" s="1"/>
  <c r="K38" i="79" s="1"/>
  <c r="J38" i="79" s="1"/>
  <c r="D39" i="79"/>
  <c r="F39" i="79" s="1"/>
  <c r="H39" i="79" s="1"/>
  <c r="K39" i="79" s="1"/>
  <c r="D41" i="79"/>
  <c r="F41" i="79" s="1"/>
  <c r="H41" i="79" s="1"/>
  <c r="K41" i="79" s="1"/>
  <c r="D42" i="79"/>
  <c r="F42" i="79" s="1"/>
  <c r="H42" i="79" s="1"/>
  <c r="K42" i="79" s="1"/>
  <c r="L42" i="79" s="1"/>
  <c r="M42" i="79" s="1"/>
  <c r="Q42" i="79" s="1"/>
  <c r="P42" i="79" s="1"/>
  <c r="D43" i="79"/>
  <c r="F43" i="79" s="1"/>
  <c r="H43" i="79" s="1"/>
  <c r="D45" i="79"/>
  <c r="F45" i="79" s="1"/>
  <c r="H45" i="79" s="1"/>
  <c r="K45" i="79" s="1"/>
  <c r="L45" i="79" s="1"/>
  <c r="M45" i="79" s="1"/>
  <c r="Q45" i="79" s="1"/>
  <c r="P45" i="79" s="1"/>
  <c r="D46" i="79"/>
  <c r="D49" i="79"/>
  <c r="F49" i="79" s="1"/>
  <c r="H49" i="79" s="1"/>
  <c r="K49" i="79" s="1"/>
  <c r="D50" i="79"/>
  <c r="F50" i="79" s="1"/>
  <c r="H50" i="79" s="1"/>
  <c r="K50" i="79" s="1"/>
  <c r="D51" i="79"/>
  <c r="F51" i="79" s="1"/>
  <c r="H51" i="79" s="1"/>
  <c r="K51" i="79" s="1"/>
  <c r="D7" i="80"/>
  <c r="F7" i="80" s="1"/>
  <c r="H7" i="80" s="1"/>
  <c r="K7" i="80" s="1"/>
  <c r="D10" i="80"/>
  <c r="F10" i="80" s="1"/>
  <c r="H10" i="80" s="1"/>
  <c r="K10" i="80" s="1"/>
  <c r="D11" i="80"/>
  <c r="F11" i="80" s="1"/>
  <c r="H11" i="80" s="1"/>
  <c r="K11" i="80" s="1"/>
  <c r="D12" i="80"/>
  <c r="F12" i="80" s="1"/>
  <c r="H12" i="80" s="1"/>
  <c r="K12" i="80" s="1"/>
  <c r="J12" i="80" s="1"/>
  <c r="D14" i="80"/>
  <c r="F14" i="80" s="1"/>
  <c r="H14" i="80" s="1"/>
  <c r="K14" i="80" s="1"/>
  <c r="L14" i="80" s="1"/>
  <c r="M14" i="80" s="1"/>
  <c r="Q14" i="80" s="1"/>
  <c r="P14" i="80" s="1"/>
  <c r="D15" i="80"/>
  <c r="F15" i="80" s="1"/>
  <c r="H15" i="80" s="1"/>
  <c r="K15" i="80" s="1"/>
  <c r="D16" i="80"/>
  <c r="F16" i="80" s="1"/>
  <c r="H16" i="80" s="1"/>
  <c r="K16" i="80" s="1"/>
  <c r="L16" i="80" s="1"/>
  <c r="M16" i="80" s="1"/>
  <c r="Q16" i="80" s="1"/>
  <c r="P16" i="80" s="1"/>
  <c r="D18" i="80"/>
  <c r="F18" i="80" s="1"/>
  <c r="H18" i="80" s="1"/>
  <c r="K18" i="80" s="1"/>
  <c r="D22" i="80"/>
  <c r="F22" i="80" s="1"/>
  <c r="H22" i="80" s="1"/>
  <c r="K22" i="80" s="1"/>
  <c r="D23" i="80"/>
  <c r="F23" i="80" s="1"/>
  <c r="H23" i="80" s="1"/>
  <c r="K23" i="80" s="1"/>
  <c r="L23" i="80" s="1"/>
  <c r="M23" i="80" s="1"/>
  <c r="Q23" i="80" s="1"/>
  <c r="P23" i="80" s="1"/>
  <c r="D24" i="80"/>
  <c r="F24" i="80" s="1"/>
  <c r="H24" i="80" s="1"/>
  <c r="K24" i="80" s="1"/>
  <c r="J24" i="80" s="1"/>
  <c r="D26" i="80"/>
  <c r="F26" i="80" s="1"/>
  <c r="H26" i="80" s="1"/>
  <c r="K26" i="80" s="1"/>
  <c r="J26" i="80" s="1"/>
  <c r="D27" i="80"/>
  <c r="F27" i="80" s="1"/>
  <c r="H27" i="80" s="1"/>
  <c r="K27" i="80" s="1"/>
  <c r="D28" i="80"/>
  <c r="D30" i="80"/>
  <c r="F30" i="80" s="1"/>
  <c r="H30" i="80" s="1"/>
  <c r="K30" i="80" s="1"/>
  <c r="D31" i="80"/>
  <c r="F31" i="80" s="1"/>
  <c r="H31" i="80" s="1"/>
  <c r="K31" i="80" s="1"/>
  <c r="L31" i="80" s="1"/>
  <c r="M31" i="80" s="1"/>
  <c r="Q31" i="80" s="1"/>
  <c r="P31" i="80" s="1"/>
  <c r="D32" i="80"/>
  <c r="F32" i="80" s="1"/>
  <c r="H32" i="80" s="1"/>
  <c r="K32" i="80" s="1"/>
  <c r="D34" i="80"/>
  <c r="D35" i="80"/>
  <c r="F35" i="80" s="1"/>
  <c r="H35" i="80" s="1"/>
  <c r="K35" i="80" s="1"/>
  <c r="L35" i="80" s="1"/>
  <c r="M35" i="80" s="1"/>
  <c r="Q35" i="80" s="1"/>
  <c r="P35" i="80" s="1"/>
  <c r="D36" i="80"/>
  <c r="F36" i="80" s="1"/>
  <c r="H36" i="80" s="1"/>
  <c r="K36" i="80" s="1"/>
  <c r="D37" i="80"/>
  <c r="F37" i="80" s="1"/>
  <c r="H37" i="80" s="1"/>
  <c r="K37" i="80" s="1"/>
  <c r="L37" i="80" s="1"/>
  <c r="M37" i="80" s="1"/>
  <c r="Q37" i="80" s="1"/>
  <c r="P37" i="80" s="1"/>
  <c r="D38" i="80"/>
  <c r="F38" i="80" s="1"/>
  <c r="H38" i="80" s="1"/>
  <c r="K38" i="80" s="1"/>
  <c r="J38" i="80" s="1"/>
  <c r="D40" i="80"/>
  <c r="F40" i="80" s="1"/>
  <c r="H40" i="80" s="1"/>
  <c r="K40" i="80" s="1"/>
  <c r="J40" i="80" s="1"/>
  <c r="D42" i="80"/>
  <c r="D43" i="80"/>
  <c r="D44" i="80"/>
  <c r="F44" i="80" s="1"/>
  <c r="H44" i="80" s="1"/>
  <c r="K44" i="80" s="1"/>
  <c r="D47" i="80"/>
  <c r="F47" i="80" s="1"/>
  <c r="H47" i="80" s="1"/>
  <c r="K47" i="80" s="1"/>
  <c r="D48" i="80"/>
  <c r="F48" i="80" s="1"/>
  <c r="H48" i="80" s="1"/>
  <c r="K48" i="80" s="1"/>
  <c r="D49" i="80"/>
  <c r="F49" i="80" s="1"/>
  <c r="H49" i="80" s="1"/>
  <c r="K49" i="80" s="1"/>
  <c r="D50" i="80"/>
  <c r="F50" i="80" s="1"/>
  <c r="H50" i="80" s="1"/>
  <c r="K50" i="80" s="1"/>
  <c r="L50" i="80" s="1"/>
  <c r="M50" i="80" s="1"/>
  <c r="Q50" i="80" s="1"/>
  <c r="P50" i="80" s="1"/>
  <c r="D51" i="80"/>
  <c r="F51" i="80" s="1"/>
  <c r="H51" i="80" s="1"/>
  <c r="K51" i="80" s="1"/>
  <c r="J51" i="80" s="1"/>
  <c r="D5" i="80"/>
  <c r="F5" i="80" s="1"/>
  <c r="H5" i="80" s="1"/>
  <c r="K5" i="80" s="1"/>
  <c r="L5" i="80" s="1"/>
  <c r="M5" i="80" s="1"/>
  <c r="Q5" i="80" s="1"/>
  <c r="P5" i="80" s="1"/>
  <c r="D7" i="85"/>
  <c r="F7" i="85" s="1"/>
  <c r="H7" i="85" s="1"/>
  <c r="K7" i="85" s="1"/>
  <c r="D9" i="85"/>
  <c r="F9" i="85" s="1"/>
  <c r="H9" i="85" s="1"/>
  <c r="K9" i="85" s="1"/>
  <c r="J9" i="85" s="1"/>
  <c r="D10" i="85"/>
  <c r="F10" i="85" s="1"/>
  <c r="H10" i="85" s="1"/>
  <c r="K10" i="85" s="1"/>
  <c r="D11" i="85"/>
  <c r="F11" i="85" s="1"/>
  <c r="H11" i="85" s="1"/>
  <c r="K11" i="85" s="1"/>
  <c r="D12" i="85"/>
  <c r="F12" i="85" s="1"/>
  <c r="H12" i="85" s="1"/>
  <c r="K12" i="85" s="1"/>
  <c r="L12" i="85" s="1"/>
  <c r="M12" i="85" s="1"/>
  <c r="Q12" i="85" s="1"/>
  <c r="P12" i="85" s="1"/>
  <c r="D13" i="85"/>
  <c r="F13" i="85" s="1"/>
  <c r="H13" i="85" s="1"/>
  <c r="K13" i="85" s="1"/>
  <c r="J13" i="85" s="1"/>
  <c r="D15" i="85"/>
  <c r="F15" i="85" s="1"/>
  <c r="H15" i="85" s="1"/>
  <c r="K15" i="85" s="1"/>
  <c r="D17" i="85"/>
  <c r="F17" i="85" s="1"/>
  <c r="H17" i="85" s="1"/>
  <c r="K17" i="85" s="1"/>
  <c r="J17" i="85" s="1"/>
  <c r="D21" i="85"/>
  <c r="F21" i="85" s="1"/>
  <c r="H21" i="85" s="1"/>
  <c r="D22" i="85"/>
  <c r="F22" i="85" s="1"/>
  <c r="H22" i="85" s="1"/>
  <c r="K22" i="85" s="1"/>
  <c r="D23" i="85"/>
  <c r="F23" i="85" s="1"/>
  <c r="H23" i="85" s="1"/>
  <c r="K23" i="85" s="1"/>
  <c r="D24" i="85"/>
  <c r="F24" i="85" s="1"/>
  <c r="H24" i="85" s="1"/>
  <c r="K24" i="85" s="1"/>
  <c r="D25" i="85"/>
  <c r="F25" i="85" s="1"/>
  <c r="H25" i="85" s="1"/>
  <c r="K25" i="85" s="1"/>
  <c r="J25" i="85" s="1"/>
  <c r="D27" i="85"/>
  <c r="F27" i="85" s="1"/>
  <c r="H27" i="85" s="1"/>
  <c r="K27" i="85" s="1"/>
  <c r="J27" i="85" s="1"/>
  <c r="D28" i="85"/>
  <c r="F28" i="85" s="1"/>
  <c r="H28" i="85" s="1"/>
  <c r="K28" i="85" s="1"/>
  <c r="J28" i="85" s="1"/>
  <c r="D29" i="85"/>
  <c r="F29" i="85" s="1"/>
  <c r="H29" i="85" s="1"/>
  <c r="K29" i="85" s="1"/>
  <c r="D31" i="85"/>
  <c r="F31" i="85" s="1"/>
  <c r="H31" i="85" s="1"/>
  <c r="K31" i="85" s="1"/>
  <c r="D34" i="85"/>
  <c r="F34" i="85" s="1"/>
  <c r="H34" i="85" s="1"/>
  <c r="K34" i="85" s="1"/>
  <c r="D35" i="85"/>
  <c r="F35" i="85" s="1"/>
  <c r="D36" i="85"/>
  <c r="F36" i="85" s="1"/>
  <c r="H36" i="85" s="1"/>
  <c r="K36" i="85" s="1"/>
  <c r="L36" i="85" s="1"/>
  <c r="M36" i="85" s="1"/>
  <c r="Q36" i="85" s="1"/>
  <c r="P36" i="85" s="1"/>
  <c r="D37" i="85"/>
  <c r="F37" i="85" s="1"/>
  <c r="H37" i="85" s="1"/>
  <c r="K37" i="85" s="1"/>
  <c r="L37" i="85" s="1"/>
  <c r="M37" i="85" s="1"/>
  <c r="F38" i="85"/>
  <c r="H38" i="85" s="1"/>
  <c r="K38" i="85" s="1"/>
  <c r="D40" i="85"/>
  <c r="F40" i="85" s="1"/>
  <c r="H40" i="85" s="1"/>
  <c r="K40" i="85" s="1"/>
  <c r="D41" i="85"/>
  <c r="F41" i="85" s="1"/>
  <c r="H41" i="85" s="1"/>
  <c r="K41" i="85" s="1"/>
  <c r="J41" i="85" s="1"/>
  <c r="D43" i="85"/>
  <c r="F43" i="85" s="1"/>
  <c r="H43" i="85" s="1"/>
  <c r="K43" i="85" s="1"/>
  <c r="J43" i="85" s="1"/>
  <c r="D45" i="85"/>
  <c r="D46" i="85"/>
  <c r="D48" i="85"/>
  <c r="F48" i="85" s="1"/>
  <c r="H48" i="85" s="1"/>
  <c r="K48" i="85" s="1"/>
  <c r="L48" i="85" s="1"/>
  <c r="M48" i="85" s="1"/>
  <c r="Q48" i="85" s="1"/>
  <c r="P48" i="85" s="1"/>
  <c r="D49" i="85"/>
  <c r="F49" i="85" s="1"/>
  <c r="H49" i="85" s="1"/>
  <c r="K49" i="85" s="1"/>
  <c r="D52" i="85"/>
  <c r="F52" i="85" s="1"/>
  <c r="H52" i="85" s="1"/>
  <c r="K52" i="85" s="1"/>
  <c r="L52" i="85" s="1"/>
  <c r="M52" i="85" s="1"/>
  <c r="Q52" i="85" s="1"/>
  <c r="P52" i="85" s="1"/>
  <c r="D5" i="85"/>
  <c r="F5" i="85" s="1"/>
  <c r="H5" i="85" s="1"/>
  <c r="K5" i="85" s="1"/>
  <c r="L5" i="85" s="1"/>
  <c r="M5" i="85" s="1"/>
  <c r="Q5" i="85" s="1"/>
  <c r="P5" i="85" s="1"/>
  <c r="D51" i="86"/>
  <c r="F51" i="86" s="1"/>
  <c r="H51" i="86" s="1"/>
  <c r="K51" i="86" s="1"/>
  <c r="D52" i="86"/>
  <c r="F52" i="86" s="1"/>
  <c r="H52" i="86" s="1"/>
  <c r="K52" i="86" s="1"/>
  <c r="D6" i="86"/>
  <c r="F6" i="86" s="1"/>
  <c r="H6" i="86" s="1"/>
  <c r="K6" i="86" s="1"/>
  <c r="D7" i="86"/>
  <c r="F7" i="86" s="1"/>
  <c r="D9" i="86"/>
  <c r="F9" i="86" s="1"/>
  <c r="H9" i="86" s="1"/>
  <c r="K9" i="86" s="1"/>
  <c r="D11" i="86"/>
  <c r="F11" i="86" s="1"/>
  <c r="H11" i="86" s="1"/>
  <c r="D12" i="86"/>
  <c r="F12" i="86" s="1"/>
  <c r="H12" i="86" s="1"/>
  <c r="K12" i="86" s="1"/>
  <c r="D13" i="86"/>
  <c r="F13" i="86" s="1"/>
  <c r="H13" i="86" s="1"/>
  <c r="K13" i="86" s="1"/>
  <c r="J13" i="86" s="1"/>
  <c r="D15" i="86"/>
  <c r="D16" i="86"/>
  <c r="F16" i="86" s="1"/>
  <c r="H16" i="86" s="1"/>
  <c r="K16" i="86" s="1"/>
  <c r="L16" i="86" s="1"/>
  <c r="M16" i="86" s="1"/>
  <c r="Q16" i="86" s="1"/>
  <c r="P16" i="86" s="1"/>
  <c r="D17" i="86"/>
  <c r="F17" i="86" s="1"/>
  <c r="H17" i="86" s="1"/>
  <c r="K17" i="86" s="1"/>
  <c r="D18" i="86"/>
  <c r="F18" i="86" s="1"/>
  <c r="H18" i="86" s="1"/>
  <c r="K18" i="86" s="1"/>
  <c r="D21" i="86"/>
  <c r="F21" i="86" s="1"/>
  <c r="H21" i="86" s="1"/>
  <c r="K21" i="86" s="1"/>
  <c r="D23" i="86"/>
  <c r="F23" i="86" s="1"/>
  <c r="H23" i="86" s="1"/>
  <c r="K23" i="86" s="1"/>
  <c r="L23" i="86" s="1"/>
  <c r="M23" i="86" s="1"/>
  <c r="Q23" i="86" s="1"/>
  <c r="P23" i="86" s="1"/>
  <c r="D25" i="86"/>
  <c r="F25" i="86" s="1"/>
  <c r="H25" i="86" s="1"/>
  <c r="K25" i="86" s="1"/>
  <c r="D27" i="86"/>
  <c r="F27" i="86" s="1"/>
  <c r="H27" i="86" s="1"/>
  <c r="K27" i="86" s="1"/>
  <c r="L27" i="86" s="1"/>
  <c r="M27" i="86" s="1"/>
  <c r="Q27" i="86" s="1"/>
  <c r="P27" i="86" s="1"/>
  <c r="D28" i="86"/>
  <c r="F28" i="86" s="1"/>
  <c r="H28" i="86" s="1"/>
  <c r="K28" i="86" s="1"/>
  <c r="J28" i="86" s="1"/>
  <c r="D29" i="86"/>
  <c r="F29" i="86" s="1"/>
  <c r="H29" i="86" s="1"/>
  <c r="K29" i="86" s="1"/>
  <c r="D31" i="86"/>
  <c r="F31" i="86" s="1"/>
  <c r="H31" i="86" s="1"/>
  <c r="K31" i="86" s="1"/>
  <c r="J31" i="86" s="1"/>
  <c r="D32" i="86"/>
  <c r="F32" i="86" s="1"/>
  <c r="H32" i="86" s="1"/>
  <c r="K32" i="86" s="1"/>
  <c r="D33" i="86"/>
  <c r="F33" i="86" s="1"/>
  <c r="H33" i="86" s="1"/>
  <c r="K33" i="86" s="1"/>
  <c r="J33" i="86" s="1"/>
  <c r="D35" i="86"/>
  <c r="F35" i="86" s="1"/>
  <c r="H35" i="86" s="1"/>
  <c r="K35" i="86" s="1"/>
  <c r="D37" i="86"/>
  <c r="F37" i="86" s="1"/>
  <c r="H37" i="86" s="1"/>
  <c r="K37" i="86" s="1"/>
  <c r="J37" i="86" s="1"/>
  <c r="D39" i="86"/>
  <c r="D40" i="86"/>
  <c r="F40" i="86" s="1"/>
  <c r="H40" i="86" s="1"/>
  <c r="K40" i="86" s="1"/>
  <c r="J40" i="86" s="1"/>
  <c r="D41" i="86"/>
  <c r="D42" i="86"/>
  <c r="F42" i="86" s="1"/>
  <c r="H42" i="86" s="1"/>
  <c r="D43" i="86"/>
  <c r="F43" i="86" s="1"/>
  <c r="H43" i="86" s="1"/>
  <c r="K43" i="86" s="1"/>
  <c r="D45" i="86"/>
  <c r="F45" i="86" s="1"/>
  <c r="H45" i="86" s="1"/>
  <c r="K45" i="86" s="1"/>
  <c r="D47" i="86"/>
  <c r="F47" i="86" s="1"/>
  <c r="H47" i="86" s="1"/>
  <c r="K47" i="86" s="1"/>
  <c r="D48" i="86"/>
  <c r="F48" i="86" s="1"/>
  <c r="H48" i="86" s="1"/>
  <c r="K48" i="86" s="1"/>
  <c r="L48" i="86" s="1"/>
  <c r="M48" i="86" s="1"/>
  <c r="Q48" i="86" s="1"/>
  <c r="P48" i="86" s="1"/>
  <c r="D5" i="86"/>
  <c r="F5" i="86" s="1"/>
  <c r="H5" i="86" s="1"/>
  <c r="K5" i="86" s="1"/>
  <c r="L5" i="86" s="1"/>
  <c r="M5" i="86" s="1"/>
  <c r="Q5" i="86" s="1"/>
  <c r="P5" i="86" s="1"/>
  <c r="D8" i="78"/>
  <c r="D10" i="78"/>
  <c r="F10" i="78" s="1"/>
  <c r="D12" i="78"/>
  <c r="D13" i="78"/>
  <c r="F13" i="78" s="1"/>
  <c r="H13" i="78" s="1"/>
  <c r="K13" i="78" s="1"/>
  <c r="D15" i="78"/>
  <c r="F15" i="78" s="1"/>
  <c r="H15" i="78" s="1"/>
  <c r="K15" i="78" s="1"/>
  <c r="D16" i="78"/>
  <c r="F16" i="78" s="1"/>
  <c r="H16" i="78" s="1"/>
  <c r="D17" i="78"/>
  <c r="F17" i="78" s="1"/>
  <c r="D18" i="78"/>
  <c r="F18" i="78" s="1"/>
  <c r="D20" i="78"/>
  <c r="F20" i="78" s="1"/>
  <c r="H20" i="78" s="1"/>
  <c r="D22" i="78"/>
  <c r="D24" i="78"/>
  <c r="D26" i="78"/>
  <c r="F26" i="78" s="1"/>
  <c r="H26" i="78" s="1"/>
  <c r="K26" i="78" s="1"/>
  <c r="D27" i="78"/>
  <c r="F27" i="78" s="1"/>
  <c r="H27" i="78" s="1"/>
  <c r="K27" i="78" s="1"/>
  <c r="D28" i="78"/>
  <c r="F28" i="78" s="1"/>
  <c r="H28" i="78" s="1"/>
  <c r="K28" i="78" s="1"/>
  <c r="J28" i="78" s="1"/>
  <c r="D29" i="78"/>
  <c r="F29" i="78" s="1"/>
  <c r="D30" i="78"/>
  <c r="F30" i="78" s="1"/>
  <c r="H30" i="78" s="1"/>
  <c r="K30" i="78" s="1"/>
  <c r="D32" i="78"/>
  <c r="D33" i="78"/>
  <c r="F33" i="78" s="1"/>
  <c r="H33" i="78" s="1"/>
  <c r="D34" i="78"/>
  <c r="F34" i="78" s="1"/>
  <c r="D36" i="78"/>
  <c r="F36" i="78" s="1"/>
  <c r="H36" i="78" s="1"/>
  <c r="K36" i="78" s="1"/>
  <c r="D37" i="78"/>
  <c r="F37" i="78" s="1"/>
  <c r="H37" i="78" s="1"/>
  <c r="K37" i="78" s="1"/>
  <c r="L37" i="78" s="1"/>
  <c r="M37" i="78" s="1"/>
  <c r="D38" i="78"/>
  <c r="D39" i="78"/>
  <c r="F39" i="78" s="1"/>
  <c r="H39" i="78" s="1"/>
  <c r="K39" i="78" s="1"/>
  <c r="D40" i="78"/>
  <c r="F40" i="78" s="1"/>
  <c r="H40" i="78" s="1"/>
  <c r="K40" i="78" s="1"/>
  <c r="D41" i="78"/>
  <c r="F41" i="78" s="1"/>
  <c r="H41" i="78" s="1"/>
  <c r="K41" i="78" s="1"/>
  <c r="L41" i="78" s="1"/>
  <c r="M41" i="78" s="1"/>
  <c r="Q41" i="78" s="1"/>
  <c r="P41" i="78" s="1"/>
  <c r="D42" i="78"/>
  <c r="F42" i="78" s="1"/>
  <c r="H42" i="78" s="1"/>
  <c r="K42" i="78" s="1"/>
  <c r="D44" i="78"/>
  <c r="D46" i="78"/>
  <c r="D48" i="78"/>
  <c r="F48" i="78" s="1"/>
  <c r="D49" i="78"/>
  <c r="F49" i="78" s="1"/>
  <c r="D50" i="78"/>
  <c r="F50" i="78" s="1"/>
  <c r="H50" i="78" s="1"/>
  <c r="K50" i="78" s="1"/>
  <c r="D51" i="78"/>
  <c r="F51" i="78" s="1"/>
  <c r="H51" i="78" s="1"/>
  <c r="K51" i="78" s="1"/>
  <c r="D52" i="78"/>
  <c r="F52" i="78" s="1"/>
  <c r="H52" i="78" s="1"/>
  <c r="K52" i="78" s="1"/>
  <c r="D5" i="78"/>
  <c r="D50" i="149"/>
  <c r="F50" i="149" s="1"/>
  <c r="H50" i="149" s="1"/>
  <c r="K50" i="149" s="1"/>
  <c r="D50" i="96"/>
  <c r="F50" i="96" s="1"/>
  <c r="H50" i="96" s="1"/>
  <c r="K50" i="96" s="1"/>
  <c r="J50" i="96" s="1"/>
  <c r="D50" i="83"/>
  <c r="F50" i="83" s="1"/>
  <c r="H50" i="83" s="1"/>
  <c r="K50" i="83" s="1"/>
  <c r="J50" i="83" s="1"/>
  <c r="D49" i="149"/>
  <c r="D49" i="102"/>
  <c r="F49" i="102" s="1"/>
  <c r="H49" i="102" s="1"/>
  <c r="K49" i="102" s="1"/>
  <c r="L49" i="102" s="1"/>
  <c r="M49" i="102" s="1"/>
  <c r="Q49" i="102" s="1"/>
  <c r="P49" i="102" s="1"/>
  <c r="D49" i="83"/>
  <c r="F49" i="83" s="1"/>
  <c r="H49" i="83" s="1"/>
  <c r="K49" i="83" s="1"/>
  <c r="D48" i="149"/>
  <c r="F48" i="149" s="1"/>
  <c r="H48" i="149" s="1"/>
  <c r="K48" i="149" s="1"/>
  <c r="D48" i="103"/>
  <c r="F48" i="103" s="1"/>
  <c r="H48" i="103" s="1"/>
  <c r="K48" i="103" s="1"/>
  <c r="D48" i="138"/>
  <c r="F48" i="138" s="1"/>
  <c r="H48" i="138" s="1"/>
  <c r="K48" i="138" s="1"/>
  <c r="L48" i="138" s="1"/>
  <c r="M48" i="138" s="1"/>
  <c r="Q48" i="138" s="1"/>
  <c r="P48" i="138" s="1"/>
  <c r="D48" i="102"/>
  <c r="F48" i="102" s="1"/>
  <c r="H48" i="102" s="1"/>
  <c r="K48" i="102" s="1"/>
  <c r="L48" i="102" s="1"/>
  <c r="M48" i="102" s="1"/>
  <c r="Q48" i="102" s="1"/>
  <c r="P48" i="102" s="1"/>
  <c r="D48" i="101"/>
  <c r="F48" i="101" s="1"/>
  <c r="H48" i="101" s="1"/>
  <c r="K48" i="101" s="1"/>
  <c r="J48" i="101" s="1"/>
  <c r="D48" i="107"/>
  <c r="F48" i="107" s="1"/>
  <c r="H48" i="107" s="1"/>
  <c r="K48" i="107" s="1"/>
  <c r="D48" i="105"/>
  <c r="F48" i="105" s="1"/>
  <c r="H48" i="105" s="1"/>
  <c r="K48" i="105" s="1"/>
  <c r="L48" i="105" s="1"/>
  <c r="M48" i="105" s="1"/>
  <c r="Q48" i="105" s="1"/>
  <c r="P48" i="105" s="1"/>
  <c r="D6" i="149"/>
  <c r="F6" i="149" s="1"/>
  <c r="H6" i="149" s="1"/>
  <c r="K6" i="149" s="1"/>
  <c r="D7" i="149"/>
  <c r="F7" i="149" s="1"/>
  <c r="H7" i="149" s="1"/>
  <c r="K7" i="149" s="1"/>
  <c r="D8" i="149"/>
  <c r="D9" i="149"/>
  <c r="D12" i="149"/>
  <c r="D13" i="149"/>
  <c r="F13" i="149" s="1"/>
  <c r="H13" i="149" s="1"/>
  <c r="K13" i="149" s="1"/>
  <c r="D14" i="149"/>
  <c r="D15" i="149"/>
  <c r="F15" i="149" s="1"/>
  <c r="H15" i="149" s="1"/>
  <c r="K15" i="149" s="1"/>
  <c r="D16" i="149"/>
  <c r="F16" i="149" s="1"/>
  <c r="H16" i="149" s="1"/>
  <c r="K16" i="149" s="1"/>
  <c r="D17" i="149"/>
  <c r="F17" i="149" s="1"/>
  <c r="H17" i="149" s="1"/>
  <c r="K17" i="149" s="1"/>
  <c r="D19" i="149"/>
  <c r="F19" i="149" s="1"/>
  <c r="H19" i="149" s="1"/>
  <c r="K19" i="149" s="1"/>
  <c r="D20" i="149"/>
  <c r="F20" i="149" s="1"/>
  <c r="H20" i="149" s="1"/>
  <c r="K20" i="149" s="1"/>
  <c r="D21" i="149"/>
  <c r="F21" i="149" s="1"/>
  <c r="H21" i="149" s="1"/>
  <c r="K21" i="149" s="1"/>
  <c r="D22" i="149"/>
  <c r="F22" i="149" s="1"/>
  <c r="H22" i="149" s="1"/>
  <c r="K22" i="149" s="1"/>
  <c r="D23" i="149"/>
  <c r="D25" i="149"/>
  <c r="D26" i="149"/>
  <c r="D27" i="149"/>
  <c r="F27" i="149" s="1"/>
  <c r="H27" i="149" s="1"/>
  <c r="K27" i="149" s="1"/>
  <c r="D28" i="149"/>
  <c r="F28" i="149" s="1"/>
  <c r="H28" i="149" s="1"/>
  <c r="K28" i="149" s="1"/>
  <c r="D30" i="149"/>
  <c r="F30" i="149" s="1"/>
  <c r="H30" i="149" s="1"/>
  <c r="K30" i="149" s="1"/>
  <c r="D31" i="149"/>
  <c r="F31" i="149" s="1"/>
  <c r="H31" i="149" s="1"/>
  <c r="K31" i="149" s="1"/>
  <c r="D32" i="149"/>
  <c r="F32" i="149" s="1"/>
  <c r="H32" i="149" s="1"/>
  <c r="K32" i="149" s="1"/>
  <c r="D33" i="149"/>
  <c r="F33" i="149" s="1"/>
  <c r="H33" i="149" s="1"/>
  <c r="K33" i="149" s="1"/>
  <c r="D34" i="149"/>
  <c r="F34" i="149" s="1"/>
  <c r="H34" i="149" s="1"/>
  <c r="K34" i="149" s="1"/>
  <c r="D35" i="149"/>
  <c r="F35" i="149" s="1"/>
  <c r="H35" i="149" s="1"/>
  <c r="K35" i="149" s="1"/>
  <c r="D36" i="149"/>
  <c r="D37" i="149"/>
  <c r="D38" i="149"/>
  <c r="D39" i="149"/>
  <c r="F39" i="149" s="1"/>
  <c r="H39" i="149" s="1"/>
  <c r="K39" i="149" s="1"/>
  <c r="L39" i="149" s="1"/>
  <c r="M39" i="149" s="1"/>
  <c r="Q39" i="149" s="1"/>
  <c r="P39" i="149" s="1"/>
  <c r="D40" i="149"/>
  <c r="F40" i="149" s="1"/>
  <c r="H40" i="149" s="1"/>
  <c r="K40" i="149" s="1"/>
  <c r="D41" i="149"/>
  <c r="F41" i="149" s="1"/>
  <c r="H41" i="149" s="1"/>
  <c r="K41" i="149" s="1"/>
  <c r="D42" i="149"/>
  <c r="F42" i="149" s="1"/>
  <c r="H42" i="149" s="1"/>
  <c r="K42" i="149" s="1"/>
  <c r="D43" i="149"/>
  <c r="F43" i="149" s="1"/>
  <c r="H43" i="149" s="1"/>
  <c r="K43" i="149" s="1"/>
  <c r="D45" i="149"/>
  <c r="F45" i="149" s="1"/>
  <c r="H45" i="149" s="1"/>
  <c r="K45" i="149" s="1"/>
  <c r="D46" i="149"/>
  <c r="F46" i="149" s="1"/>
  <c r="H46" i="149" s="1"/>
  <c r="K46" i="149" s="1"/>
  <c r="L46" i="149" s="1"/>
  <c r="M46" i="149" s="1"/>
  <c r="Q46" i="149" s="1"/>
  <c r="P46" i="149" s="1"/>
  <c r="D47" i="149"/>
  <c r="F47" i="149" s="1"/>
  <c r="H47" i="149" s="1"/>
  <c r="K47" i="149" s="1"/>
  <c r="D47" i="98"/>
  <c r="F47" i="98" s="1"/>
  <c r="H47" i="98" s="1"/>
  <c r="K47" i="98" s="1"/>
  <c r="L47" i="98" s="1"/>
  <c r="M47" i="98" s="1"/>
  <c r="Q47" i="98" s="1"/>
  <c r="P47" i="98" s="1"/>
  <c r="D47" i="96"/>
  <c r="F47" i="96" s="1"/>
  <c r="H47" i="96" s="1"/>
  <c r="K47" i="96" s="1"/>
  <c r="D47" i="106"/>
  <c r="F47" i="106" s="1"/>
  <c r="H47" i="106" s="1"/>
  <c r="K47" i="106" s="1"/>
  <c r="D47" i="82"/>
  <c r="F47" i="82" s="1"/>
  <c r="H47" i="82" s="1"/>
  <c r="K47" i="82" s="1"/>
  <c r="D43" i="138"/>
  <c r="F43" i="138" s="1"/>
  <c r="H43" i="138" s="1"/>
  <c r="K43" i="138" s="1"/>
  <c r="D16" i="102"/>
  <c r="F16" i="102" s="1"/>
  <c r="H16" i="102" s="1"/>
  <c r="K16" i="102" s="1"/>
  <c r="D25" i="102"/>
  <c r="F25" i="102" s="1"/>
  <c r="H25" i="102" s="1"/>
  <c r="K25" i="102" s="1"/>
  <c r="D27" i="102"/>
  <c r="F27" i="102" s="1"/>
  <c r="H27" i="102" s="1"/>
  <c r="K27" i="102" s="1"/>
  <c r="J27" i="102" s="1"/>
  <c r="D32" i="102"/>
  <c r="F32" i="102" s="1"/>
  <c r="H32" i="102" s="1"/>
  <c r="K32" i="102" s="1"/>
  <c r="L32" i="102" s="1"/>
  <c r="M32" i="102" s="1"/>
  <c r="Q32" i="102" s="1"/>
  <c r="P32" i="102" s="1"/>
  <c r="D33" i="102"/>
  <c r="F33" i="102" s="1"/>
  <c r="H33" i="102" s="1"/>
  <c r="K33" i="102" s="1"/>
  <c r="J33" i="102" s="1"/>
  <c r="D40" i="102"/>
  <c r="F40" i="102" s="1"/>
  <c r="H40" i="102" s="1"/>
  <c r="K40" i="102" s="1"/>
  <c r="D43" i="102"/>
  <c r="F43" i="102" s="1"/>
  <c r="H43" i="102" s="1"/>
  <c r="K43" i="102" s="1"/>
  <c r="L43" i="102" s="1"/>
  <c r="M43" i="102" s="1"/>
  <c r="Q43" i="102" s="1"/>
  <c r="P43" i="102" s="1"/>
  <c r="D31" i="101"/>
  <c r="F31" i="101" s="1"/>
  <c r="H31" i="101" s="1"/>
  <c r="K31" i="101" s="1"/>
  <c r="D38" i="101"/>
  <c r="F38" i="101" s="1"/>
  <c r="H38" i="101" s="1"/>
  <c r="K38" i="101" s="1"/>
  <c r="J38" i="101" s="1"/>
  <c r="D41" i="101"/>
  <c r="F41" i="101" s="1"/>
  <c r="H41" i="101" s="1"/>
  <c r="K41" i="101" s="1"/>
  <c r="J41" i="101" s="1"/>
  <c r="D5" i="101"/>
  <c r="F5" i="101" s="1"/>
  <c r="H5" i="101" s="1"/>
  <c r="K5" i="101" s="1"/>
  <c r="D7" i="100"/>
  <c r="F7" i="100" s="1"/>
  <c r="H7" i="100" s="1"/>
  <c r="K7" i="100" s="1"/>
  <c r="L7" i="100" s="1"/>
  <c r="M7" i="100" s="1"/>
  <c r="Q7" i="100" s="1"/>
  <c r="P7" i="100" s="1"/>
  <c r="D33" i="100"/>
  <c r="F33" i="100" s="1"/>
  <c r="H33" i="100" s="1"/>
  <c r="K33" i="100" s="1"/>
  <c r="D40" i="100"/>
  <c r="F40" i="100" s="1"/>
  <c r="H40" i="100" s="1"/>
  <c r="K40" i="100" s="1"/>
  <c r="D6" i="99"/>
  <c r="F6" i="99" s="1"/>
  <c r="H6" i="99" s="1"/>
  <c r="K6" i="99" s="1"/>
  <c r="L6" i="99" s="1"/>
  <c r="M6" i="99" s="1"/>
  <c r="Q6" i="99" s="1"/>
  <c r="P6" i="99" s="1"/>
  <c r="D22" i="99"/>
  <c r="F22" i="99" s="1"/>
  <c r="H22" i="99" s="1"/>
  <c r="K22" i="99" s="1"/>
  <c r="D28" i="99"/>
  <c r="F28" i="99" s="1"/>
  <c r="H28" i="99" s="1"/>
  <c r="K28" i="99" s="1"/>
  <c r="J28" i="99" s="1"/>
  <c r="D30" i="99"/>
  <c r="F30" i="99" s="1"/>
  <c r="H30" i="99" s="1"/>
  <c r="K30" i="99" s="1"/>
  <c r="D10" i="98"/>
  <c r="F10" i="98" s="1"/>
  <c r="H10" i="98" s="1"/>
  <c r="K10" i="98" s="1"/>
  <c r="D18" i="98"/>
  <c r="F18" i="98" s="1"/>
  <c r="H18" i="98" s="1"/>
  <c r="K18" i="98" s="1"/>
  <c r="D32" i="98"/>
  <c r="F32" i="98" s="1"/>
  <c r="H32" i="98" s="1"/>
  <c r="K32" i="98" s="1"/>
  <c r="J32" i="98" s="1"/>
  <c r="D33" i="98"/>
  <c r="F33" i="98" s="1"/>
  <c r="H33" i="98" s="1"/>
  <c r="K33" i="98" s="1"/>
  <c r="D40" i="98"/>
  <c r="F40" i="98" s="1"/>
  <c r="H40" i="98" s="1"/>
  <c r="K40" i="98" s="1"/>
  <c r="L40" i="98" s="1"/>
  <c r="M40" i="98" s="1"/>
  <c r="Q40" i="98" s="1"/>
  <c r="P40" i="98" s="1"/>
  <c r="D13" i="97"/>
  <c r="F13" i="97" s="1"/>
  <c r="H13" i="97" s="1"/>
  <c r="K13" i="97" s="1"/>
  <c r="L13" i="97" s="1"/>
  <c r="M13" i="97" s="1"/>
  <c r="Q13" i="97" s="1"/>
  <c r="P13" i="97" s="1"/>
  <c r="D21" i="97"/>
  <c r="F21" i="97" s="1"/>
  <c r="H21" i="97" s="1"/>
  <c r="K21" i="97" s="1"/>
  <c r="J21" i="97" s="1"/>
  <c r="D25" i="97"/>
  <c r="F25" i="97" s="1"/>
  <c r="H25" i="97" s="1"/>
  <c r="K25" i="97" s="1"/>
  <c r="D9" i="96"/>
  <c r="F9" i="96" s="1"/>
  <c r="H9" i="96" s="1"/>
  <c r="K9" i="96" s="1"/>
  <c r="D13" i="96"/>
  <c r="F13" i="96" s="1"/>
  <c r="H13" i="96" s="1"/>
  <c r="K13" i="96" s="1"/>
  <c r="L13" i="96" s="1"/>
  <c r="M13" i="96" s="1"/>
  <c r="Q13" i="96" s="1"/>
  <c r="P13" i="96" s="1"/>
  <c r="D26" i="96"/>
  <c r="F26" i="96" s="1"/>
  <c r="H26" i="96" s="1"/>
  <c r="K26" i="96" s="1"/>
  <c r="D31" i="96"/>
  <c r="F31" i="96" s="1"/>
  <c r="H31" i="96" s="1"/>
  <c r="K31" i="96" s="1"/>
  <c r="L31" i="96" s="1"/>
  <c r="M31" i="96" s="1"/>
  <c r="Q31" i="96" s="1"/>
  <c r="P31" i="96" s="1"/>
  <c r="D42" i="96"/>
  <c r="F42" i="96" s="1"/>
  <c r="H42" i="96" s="1"/>
  <c r="K42" i="96" s="1"/>
  <c r="D5" i="96"/>
  <c r="F5" i="96" s="1"/>
  <c r="H5" i="96" s="1"/>
  <c r="K5" i="96" s="1"/>
  <c r="J5" i="96" s="1"/>
  <c r="D10" i="83"/>
  <c r="F10" i="83" s="1"/>
  <c r="H10" i="83" s="1"/>
  <c r="K10" i="83" s="1"/>
  <c r="L10" i="83" s="1"/>
  <c r="M10" i="83" s="1"/>
  <c r="Q10" i="83" s="1"/>
  <c r="P10" i="83" s="1"/>
  <c r="D18" i="83"/>
  <c r="F18" i="83" s="1"/>
  <c r="H18" i="83" s="1"/>
  <c r="K18" i="83" s="1"/>
  <c r="D25" i="83"/>
  <c r="F25" i="83" s="1"/>
  <c r="H25" i="83" s="1"/>
  <c r="K25" i="83" s="1"/>
  <c r="L25" i="83" s="1"/>
  <c r="M25" i="83" s="1"/>
  <c r="Q25" i="83" s="1"/>
  <c r="P25" i="83" s="1"/>
  <c r="D33" i="83"/>
  <c r="F33" i="83" s="1"/>
  <c r="H33" i="83" s="1"/>
  <c r="K33" i="83" s="1"/>
  <c r="D34" i="83"/>
  <c r="F34" i="83" s="1"/>
  <c r="H34" i="83" s="1"/>
  <c r="K34" i="83" s="1"/>
  <c r="J34" i="83" s="1"/>
  <c r="D42" i="83"/>
  <c r="F42" i="83" s="1"/>
  <c r="H42" i="83" s="1"/>
  <c r="K42" i="83" s="1"/>
  <c r="J42" i="83" s="1"/>
  <c r="D43" i="83"/>
  <c r="F43" i="83" s="1"/>
  <c r="H43" i="83" s="1"/>
  <c r="K43" i="83" s="1"/>
  <c r="D42" i="107"/>
  <c r="F42" i="107" s="1"/>
  <c r="H42" i="107" s="1"/>
  <c r="K42" i="107" s="1"/>
  <c r="D46" i="103"/>
  <c r="F46" i="103" s="1"/>
  <c r="H46" i="103" s="1"/>
  <c r="K46" i="103" s="1"/>
  <c r="J46" i="103" s="1"/>
  <c r="D22" i="82"/>
  <c r="F22" i="82" s="1"/>
  <c r="H22" i="82" s="1"/>
  <c r="K22" i="82" s="1"/>
  <c r="L22" i="82" s="1"/>
  <c r="M22" i="82" s="1"/>
  <c r="Q22" i="82" s="1"/>
  <c r="P22" i="82" s="1"/>
  <c r="D39" i="82"/>
  <c r="F39" i="82" s="1"/>
  <c r="H39" i="82" s="1"/>
  <c r="K39" i="82" s="1"/>
  <c r="D41" i="82"/>
  <c r="F41" i="82" s="1"/>
  <c r="H41" i="82" s="1"/>
  <c r="K41" i="82" s="1"/>
  <c r="J41" i="82" s="1"/>
  <c r="D6" i="81"/>
  <c r="F6" i="81" s="1"/>
  <c r="H6" i="81" s="1"/>
  <c r="K6" i="81" s="1"/>
  <c r="D7" i="81"/>
  <c r="F7" i="81" s="1"/>
  <c r="H7" i="81" s="1"/>
  <c r="K7" i="81" s="1"/>
  <c r="L7" i="81" s="1"/>
  <c r="M7" i="81" s="1"/>
  <c r="Q7" i="81" s="1"/>
  <c r="P7" i="81" s="1"/>
  <c r="D14" i="81"/>
  <c r="F14" i="81" s="1"/>
  <c r="H14" i="81" s="1"/>
  <c r="K14" i="81" s="1"/>
  <c r="D16" i="81"/>
  <c r="F16" i="81" s="1"/>
  <c r="H16" i="81" s="1"/>
  <c r="K16" i="81" s="1"/>
  <c r="D30" i="81"/>
  <c r="F30" i="81" s="1"/>
  <c r="H30" i="81" s="1"/>
  <c r="K30" i="81" s="1"/>
  <c r="D5" i="81"/>
  <c r="D8" i="87"/>
  <c r="F8" i="87" s="1"/>
  <c r="H8" i="87" s="1"/>
  <c r="K8" i="87" s="1"/>
  <c r="L8" i="87" s="1"/>
  <c r="M8" i="87" s="1"/>
  <c r="Q8" i="87" s="1"/>
  <c r="P8" i="87" s="1"/>
  <c r="D14" i="87"/>
  <c r="F14" i="87" s="1"/>
  <c r="H14" i="87" s="1"/>
  <c r="K14" i="87" s="1"/>
  <c r="D30" i="87"/>
  <c r="F30" i="87" s="1"/>
  <c r="H30" i="87" s="1"/>
  <c r="K30" i="87" s="1"/>
  <c r="L30" i="87" s="1"/>
  <c r="M30" i="87" s="1"/>
  <c r="Q30" i="87" s="1"/>
  <c r="P30" i="87" s="1"/>
  <c r="D39" i="87"/>
  <c r="F39" i="87" s="1"/>
  <c r="H39" i="87" s="1"/>
  <c r="K39" i="87" s="1"/>
  <c r="D5" i="87"/>
  <c r="F5" i="87" s="1"/>
  <c r="H5" i="87" s="1"/>
  <c r="K5" i="87" s="1"/>
  <c r="D32" i="88"/>
  <c r="F32" i="88" s="1"/>
  <c r="H32" i="88" s="1"/>
  <c r="K32" i="88" s="1"/>
  <c r="D41" i="88"/>
  <c r="F41" i="88" s="1"/>
  <c r="H41" i="88" s="1"/>
  <c r="K41" i="88" s="1"/>
  <c r="L41" i="88" s="1"/>
  <c r="M41" i="88" s="1"/>
  <c r="Q41" i="88" s="1"/>
  <c r="P41" i="88" s="1"/>
  <c r="D17" i="89"/>
  <c r="F17" i="89" s="1"/>
  <c r="H17" i="89" s="1"/>
  <c r="K17" i="89" s="1"/>
  <c r="D40" i="89"/>
  <c r="F40" i="89" s="1"/>
  <c r="H40" i="89" s="1"/>
  <c r="K40" i="89" s="1"/>
  <c r="D9" i="90"/>
  <c r="F9" i="90" s="1"/>
  <c r="H9" i="90" s="1"/>
  <c r="K9" i="90" s="1"/>
  <c r="L9" i="90" s="1"/>
  <c r="M9" i="90" s="1"/>
  <c r="Q9" i="90" s="1"/>
  <c r="P9" i="90" s="1"/>
  <c r="D20" i="90"/>
  <c r="F20" i="90" s="1"/>
  <c r="H20" i="90" s="1"/>
  <c r="K20" i="90" s="1"/>
  <c r="D25" i="90"/>
  <c r="F25" i="90" s="1"/>
  <c r="H25" i="90" s="1"/>
  <c r="K25" i="90" s="1"/>
  <c r="D32" i="90"/>
  <c r="F32" i="90" s="1"/>
  <c r="H32" i="90" s="1"/>
  <c r="K32" i="90" s="1"/>
  <c r="J32" i="90" s="1"/>
  <c r="F18" i="91"/>
  <c r="H18" i="91" s="1"/>
  <c r="K18" i="91" s="1"/>
  <c r="L18" i="91" s="1"/>
  <c r="M18" i="91" s="1"/>
  <c r="Q18" i="91" s="1"/>
  <c r="P18" i="91" s="1"/>
  <c r="F36" i="91"/>
  <c r="H36" i="91" s="1"/>
  <c r="K36" i="91" s="1"/>
  <c r="D36" i="104"/>
  <c r="F36" i="104" s="1"/>
  <c r="H36" i="104" s="1"/>
  <c r="K36" i="104" s="1"/>
  <c r="F41" i="104"/>
  <c r="H41" i="104" s="1"/>
  <c r="K41" i="104" s="1"/>
  <c r="D15" i="93"/>
  <c r="D26" i="93"/>
  <c r="F26" i="93" s="1"/>
  <c r="H26" i="93" s="1"/>
  <c r="K26" i="93" s="1"/>
  <c r="J26" i="93" s="1"/>
  <c r="D44" i="93"/>
  <c r="F44" i="93" s="1"/>
  <c r="H44" i="93" s="1"/>
  <c r="K44" i="93" s="1"/>
  <c r="J44" i="93" s="1"/>
  <c r="D5" i="93"/>
  <c r="F5" i="93" s="1"/>
  <c r="H5" i="93" s="1"/>
  <c r="K5" i="93" s="1"/>
  <c r="D23" i="92"/>
  <c r="F23" i="92" s="1"/>
  <c r="H23" i="92" s="1"/>
  <c r="K23" i="92" s="1"/>
  <c r="J23" i="92" s="1"/>
  <c r="D10" i="94"/>
  <c r="F10" i="94" s="1"/>
  <c r="H10" i="94" s="1"/>
  <c r="K10" i="94" s="1"/>
  <c r="D44" i="95"/>
  <c r="D40" i="95"/>
  <c r="F40" i="95" s="1"/>
  <c r="H40" i="95" s="1"/>
  <c r="K40" i="95" s="1"/>
  <c r="D25" i="95"/>
  <c r="F25" i="95" s="1"/>
  <c r="H25" i="95" s="1"/>
  <c r="K25" i="95" s="1"/>
  <c r="D25" i="94"/>
  <c r="F25" i="94" s="1"/>
  <c r="H25" i="94" s="1"/>
  <c r="K25" i="94" s="1"/>
  <c r="J25" i="94" s="1"/>
  <c r="D18" i="94"/>
  <c r="F18" i="94" s="1"/>
  <c r="H18" i="94" s="1"/>
  <c r="K18" i="94" s="1"/>
  <c r="J18" i="94" s="1"/>
  <c r="F6" i="94"/>
  <c r="H6" i="94" s="1"/>
  <c r="K6" i="94" s="1"/>
  <c r="J6" i="94" s="1"/>
  <c r="D21" i="80"/>
  <c r="F21" i="80" s="1"/>
  <c r="H21" i="80" s="1"/>
  <c r="K21" i="80" s="1"/>
  <c r="F34" i="80"/>
  <c r="H34" i="80" s="1"/>
  <c r="K34" i="80" s="1"/>
  <c r="J34" i="80" s="1"/>
  <c r="D25" i="80"/>
  <c r="F25" i="80" s="1"/>
  <c r="H25" i="80" s="1"/>
  <c r="K25" i="80" s="1"/>
  <c r="L25" i="80" s="1"/>
  <c r="M25" i="80" s="1"/>
  <c r="Q25" i="80" s="1"/>
  <c r="P25" i="80" s="1"/>
  <c r="D41" i="80"/>
  <c r="F41" i="80" s="1"/>
  <c r="H41" i="80" s="1"/>
  <c r="K41" i="80" s="1"/>
  <c r="L41" i="80" s="1"/>
  <c r="M41" i="80" s="1"/>
  <c r="Q41" i="80" s="1"/>
  <c r="P41" i="80" s="1"/>
  <c r="D17" i="79"/>
  <c r="F17" i="79" s="1"/>
  <c r="H17" i="79" s="1"/>
  <c r="K17" i="79" s="1"/>
  <c r="J17" i="79" s="1"/>
  <c r="D43" i="100"/>
  <c r="D31" i="78"/>
  <c r="F31" i="78" s="1"/>
  <c r="H31" i="78" s="1"/>
  <c r="K31" i="78" s="1"/>
  <c r="D34" i="138"/>
  <c r="F34" i="138" s="1"/>
  <c r="H34" i="138" s="1"/>
  <c r="K34" i="138" s="1"/>
  <c r="D35" i="138"/>
  <c r="F35" i="138" s="1"/>
  <c r="H35" i="138" s="1"/>
  <c r="K35" i="138" s="1"/>
  <c r="J35" i="138" s="1"/>
  <c r="D47" i="104"/>
  <c r="F47" i="104" s="1"/>
  <c r="H47" i="104" s="1"/>
  <c r="K47" i="104" s="1"/>
  <c r="D41" i="102"/>
  <c r="F41" i="102" s="1"/>
  <c r="H41" i="102" s="1"/>
  <c r="K41" i="102" s="1"/>
  <c r="J41" i="102" s="1"/>
  <c r="D6" i="93"/>
  <c r="F6" i="93" s="1"/>
  <c r="H6" i="93" s="1"/>
  <c r="K6" i="93" s="1"/>
  <c r="L6" i="93" s="1"/>
  <c r="M6" i="93" s="1"/>
  <c r="Q6" i="93" s="1"/>
  <c r="P6" i="93" s="1"/>
  <c r="D31" i="95"/>
  <c r="F31" i="95" s="1"/>
  <c r="H31" i="95" s="1"/>
  <c r="K31" i="95" s="1"/>
  <c r="D14" i="101"/>
  <c r="F14" i="101" s="1"/>
  <c r="H14" i="101" s="1"/>
  <c r="K14" i="101" s="1"/>
  <c r="J14" i="101" s="1"/>
  <c r="D26" i="103"/>
  <c r="F26" i="103" s="1"/>
  <c r="H26" i="103" s="1"/>
  <c r="K26" i="103" s="1"/>
  <c r="D19" i="102"/>
  <c r="F19" i="102" s="1"/>
  <c r="H19" i="102" s="1"/>
  <c r="K19" i="102" s="1"/>
  <c r="D11" i="92"/>
  <c r="F11" i="92" s="1"/>
  <c r="H11" i="92" s="1"/>
  <c r="K11" i="92" s="1"/>
  <c r="J11" i="92" s="1"/>
  <c r="D5" i="91"/>
  <c r="F5" i="91" s="1"/>
  <c r="H5" i="91" s="1"/>
  <c r="K5" i="91" s="1"/>
  <c r="L5" i="91" s="1"/>
  <c r="M5" i="91" s="1"/>
  <c r="Q5" i="91" s="1"/>
  <c r="P5" i="91" s="1"/>
  <c r="D47" i="101"/>
  <c r="F10" i="95"/>
  <c r="H10" i="95" s="1"/>
  <c r="K10" i="95" s="1"/>
  <c r="D24" i="87"/>
  <c r="F24" i="87" s="1"/>
  <c r="H24" i="87" s="1"/>
  <c r="K24" i="87" s="1"/>
  <c r="D9" i="98"/>
  <c r="F9" i="98" s="1"/>
  <c r="H9" i="98" s="1"/>
  <c r="K9" i="98" s="1"/>
  <c r="J9" i="98" s="1"/>
  <c r="D19" i="99"/>
  <c r="F19" i="99" s="1"/>
  <c r="H19" i="99" s="1"/>
  <c r="K19" i="99" s="1"/>
  <c r="L19" i="99" s="1"/>
  <c r="M19" i="99" s="1"/>
  <c r="Q19" i="99" s="1"/>
  <c r="P19" i="99" s="1"/>
  <c r="D22" i="100"/>
  <c r="F22" i="100" s="1"/>
  <c r="H22" i="100" s="1"/>
  <c r="K22" i="100" s="1"/>
  <c r="D45" i="78"/>
  <c r="D52" i="94"/>
  <c r="F52" i="94" s="1"/>
  <c r="H52" i="94" s="1"/>
  <c r="K52" i="94" s="1"/>
  <c r="D48" i="97"/>
  <c r="F48" i="97" s="1"/>
  <c r="H48" i="97" s="1"/>
  <c r="K48" i="97" s="1"/>
  <c r="D49" i="93"/>
  <c r="F49" i="93" s="1"/>
  <c r="H49" i="93" s="1"/>
  <c r="K49" i="93" s="1"/>
  <c r="D34" i="92"/>
  <c r="F34" i="92" s="1"/>
  <c r="H34" i="92" s="1"/>
  <c r="K34" i="92" s="1"/>
  <c r="D19" i="92"/>
  <c r="F19" i="92" s="1"/>
  <c r="H19" i="92" s="1"/>
  <c r="K19" i="92" s="1"/>
  <c r="J19" i="92" s="1"/>
  <c r="D37" i="103"/>
  <c r="F37" i="103" s="1"/>
  <c r="H37" i="103" s="1"/>
  <c r="K37" i="103" s="1"/>
  <c r="D6" i="83"/>
  <c r="F6" i="83" s="1"/>
  <c r="H6" i="83" s="1"/>
  <c r="K6" i="83" s="1"/>
  <c r="L6" i="83" s="1"/>
  <c r="M6" i="83" s="1"/>
  <c r="Q6" i="83" s="1"/>
  <c r="P6" i="83" s="1"/>
  <c r="D24" i="101"/>
  <c r="F24" i="101" s="1"/>
  <c r="H24" i="101" s="1"/>
  <c r="K24" i="101" s="1"/>
  <c r="D32" i="97"/>
  <c r="F32" i="97" s="1"/>
  <c r="H32" i="97" s="1"/>
  <c r="K32" i="97" s="1"/>
  <c r="D6" i="100"/>
  <c r="F6" i="100" s="1"/>
  <c r="H6" i="100" s="1"/>
  <c r="K6" i="100" s="1"/>
  <c r="D6" i="91"/>
  <c r="F6" i="91" s="1"/>
  <c r="H6" i="91" s="1"/>
  <c r="K6" i="91" s="1"/>
  <c r="D42" i="89"/>
  <c r="F42" i="89" s="1"/>
  <c r="H42" i="89" s="1"/>
  <c r="K42" i="89" s="1"/>
  <c r="L42" i="89" s="1"/>
  <c r="M42" i="89" s="1"/>
  <c r="Q42" i="89" s="1"/>
  <c r="P42" i="89" s="1"/>
  <c r="D42" i="99"/>
  <c r="F42" i="99" s="1"/>
  <c r="H42" i="99" s="1"/>
  <c r="K42" i="99" s="1"/>
  <c r="D52" i="95"/>
  <c r="F52" i="95" s="1"/>
  <c r="H52" i="95" s="1"/>
  <c r="K52" i="95" s="1"/>
  <c r="D46" i="91"/>
  <c r="D32" i="79"/>
  <c r="F32" i="79" s="1"/>
  <c r="H32" i="79" s="1"/>
  <c r="K32" i="79" s="1"/>
  <c r="D27" i="82"/>
  <c r="F27" i="82" s="1"/>
  <c r="H27" i="82" s="1"/>
  <c r="K27" i="82" s="1"/>
  <c r="L27" i="82" s="1"/>
  <c r="M27" i="82" s="1"/>
  <c r="Q27" i="82" s="1"/>
  <c r="P27" i="82" s="1"/>
  <c r="D16" i="99"/>
  <c r="F16" i="99" s="1"/>
  <c r="H16" i="99" s="1"/>
  <c r="K16" i="99" s="1"/>
  <c r="D28" i="100"/>
  <c r="F28" i="100" s="1"/>
  <c r="H28" i="100" s="1"/>
  <c r="K28" i="100" s="1"/>
  <c r="D49" i="105"/>
  <c r="F49" i="105" s="1"/>
  <c r="H49" i="105" s="1"/>
  <c r="K49" i="105" s="1"/>
  <c r="D29" i="107"/>
  <c r="F29" i="107" s="1"/>
  <c r="H29" i="107" s="1"/>
  <c r="K29" i="107" s="1"/>
  <c r="J29" i="107" s="1"/>
  <c r="D26" i="91"/>
  <c r="F26" i="91" s="1"/>
  <c r="H26" i="91" s="1"/>
  <c r="K26" i="91" s="1"/>
  <c r="J26" i="91" s="1"/>
  <c r="D25" i="79"/>
  <c r="F25" i="79" s="1"/>
  <c r="H25" i="79" s="1"/>
  <c r="K25" i="79" s="1"/>
  <c r="D40" i="93"/>
  <c r="F40" i="93" s="1"/>
  <c r="H40" i="93" s="1"/>
  <c r="K40" i="93" s="1"/>
  <c r="J40" i="93" s="1"/>
  <c r="D38" i="90"/>
  <c r="F38" i="90" s="1"/>
  <c r="H38" i="90" s="1"/>
  <c r="K38" i="90" s="1"/>
  <c r="J38" i="90" s="1"/>
  <c r="D33" i="96"/>
  <c r="F33" i="96" s="1"/>
  <c r="H33" i="96" s="1"/>
  <c r="K33" i="96" s="1"/>
  <c r="L33" i="96" s="1"/>
  <c r="M33" i="96" s="1"/>
  <c r="Q33" i="96" s="1"/>
  <c r="P33" i="96" s="1"/>
  <c r="D38" i="99"/>
  <c r="F38" i="99" s="1"/>
  <c r="H38" i="99" s="1"/>
  <c r="K38" i="99" s="1"/>
  <c r="D39" i="95"/>
  <c r="F39" i="95" s="1"/>
  <c r="H39" i="95" s="1"/>
  <c r="K39" i="95" s="1"/>
  <c r="J39" i="95" s="1"/>
  <c r="D45" i="95"/>
  <c r="F45" i="95" s="1"/>
  <c r="H45" i="95" s="1"/>
  <c r="K45" i="95" s="1"/>
  <c r="D26" i="102"/>
  <c r="F26" i="102" s="1"/>
  <c r="H26" i="102" s="1"/>
  <c r="K26" i="102" s="1"/>
  <c r="D7" i="83"/>
  <c r="F7" i="83" s="1"/>
  <c r="H7" i="83" s="1"/>
  <c r="K7" i="83" s="1"/>
  <c r="D45" i="88"/>
  <c r="F45" i="88" s="1"/>
  <c r="H45" i="88" s="1"/>
  <c r="K45" i="88" s="1"/>
  <c r="J45" i="88" s="1"/>
  <c r="D6" i="80"/>
  <c r="F6" i="80" s="1"/>
  <c r="H6" i="80" s="1"/>
  <c r="K6" i="80" s="1"/>
  <c r="L6" i="80" s="1"/>
  <c r="M6" i="80" s="1"/>
  <c r="Q6" i="80" s="1"/>
  <c r="P6" i="80" s="1"/>
  <c r="D20" i="82"/>
  <c r="D17" i="96"/>
  <c r="F17" i="96" s="1"/>
  <c r="H17" i="96" s="1"/>
  <c r="K17" i="96" s="1"/>
  <c r="D13" i="95"/>
  <c r="F13" i="95" s="1"/>
  <c r="H13" i="95" s="1"/>
  <c r="K13" i="95" s="1"/>
  <c r="D21" i="100"/>
  <c r="F21" i="100" s="1"/>
  <c r="H21" i="100" s="1"/>
  <c r="K21" i="100" s="1"/>
  <c r="D52" i="88"/>
  <c r="F52" i="88" s="1"/>
  <c r="H52" i="88" s="1"/>
  <c r="K52" i="88" s="1"/>
  <c r="D51" i="85"/>
  <c r="F51" i="85" s="1"/>
  <c r="H51" i="85" s="1"/>
  <c r="K51" i="85" s="1"/>
  <c r="D16" i="85"/>
  <c r="F16" i="85" s="1"/>
  <c r="H16" i="85" s="1"/>
  <c r="K16" i="85" s="1"/>
  <c r="J16" i="85" s="1"/>
  <c r="D37" i="94"/>
  <c r="F37" i="94" s="1"/>
  <c r="H37" i="94" s="1"/>
  <c r="K37" i="94" s="1"/>
  <c r="D29" i="92"/>
  <c r="D12" i="90"/>
  <c r="F12" i="90" s="1"/>
  <c r="H12" i="90" s="1"/>
  <c r="K12" i="90" s="1"/>
  <c r="D19" i="101"/>
  <c r="F19" i="101" s="1"/>
  <c r="H19" i="101" s="1"/>
  <c r="K19" i="101" s="1"/>
  <c r="D37" i="102"/>
  <c r="F37" i="102" s="1"/>
  <c r="H37" i="102" s="1"/>
  <c r="K37" i="102" s="1"/>
  <c r="D15" i="84"/>
  <c r="D38" i="98"/>
  <c r="F38" i="98" s="1"/>
  <c r="H38" i="98" s="1"/>
  <c r="K38" i="98" s="1"/>
  <c r="D52" i="96"/>
  <c r="F52" i="96" s="1"/>
  <c r="H52" i="96" s="1"/>
  <c r="K52" i="96" s="1"/>
  <c r="J52" i="96" s="1"/>
  <c r="D50" i="98"/>
  <c r="F50" i="98" s="1"/>
  <c r="H50" i="98" s="1"/>
  <c r="K50" i="98" s="1"/>
  <c r="L50" i="98" s="1"/>
  <c r="M50" i="98" s="1"/>
  <c r="Q50" i="98" s="1"/>
  <c r="P50" i="98" s="1"/>
  <c r="D24" i="86"/>
  <c r="F24" i="86" s="1"/>
  <c r="H24" i="86" s="1"/>
  <c r="K24" i="86" s="1"/>
  <c r="J24" i="86" s="1"/>
  <c r="D11" i="100"/>
  <c r="F11" i="100" s="1"/>
  <c r="H11" i="100" s="1"/>
  <c r="K11" i="100" s="1"/>
  <c r="D11" i="94"/>
  <c r="F11" i="94" s="1"/>
  <c r="H11" i="94" s="1"/>
  <c r="K11" i="94" s="1"/>
  <c r="D28" i="89"/>
  <c r="F28" i="89" s="1"/>
  <c r="H28" i="89" s="1"/>
  <c r="K28" i="89" s="1"/>
  <c r="D11" i="96"/>
  <c r="F11" i="96" s="1"/>
  <c r="H11" i="96" s="1"/>
  <c r="K11" i="96" s="1"/>
  <c r="J11" i="96" s="1"/>
  <c r="D25" i="100"/>
  <c r="F25" i="100" s="1"/>
  <c r="H25" i="100" s="1"/>
  <c r="K25" i="100" s="1"/>
  <c r="D7" i="79"/>
  <c r="F7" i="79" s="1"/>
  <c r="H7" i="79" s="1"/>
  <c r="K7" i="79" s="1"/>
  <c r="J7" i="79" s="1"/>
  <c r="D38" i="95"/>
  <c r="F38" i="95" s="1"/>
  <c r="H38" i="95" s="1"/>
  <c r="K38" i="95" s="1"/>
  <c r="D39" i="93"/>
  <c r="F39" i="93" s="1"/>
  <c r="H39" i="93" s="1"/>
  <c r="K39" i="93" s="1"/>
  <c r="D48" i="89"/>
  <c r="F48" i="89" s="1"/>
  <c r="H48" i="89" s="1"/>
  <c r="K48" i="89" s="1"/>
  <c r="D29" i="81"/>
  <c r="F29" i="81" s="1"/>
  <c r="H29" i="81" s="1"/>
  <c r="K29" i="81" s="1"/>
  <c r="D42" i="94"/>
  <c r="F42" i="94" s="1"/>
  <c r="H42" i="94" s="1"/>
  <c r="K42" i="94" s="1"/>
  <c r="D27" i="93"/>
  <c r="F27" i="93" s="1"/>
  <c r="H27" i="93" s="1"/>
  <c r="K27" i="93" s="1"/>
  <c r="D43" i="91"/>
  <c r="F43" i="91" s="1"/>
  <c r="H43" i="91" s="1"/>
  <c r="K43" i="91" s="1"/>
  <c r="D22" i="91"/>
  <c r="F22" i="91" s="1"/>
  <c r="H22" i="91" s="1"/>
  <c r="K22" i="91" s="1"/>
  <c r="D51" i="81"/>
  <c r="F51" i="81" s="1"/>
  <c r="H51" i="81" s="1"/>
  <c r="K51" i="81" s="1"/>
  <c r="L51" i="81" s="1"/>
  <c r="M51" i="81" s="1"/>
  <c r="Q51" i="81" s="1"/>
  <c r="P51" i="81" s="1"/>
  <c r="D43" i="81"/>
  <c r="F43" i="81" s="1"/>
  <c r="H43" i="81" s="1"/>
  <c r="K43" i="81" s="1"/>
  <c r="D43" i="106"/>
  <c r="F43" i="106" s="1"/>
  <c r="H43" i="106" s="1"/>
  <c r="K43" i="106" s="1"/>
  <c r="D36" i="106"/>
  <c r="F36" i="106" s="1"/>
  <c r="H36" i="106" s="1"/>
  <c r="K36" i="106" s="1"/>
  <c r="D34" i="98"/>
  <c r="F34" i="98" s="1"/>
  <c r="H34" i="98" s="1"/>
  <c r="K34" i="98" s="1"/>
  <c r="D26" i="98"/>
  <c r="F26" i="98" s="1"/>
  <c r="H26" i="98" s="1"/>
  <c r="K26" i="98" s="1"/>
  <c r="F47" i="101"/>
  <c r="H47" i="101" s="1"/>
  <c r="K47" i="101" s="1"/>
  <c r="J47" i="101" s="1"/>
  <c r="D26" i="79"/>
  <c r="F26" i="79" s="1"/>
  <c r="H26" i="79" s="1"/>
  <c r="K26" i="79" s="1"/>
  <c r="J26" i="79" s="1"/>
  <c r="D12" i="95"/>
  <c r="F12" i="95" s="1"/>
  <c r="H12" i="95" s="1"/>
  <c r="K12" i="95" s="1"/>
  <c r="D26" i="95"/>
  <c r="F26" i="95" s="1"/>
  <c r="H26" i="95" s="1"/>
  <c r="K26" i="95" s="1"/>
  <c r="D20" i="93"/>
  <c r="F20" i="93" s="1"/>
  <c r="H20" i="93" s="1"/>
  <c r="K20" i="93" s="1"/>
  <c r="D38" i="87"/>
  <c r="F38" i="87" s="1"/>
  <c r="H38" i="87" s="1"/>
  <c r="K38" i="87" s="1"/>
  <c r="D33" i="103"/>
  <c r="F33" i="103" s="1"/>
  <c r="H33" i="103" s="1"/>
  <c r="K33" i="103" s="1"/>
  <c r="D23" i="97"/>
  <c r="F23" i="97" s="1"/>
  <c r="H23" i="97" s="1"/>
  <c r="K23" i="97" s="1"/>
  <c r="D15" i="97"/>
  <c r="F15" i="97" s="1"/>
  <c r="H15" i="97" s="1"/>
  <c r="K15" i="97" s="1"/>
  <c r="D45" i="101"/>
  <c r="D52" i="79"/>
  <c r="F52" i="79" s="1"/>
  <c r="H52" i="79" s="1"/>
  <c r="K52" i="79" s="1"/>
  <c r="L52" i="79" s="1"/>
  <c r="M52" i="79" s="1"/>
  <c r="Q52" i="79" s="1"/>
  <c r="P52" i="79" s="1"/>
  <c r="D17" i="94"/>
  <c r="F17" i="94" s="1"/>
  <c r="H17" i="94" s="1"/>
  <c r="K17" i="94" s="1"/>
  <c r="D8" i="91"/>
  <c r="F8" i="91" s="1"/>
  <c r="H8" i="91" s="1"/>
  <c r="K8" i="91" s="1"/>
  <c r="D49" i="89"/>
  <c r="F49" i="89" s="1"/>
  <c r="H49" i="89" s="1"/>
  <c r="K49" i="89" s="1"/>
  <c r="L49" i="89" s="1"/>
  <c r="M49" i="89" s="1"/>
  <c r="Q49" i="89" s="1"/>
  <c r="P49" i="89" s="1"/>
  <c r="D20" i="81"/>
  <c r="F20" i="81" s="1"/>
  <c r="H20" i="81" s="1"/>
  <c r="K20" i="81" s="1"/>
  <c r="D37" i="106"/>
  <c r="F37" i="106" s="1"/>
  <c r="H37" i="106" s="1"/>
  <c r="K37" i="106" s="1"/>
  <c r="J37" i="106" s="1"/>
  <c r="D41" i="96"/>
  <c r="F41" i="96" s="1"/>
  <c r="H41" i="96" s="1"/>
  <c r="K41" i="96" s="1"/>
  <c r="D25" i="98"/>
  <c r="F25" i="98" s="1"/>
  <c r="H25" i="98" s="1"/>
  <c r="K25" i="98" s="1"/>
  <c r="J25" i="98" s="1"/>
  <c r="D13" i="79"/>
  <c r="F13" i="79" s="1"/>
  <c r="H13" i="79" s="1"/>
  <c r="K13" i="79" s="1"/>
  <c r="D17" i="95"/>
  <c r="F17" i="95" s="1"/>
  <c r="H17" i="95" s="1"/>
  <c r="K17" i="95" s="1"/>
  <c r="F22" i="90"/>
  <c r="H22" i="90" s="1"/>
  <c r="K22" i="90" s="1"/>
  <c r="J22" i="90" s="1"/>
  <c r="D38" i="88"/>
  <c r="F38" i="88" s="1"/>
  <c r="H38" i="88" s="1"/>
  <c r="K38" i="88" s="1"/>
  <c r="D45" i="98"/>
  <c r="F45" i="98" s="1"/>
  <c r="H45" i="98" s="1"/>
  <c r="K45" i="98" s="1"/>
  <c r="J45" i="98" s="1"/>
  <c r="D29" i="102"/>
  <c r="F29" i="102" s="1"/>
  <c r="H29" i="102" s="1"/>
  <c r="K29" i="102" s="1"/>
  <c r="J29" i="102" s="1"/>
  <c r="D52" i="105"/>
  <c r="F52" i="105" s="1"/>
  <c r="H52" i="105" s="1"/>
  <c r="K52" i="105" s="1"/>
  <c r="J52" i="105" s="1"/>
  <c r="D32" i="83"/>
  <c r="F32" i="83" s="1"/>
  <c r="H32" i="83" s="1"/>
  <c r="K32" i="83" s="1"/>
  <c r="D47" i="99"/>
  <c r="F47" i="99" s="1"/>
  <c r="H47" i="99" s="1"/>
  <c r="K47" i="99" s="1"/>
  <c r="D46" i="87"/>
  <c r="D12" i="96"/>
  <c r="F12" i="96" s="1"/>
  <c r="H12" i="96" s="1"/>
  <c r="K12" i="96" s="1"/>
  <c r="D16" i="97"/>
  <c r="F16" i="97" s="1"/>
  <c r="H16" i="97" s="1"/>
  <c r="K16" i="97" s="1"/>
  <c r="J16" i="97" s="1"/>
  <c r="D11" i="98"/>
  <c r="F11" i="98" s="1"/>
  <c r="H11" i="98" s="1"/>
  <c r="K11" i="98" s="1"/>
  <c r="L11" i="98" s="1"/>
  <c r="M11" i="98" s="1"/>
  <c r="Q11" i="98" s="1"/>
  <c r="P11" i="98" s="1"/>
  <c r="D38" i="94"/>
  <c r="F38" i="94" s="1"/>
  <c r="H38" i="94" s="1"/>
  <c r="K38" i="94" s="1"/>
  <c r="D45" i="90"/>
  <c r="F45" i="90" s="1"/>
  <c r="H45" i="90" s="1"/>
  <c r="K45" i="90" s="1"/>
  <c r="D21" i="87"/>
  <c r="F21" i="87" s="1"/>
  <c r="H21" i="87" s="1"/>
  <c r="K21" i="87" s="1"/>
  <c r="D13" i="83"/>
  <c r="F13" i="83" s="1"/>
  <c r="H13" i="83" s="1"/>
  <c r="K13" i="83" s="1"/>
  <c r="D34" i="100"/>
  <c r="F34" i="100" s="1"/>
  <c r="H34" i="100" s="1"/>
  <c r="K34" i="100" s="1"/>
  <c r="L34" i="100" s="1"/>
  <c r="M34" i="100" s="1"/>
  <c r="Q34" i="100" s="1"/>
  <c r="P34" i="100" s="1"/>
  <c r="F28" i="94"/>
  <c r="H28" i="94" s="1"/>
  <c r="K28" i="94" s="1"/>
  <c r="D47" i="79"/>
  <c r="F47" i="79" s="1"/>
  <c r="H47" i="79" s="1"/>
  <c r="K47" i="79" s="1"/>
  <c r="J47" i="79" s="1"/>
  <c r="D50" i="103"/>
  <c r="F50" i="103" s="1"/>
  <c r="H50" i="103" s="1"/>
  <c r="K50" i="103" s="1"/>
  <c r="L50" i="103" s="1"/>
  <c r="M50" i="103" s="1"/>
  <c r="Q50" i="103" s="1"/>
  <c r="P50" i="103" s="1"/>
  <c r="D52" i="80"/>
  <c r="F52" i="80" s="1"/>
  <c r="D24" i="95"/>
  <c r="F24" i="95" s="1"/>
  <c r="H24" i="95" s="1"/>
  <c r="K24" i="95" s="1"/>
  <c r="L24" i="95" s="1"/>
  <c r="M24" i="95" s="1"/>
  <c r="Q24" i="95" s="1"/>
  <c r="P24" i="95" s="1"/>
  <c r="D44" i="90"/>
  <c r="F44" i="90" s="1"/>
  <c r="H44" i="90" s="1"/>
  <c r="K44" i="90" s="1"/>
  <c r="D37" i="90"/>
  <c r="F37" i="90" s="1"/>
  <c r="H37" i="90" s="1"/>
  <c r="K37" i="90" s="1"/>
  <c r="D41" i="105"/>
  <c r="F41" i="105" s="1"/>
  <c r="H41" i="105" s="1"/>
  <c r="K41" i="105" s="1"/>
  <c r="D52" i="81"/>
  <c r="F52" i="81" s="1"/>
  <c r="H52" i="81" s="1"/>
  <c r="K52" i="81" s="1"/>
  <c r="L52" i="81" s="1"/>
  <c r="M52" i="81" s="1"/>
  <c r="Q52" i="81" s="1"/>
  <c r="P52" i="81" s="1"/>
  <c r="D52" i="100"/>
  <c r="F52" i="100" s="1"/>
  <c r="H52" i="100" s="1"/>
  <c r="K52" i="100" s="1"/>
  <c r="J52" i="100" s="1"/>
  <c r="D43" i="78"/>
  <c r="F43" i="78" s="1"/>
  <c r="H43" i="78" s="1"/>
  <c r="D44" i="86"/>
  <c r="F44" i="86" s="1"/>
  <c r="H44" i="86" s="1"/>
  <c r="K44" i="86" s="1"/>
  <c r="L44" i="86" s="1"/>
  <c r="M44" i="86" s="1"/>
  <c r="Q44" i="86" s="1"/>
  <c r="P44" i="86" s="1"/>
  <c r="D40" i="79"/>
  <c r="F40" i="79" s="1"/>
  <c r="H40" i="79" s="1"/>
  <c r="K40" i="79" s="1"/>
  <c r="J40" i="79" s="1"/>
  <c r="D14" i="93"/>
  <c r="F14" i="93" s="1"/>
  <c r="H14" i="93" s="1"/>
  <c r="K14" i="93" s="1"/>
  <c r="D29" i="93"/>
  <c r="F29" i="93" s="1"/>
  <c r="H29" i="93" s="1"/>
  <c r="K29" i="93" s="1"/>
  <c r="J29" i="93" s="1"/>
  <c r="D35" i="107"/>
  <c r="F35" i="107" s="1"/>
  <c r="H35" i="107" s="1"/>
  <c r="D37" i="98"/>
  <c r="F37" i="98" s="1"/>
  <c r="H37" i="98" s="1"/>
  <c r="K37" i="98" s="1"/>
  <c r="L37" i="98" s="1"/>
  <c r="M37" i="98" s="1"/>
  <c r="Q37" i="98" s="1"/>
  <c r="P37" i="98" s="1"/>
  <c r="D51" i="99"/>
  <c r="F51" i="99" s="1"/>
  <c r="H51" i="99" s="1"/>
  <c r="K51" i="99" s="1"/>
  <c r="L51" i="99" s="1"/>
  <c r="M51" i="99" s="1"/>
  <c r="Q51" i="99" s="1"/>
  <c r="P51" i="99" s="1"/>
  <c r="D33" i="99"/>
  <c r="F33" i="99" s="1"/>
  <c r="H33" i="99" s="1"/>
  <c r="K33" i="99" s="1"/>
  <c r="D29" i="101"/>
  <c r="F29" i="101" s="1"/>
  <c r="H29" i="101" s="1"/>
  <c r="K29" i="101" s="1"/>
  <c r="D11" i="101"/>
  <c r="F11" i="101" s="1"/>
  <c r="H11" i="101" s="1"/>
  <c r="K11" i="101" s="1"/>
  <c r="F5" i="81"/>
  <c r="H5" i="81" s="1"/>
  <c r="K5" i="81" s="1"/>
  <c r="L5" i="81" s="1"/>
  <c r="M5" i="81" s="1"/>
  <c r="Q5" i="81" s="1"/>
  <c r="P5" i="81" s="1"/>
  <c r="D34" i="95"/>
  <c r="F34" i="95" s="1"/>
  <c r="H34" i="95" s="1"/>
  <c r="K34" i="95" s="1"/>
  <c r="J34" i="95" s="1"/>
  <c r="D44" i="104"/>
  <c r="F44" i="104" s="1"/>
  <c r="H44" i="104" s="1"/>
  <c r="K44" i="104" s="1"/>
  <c r="L49" i="98"/>
  <c r="M49" i="98" s="1"/>
  <c r="Q49" i="98" s="1"/>
  <c r="P49" i="98" s="1"/>
  <c r="D5" i="90"/>
  <c r="F5" i="90" s="1"/>
  <c r="H5" i="90" s="1"/>
  <c r="K5" i="90" s="1"/>
  <c r="D35" i="88"/>
  <c r="F35" i="88" s="1"/>
  <c r="H35" i="88" s="1"/>
  <c r="K35" i="88" s="1"/>
  <c r="D27" i="88"/>
  <c r="F27" i="88" s="1"/>
  <c r="H27" i="88" s="1"/>
  <c r="K27" i="88" s="1"/>
  <c r="D19" i="88"/>
  <c r="F19" i="88" s="1"/>
  <c r="H19" i="88" s="1"/>
  <c r="K19" i="88" s="1"/>
  <c r="D48" i="82"/>
  <c r="F48" i="82" s="1"/>
  <c r="H48" i="82" s="1"/>
  <c r="K48" i="82" s="1"/>
  <c r="L48" i="82" s="1"/>
  <c r="M48" i="82" s="1"/>
  <c r="Q48" i="82" s="1"/>
  <c r="P48" i="82" s="1"/>
  <c r="D5" i="79"/>
  <c r="F5" i="79" s="1"/>
  <c r="H5" i="79" s="1"/>
  <c r="K5" i="79" s="1"/>
  <c r="D29" i="79"/>
  <c r="F29" i="79" s="1"/>
  <c r="H29" i="79" s="1"/>
  <c r="K29" i="79" s="1"/>
  <c r="D22" i="79"/>
  <c r="F22" i="79" s="1"/>
  <c r="H22" i="79" s="1"/>
  <c r="K22" i="79" s="1"/>
  <c r="J22" i="79" s="1"/>
  <c r="D11" i="93"/>
  <c r="F11" i="93" s="1"/>
  <c r="H11" i="93" s="1"/>
  <c r="K11" i="93" s="1"/>
  <c r="D37" i="93"/>
  <c r="F37" i="93" s="1"/>
  <c r="H37" i="93" s="1"/>
  <c r="K37" i="93" s="1"/>
  <c r="D52" i="90"/>
  <c r="F52" i="90" s="1"/>
  <c r="H52" i="90" s="1"/>
  <c r="K52" i="90" s="1"/>
  <c r="D52" i="87"/>
  <c r="F52" i="87" s="1"/>
  <c r="H52" i="87" s="1"/>
  <c r="K52" i="87" s="1"/>
  <c r="D50" i="105"/>
  <c r="F50" i="105" s="1"/>
  <c r="H50" i="105" s="1"/>
  <c r="K50" i="105" s="1"/>
  <c r="D39" i="81"/>
  <c r="F39" i="81" s="1"/>
  <c r="H39" i="81" s="1"/>
  <c r="K39" i="81" s="1"/>
  <c r="J39" i="81" s="1"/>
  <c r="D32" i="81"/>
  <c r="F32" i="81" s="1"/>
  <c r="H32" i="81" s="1"/>
  <c r="K32" i="81" s="1"/>
  <c r="D29" i="103"/>
  <c r="F29" i="103" s="1"/>
  <c r="H29" i="103" s="1"/>
  <c r="K29" i="103" s="1"/>
  <c r="D21" i="83"/>
  <c r="F21" i="83" s="1"/>
  <c r="H21" i="83" s="1"/>
  <c r="K21" i="83" s="1"/>
  <c r="D21" i="96"/>
  <c r="F21" i="96" s="1"/>
  <c r="H21" i="96" s="1"/>
  <c r="K21" i="96" s="1"/>
  <c r="D40" i="97"/>
  <c r="F40" i="97" s="1"/>
  <c r="H40" i="97" s="1"/>
  <c r="K40" i="97" s="1"/>
  <c r="L40" i="97" s="1"/>
  <c r="M40" i="97" s="1"/>
  <c r="Q40" i="97" s="1"/>
  <c r="P40" i="97" s="1"/>
  <c r="D13" i="100"/>
  <c r="F13" i="100" s="1"/>
  <c r="H13" i="100" s="1"/>
  <c r="K13" i="100" s="1"/>
  <c r="D21" i="101"/>
  <c r="F21" i="101" s="1"/>
  <c r="H21" i="101" s="1"/>
  <c r="K21" i="101" s="1"/>
  <c r="D52" i="138"/>
  <c r="F52" i="138" s="1"/>
  <c r="H52" i="138" s="1"/>
  <c r="K52" i="138" s="1"/>
  <c r="D11" i="149"/>
  <c r="F11" i="149" s="1"/>
  <c r="H11" i="149" s="1"/>
  <c r="K11" i="149" s="1"/>
  <c r="D5" i="149"/>
  <c r="F5" i="149" s="1"/>
  <c r="H5" i="149" s="1"/>
  <c r="K5" i="149" s="1"/>
  <c r="D24" i="149"/>
  <c r="F24" i="149" s="1"/>
  <c r="H24" i="149" s="1"/>
  <c r="K24" i="149" s="1"/>
  <c r="D10" i="149"/>
  <c r="F10" i="149" s="1"/>
  <c r="D52" i="149"/>
  <c r="F52" i="149" s="1"/>
  <c r="H52" i="149" s="1"/>
  <c r="K52" i="149" s="1"/>
  <c r="D25" i="78"/>
  <c r="F25" i="78" s="1"/>
  <c r="H25" i="78" s="1"/>
  <c r="K25" i="78" s="1"/>
  <c r="D7" i="101"/>
  <c r="F7" i="101" s="1"/>
  <c r="H7" i="101" s="1"/>
  <c r="K7" i="101" s="1"/>
  <c r="F41" i="95"/>
  <c r="H41" i="95" s="1"/>
  <c r="K41" i="95" s="1"/>
  <c r="D44" i="149"/>
  <c r="F44" i="149" s="1"/>
  <c r="H44" i="149" s="1"/>
  <c r="K44" i="149" s="1"/>
  <c r="J44" i="149" s="1"/>
  <c r="D37" i="104"/>
  <c r="F37" i="104" s="1"/>
  <c r="H37" i="104" s="1"/>
  <c r="K37" i="104" s="1"/>
  <c r="J37" i="104" s="1"/>
  <c r="D40" i="94"/>
  <c r="F40" i="94" s="1"/>
  <c r="H40" i="94" s="1"/>
  <c r="K40" i="94" s="1"/>
  <c r="J40" i="94" s="1"/>
  <c r="D33" i="85"/>
  <c r="F33" i="85" s="1"/>
  <c r="H33" i="85" s="1"/>
  <c r="K33" i="85" s="1"/>
  <c r="J33" i="85" s="1"/>
  <c r="D36" i="86"/>
  <c r="F36" i="86" s="1"/>
  <c r="H36" i="86" s="1"/>
  <c r="K36" i="86" s="1"/>
  <c r="D20" i="86"/>
  <c r="F20" i="86" s="1"/>
  <c r="H20" i="86" s="1"/>
  <c r="K20" i="86" s="1"/>
  <c r="F41" i="86"/>
  <c r="H41" i="86" s="1"/>
  <c r="D19" i="86"/>
  <c r="F19" i="86" s="1"/>
  <c r="H19" i="86" s="1"/>
  <c r="K19" i="86" s="1"/>
  <c r="D49" i="86"/>
  <c r="F49" i="86" s="1"/>
  <c r="H49" i="86" s="1"/>
  <c r="K49" i="86" s="1"/>
  <c r="D54" i="143"/>
  <c r="F54" i="143" s="1"/>
  <c r="H54" i="143" s="1"/>
  <c r="K54" i="143" s="1"/>
  <c r="D54" i="141"/>
  <c r="F54" i="141" s="1"/>
  <c r="H54" i="141" s="1"/>
  <c r="K54" i="141" s="1"/>
  <c r="L39" i="99"/>
  <c r="M39" i="99" s="1"/>
  <c r="Q39" i="99" s="1"/>
  <c r="P39" i="99" s="1"/>
  <c r="L14" i="83"/>
  <c r="M14" i="83" s="1"/>
  <c r="Q14" i="83" s="1"/>
  <c r="P14" i="83" s="1"/>
  <c r="J20" i="107"/>
  <c r="J54" i="106"/>
  <c r="L54" i="105"/>
  <c r="M54" i="105" s="1"/>
  <c r="Q54" i="105" s="1"/>
  <c r="P54" i="105" s="1"/>
  <c r="J39" i="90"/>
  <c r="F42" i="80"/>
  <c r="H42" i="80" s="1"/>
  <c r="K42" i="80" s="1"/>
  <c r="D20" i="80"/>
  <c r="F20" i="80" s="1"/>
  <c r="H20" i="80" s="1"/>
  <c r="K20" i="80" s="1"/>
  <c r="D39" i="85"/>
  <c r="F39" i="85" s="1"/>
  <c r="H39" i="85" s="1"/>
  <c r="K39" i="85" s="1"/>
  <c r="J53" i="85"/>
  <c r="F39" i="86"/>
  <c r="H39" i="86" s="1"/>
  <c r="K39" i="86" s="1"/>
  <c r="J51" i="86"/>
  <c r="D30" i="86"/>
  <c r="F30" i="86" s="1"/>
  <c r="H30" i="86" s="1"/>
  <c r="K30" i="86" s="1"/>
  <c r="J30" i="86" s="1"/>
  <c r="D19" i="78"/>
  <c r="F19" i="78" s="1"/>
  <c r="F42" i="100"/>
  <c r="H42" i="100" s="1"/>
  <c r="K42" i="100" s="1"/>
  <c r="J42" i="100" s="1"/>
  <c r="D47" i="85"/>
  <c r="F47" i="85" s="1"/>
  <c r="D26" i="94"/>
  <c r="F26" i="94" s="1"/>
  <c r="H26" i="94" s="1"/>
  <c r="K26" i="94" s="1"/>
  <c r="D5" i="92"/>
  <c r="F5" i="92" s="1"/>
  <c r="H5" i="92" s="1"/>
  <c r="K5" i="92" s="1"/>
  <c r="L5" i="92" s="1"/>
  <c r="M5" i="92" s="1"/>
  <c r="Q5" i="92" s="1"/>
  <c r="P5" i="92" s="1"/>
  <c r="D49" i="104"/>
  <c r="F49" i="104" s="1"/>
  <c r="H49" i="104" s="1"/>
  <c r="K49" i="104" s="1"/>
  <c r="J13" i="92"/>
  <c r="L13" i="92"/>
  <c r="M13" i="92" s="1"/>
  <c r="Q13" i="92" s="1"/>
  <c r="P13" i="92" s="1"/>
  <c r="D52" i="92"/>
  <c r="F52" i="92" s="1"/>
  <c r="H52" i="92" s="1"/>
  <c r="K52" i="92" s="1"/>
  <c r="L52" i="92" s="1"/>
  <c r="M52" i="92" s="1"/>
  <c r="Q52" i="92" s="1"/>
  <c r="P52" i="92" s="1"/>
  <c r="D54" i="122"/>
  <c r="F54" i="122" s="1"/>
  <c r="H54" i="122" s="1"/>
  <c r="K54" i="122" s="1"/>
  <c r="D54" i="118"/>
  <c r="F54" i="118" s="1"/>
  <c r="H54" i="118" s="1"/>
  <c r="K54" i="118" s="1"/>
  <c r="D54" i="113"/>
  <c r="F54" i="113" s="1"/>
  <c r="H54" i="113" s="1"/>
  <c r="K54" i="113" s="1"/>
  <c r="D54" i="117"/>
  <c r="F54" i="117" s="1"/>
  <c r="H54" i="117" s="1"/>
  <c r="K54" i="117" s="1"/>
  <c r="D54" i="120"/>
  <c r="F54" i="120" s="1"/>
  <c r="H54" i="120" s="1"/>
  <c r="K54" i="120" s="1"/>
  <c r="D54" i="114"/>
  <c r="F54" i="114" s="1"/>
  <c r="H54" i="114" s="1"/>
  <c r="K54" i="114" s="1"/>
  <c r="D54" i="121"/>
  <c r="F54" i="121" s="1"/>
  <c r="H54" i="121" s="1"/>
  <c r="K54" i="121" s="1"/>
  <c r="D54" i="116"/>
  <c r="F54" i="116" s="1"/>
  <c r="H54" i="116" s="1"/>
  <c r="K54" i="116" s="1"/>
  <c r="D54" i="115"/>
  <c r="F54" i="115" s="1"/>
  <c r="H54" i="115" s="1"/>
  <c r="K54" i="115" s="1"/>
  <c r="D53" i="119"/>
  <c r="F53" i="119" s="1"/>
  <c r="H53" i="119" s="1"/>
  <c r="K53" i="119" s="1"/>
  <c r="D54" i="123"/>
  <c r="F54" i="123" s="1"/>
  <c r="H54" i="123" s="1"/>
  <c r="K54" i="123" s="1"/>
  <c r="D54" i="112"/>
  <c r="D53" i="112"/>
  <c r="D53" i="122"/>
  <c r="F53" i="122" s="1"/>
  <c r="H53" i="122" s="1"/>
  <c r="K53" i="122" s="1"/>
  <c r="D53" i="114"/>
  <c r="F53" i="114" s="1"/>
  <c r="H53" i="114" s="1"/>
  <c r="K53" i="114" s="1"/>
  <c r="D53" i="120"/>
  <c r="F53" i="120" s="1"/>
  <c r="H53" i="120" s="1"/>
  <c r="K53" i="120" s="1"/>
  <c r="L53" i="120" s="1"/>
  <c r="M53" i="120" s="1"/>
  <c r="Q53" i="120" s="1"/>
  <c r="P53" i="120" s="1"/>
  <c r="D53" i="123"/>
  <c r="F53" i="123" s="1"/>
  <c r="H53" i="123" s="1"/>
  <c r="K53" i="123" s="1"/>
  <c r="D53" i="121"/>
  <c r="F53" i="121" s="1"/>
  <c r="H53" i="121" s="1"/>
  <c r="K53" i="121" s="1"/>
  <c r="D53" i="116"/>
  <c r="F53" i="116" s="1"/>
  <c r="H53" i="116" s="1"/>
  <c r="K53" i="116" s="1"/>
  <c r="J53" i="116" s="1"/>
  <c r="D52" i="119"/>
  <c r="F52" i="119" s="1"/>
  <c r="H52" i="119" s="1"/>
  <c r="K52" i="119" s="1"/>
  <c r="D53" i="118"/>
  <c r="F53" i="118" s="1"/>
  <c r="H53" i="118" s="1"/>
  <c r="K53" i="118" s="1"/>
  <c r="J53" i="118" s="1"/>
  <c r="D53" i="117"/>
  <c r="F53" i="117" s="1"/>
  <c r="H53" i="117" s="1"/>
  <c r="K53" i="117" s="1"/>
  <c r="J53" i="117" s="1"/>
  <c r="D53" i="113"/>
  <c r="F53" i="113" s="1"/>
  <c r="H53" i="113" s="1"/>
  <c r="K53" i="113" s="1"/>
  <c r="J53" i="113" s="1"/>
  <c r="D51" i="119"/>
  <c r="F51" i="119" s="1"/>
  <c r="H51" i="119" s="1"/>
  <c r="K51" i="119" s="1"/>
  <c r="D52" i="112"/>
  <c r="D51" i="114"/>
  <c r="F51" i="114" s="1"/>
  <c r="H51" i="114" s="1"/>
  <c r="K51" i="114" s="1"/>
  <c r="D52" i="120"/>
  <c r="F52" i="120" s="1"/>
  <c r="H52" i="120" s="1"/>
  <c r="K52" i="120" s="1"/>
  <c r="D52" i="122"/>
  <c r="F52" i="122" s="1"/>
  <c r="H52" i="122" s="1"/>
  <c r="K52" i="122" s="1"/>
  <c r="D52" i="115"/>
  <c r="F52" i="115" s="1"/>
  <c r="H52" i="115" s="1"/>
  <c r="K52" i="115" s="1"/>
  <c r="D51" i="122"/>
  <c r="F51" i="122" s="1"/>
  <c r="H51" i="122" s="1"/>
  <c r="K51" i="122" s="1"/>
  <c r="D52" i="121"/>
  <c r="F52" i="121" s="1"/>
  <c r="H52" i="121" s="1"/>
  <c r="K52" i="121" s="1"/>
  <c r="D51" i="120"/>
  <c r="F51" i="120" s="1"/>
  <c r="H51" i="120" s="1"/>
  <c r="K51" i="120" s="1"/>
  <c r="D51" i="116"/>
  <c r="F51" i="116" s="1"/>
  <c r="H51" i="116" s="1"/>
  <c r="K51" i="116" s="1"/>
  <c r="D52" i="114"/>
  <c r="F52" i="114" s="1"/>
  <c r="H52" i="114" s="1"/>
  <c r="K52" i="114" s="1"/>
  <c r="J52" i="114" s="1"/>
  <c r="D51" i="115"/>
  <c r="F51" i="115" s="1"/>
  <c r="H51" i="115" s="1"/>
  <c r="K51" i="115" s="1"/>
  <c r="D51" i="121"/>
  <c r="F51" i="121" s="1"/>
  <c r="H51" i="121" s="1"/>
  <c r="K51" i="121" s="1"/>
  <c r="D52" i="123"/>
  <c r="F52" i="123" s="1"/>
  <c r="H52" i="123" s="1"/>
  <c r="K52" i="123" s="1"/>
  <c r="D52" i="116"/>
  <c r="F52" i="116" s="1"/>
  <c r="H52" i="116" s="1"/>
  <c r="K52" i="116" s="1"/>
  <c r="J52" i="116" s="1"/>
  <c r="D52" i="118"/>
  <c r="F52" i="118" s="1"/>
  <c r="H52" i="118" s="1"/>
  <c r="K52" i="118" s="1"/>
  <c r="D51" i="118"/>
  <c r="F51" i="118" s="1"/>
  <c r="H51" i="118" s="1"/>
  <c r="K51" i="118" s="1"/>
  <c r="D52" i="117"/>
  <c r="F52" i="117" s="1"/>
  <c r="H52" i="117" s="1"/>
  <c r="K52" i="117" s="1"/>
  <c r="D51" i="113"/>
  <c r="F51" i="113" s="1"/>
  <c r="H51" i="113" s="1"/>
  <c r="K51" i="113" s="1"/>
  <c r="J51" i="113" s="1"/>
  <c r="D51" i="112"/>
  <c r="D50" i="121"/>
  <c r="F50" i="121" s="1"/>
  <c r="H50" i="121" s="1"/>
  <c r="K50" i="121" s="1"/>
  <c r="D50" i="115"/>
  <c r="F50" i="115" s="1"/>
  <c r="H50" i="115" s="1"/>
  <c r="K50" i="115" s="1"/>
  <c r="D50" i="116"/>
  <c r="F50" i="116" s="1"/>
  <c r="H50" i="116" s="1"/>
  <c r="K50" i="116" s="1"/>
  <c r="J50" i="116" s="1"/>
  <c r="D50" i="123"/>
  <c r="F50" i="123" s="1"/>
  <c r="H50" i="123" s="1"/>
  <c r="K50" i="123" s="1"/>
  <c r="D50" i="114"/>
  <c r="F50" i="114" s="1"/>
  <c r="H50" i="114" s="1"/>
  <c r="K50" i="114" s="1"/>
  <c r="D50" i="122"/>
  <c r="F50" i="122" s="1"/>
  <c r="H50" i="122" s="1"/>
  <c r="K50" i="122" s="1"/>
  <c r="D50" i="119"/>
  <c r="F50" i="119" s="1"/>
  <c r="H50" i="119" s="1"/>
  <c r="K50" i="119" s="1"/>
  <c r="L50" i="119" s="1"/>
  <c r="M50" i="119" s="1"/>
  <c r="Q50" i="119" s="1"/>
  <c r="P50" i="119" s="1"/>
  <c r="D50" i="118"/>
  <c r="F50" i="118" s="1"/>
  <c r="H50" i="118" s="1"/>
  <c r="K50" i="118" s="1"/>
  <c r="D50" i="117"/>
  <c r="F50" i="117" s="1"/>
  <c r="H50" i="117" s="1"/>
  <c r="K50" i="117" s="1"/>
  <c r="D50" i="113"/>
  <c r="F50" i="113" s="1"/>
  <c r="H50" i="113" s="1"/>
  <c r="K50" i="113" s="1"/>
  <c r="D50" i="112"/>
  <c r="D44" i="123"/>
  <c r="F44" i="123" s="1"/>
  <c r="H44" i="123" s="1"/>
  <c r="K44" i="123" s="1"/>
  <c r="D28" i="112"/>
  <c r="D46" i="112"/>
  <c r="D15" i="123"/>
  <c r="F15" i="123" s="1"/>
  <c r="H15" i="123" s="1"/>
  <c r="K15" i="123" s="1"/>
  <c r="L15" i="123" s="1"/>
  <c r="M15" i="123" s="1"/>
  <c r="Q15" i="123" s="1"/>
  <c r="P15" i="123" s="1"/>
  <c r="D37" i="123"/>
  <c r="F37" i="123" s="1"/>
  <c r="H37" i="123" s="1"/>
  <c r="K37" i="123" s="1"/>
  <c r="D20" i="123"/>
  <c r="F20" i="123" s="1"/>
  <c r="H20" i="123" s="1"/>
  <c r="K20" i="123" s="1"/>
  <c r="D21" i="123"/>
  <c r="F21" i="123" s="1"/>
  <c r="H21" i="123" s="1"/>
  <c r="K21" i="123" s="1"/>
  <c r="L21" i="123" s="1"/>
  <c r="M21" i="123" s="1"/>
  <c r="Q21" i="123" s="1"/>
  <c r="P21" i="123" s="1"/>
  <c r="D17" i="112"/>
  <c r="D25" i="123"/>
  <c r="F25" i="123" s="1"/>
  <c r="H25" i="123" s="1"/>
  <c r="K25" i="123" s="1"/>
  <c r="D35" i="123"/>
  <c r="F35" i="123" s="1"/>
  <c r="H35" i="123" s="1"/>
  <c r="K35" i="123" s="1"/>
  <c r="J35" i="123" s="1"/>
  <c r="D30" i="123"/>
  <c r="F30" i="123" s="1"/>
  <c r="H30" i="123" s="1"/>
  <c r="K30" i="123" s="1"/>
  <c r="L30" i="123" s="1"/>
  <c r="D27" i="123"/>
  <c r="F27" i="123" s="1"/>
  <c r="H27" i="123" s="1"/>
  <c r="K27" i="123" s="1"/>
  <c r="D22" i="123"/>
  <c r="F22" i="123" s="1"/>
  <c r="H22" i="123" s="1"/>
  <c r="K22" i="123" s="1"/>
  <c r="J22" i="123" s="1"/>
  <c r="D43" i="122"/>
  <c r="F43" i="122" s="1"/>
  <c r="H43" i="122" s="1"/>
  <c r="K43" i="122" s="1"/>
  <c r="J43" i="122" s="1"/>
  <c r="D7" i="116"/>
  <c r="F7" i="116" s="1"/>
  <c r="H7" i="116" s="1"/>
  <c r="K7" i="116" s="1"/>
  <c r="L7" i="116" s="1"/>
  <c r="M7" i="116" s="1"/>
  <c r="Q7" i="116" s="1"/>
  <c r="P7" i="116" s="1"/>
  <c r="D42" i="119"/>
  <c r="F42" i="119" s="1"/>
  <c r="H42" i="119" s="1"/>
  <c r="K42" i="119" s="1"/>
  <c r="L42" i="119" s="1"/>
  <c r="M42" i="119" s="1"/>
  <c r="Q42" i="119" s="1"/>
  <c r="P42" i="119" s="1"/>
  <c r="D36" i="116"/>
  <c r="F36" i="116" s="1"/>
  <c r="H36" i="116" s="1"/>
  <c r="K36" i="116" s="1"/>
  <c r="J36" i="116" s="1"/>
  <c r="D33" i="122"/>
  <c r="F33" i="122" s="1"/>
  <c r="H33" i="122" s="1"/>
  <c r="K33" i="122" s="1"/>
  <c r="D32" i="115"/>
  <c r="F32" i="115" s="1"/>
  <c r="H32" i="115" s="1"/>
  <c r="K32" i="115" s="1"/>
  <c r="J32" i="115" s="1"/>
  <c r="D46" i="119"/>
  <c r="F46" i="119" s="1"/>
  <c r="H46" i="119" s="1"/>
  <c r="K46" i="119" s="1"/>
  <c r="J46" i="119" s="1"/>
  <c r="D12" i="122"/>
  <c r="F12" i="122" s="1"/>
  <c r="H12" i="122" s="1"/>
  <c r="K12" i="122" s="1"/>
  <c r="L12" i="122" s="1"/>
  <c r="M12" i="122" s="1"/>
  <c r="Q12" i="122" s="1"/>
  <c r="P12" i="122" s="1"/>
  <c r="D48" i="112"/>
  <c r="D43" i="119"/>
  <c r="F43" i="119" s="1"/>
  <c r="H43" i="119" s="1"/>
  <c r="K43" i="119" s="1"/>
  <c r="J43" i="119" s="1"/>
  <c r="D45" i="116"/>
  <c r="F45" i="116" s="1"/>
  <c r="H45" i="116" s="1"/>
  <c r="K45" i="116" s="1"/>
  <c r="D34" i="121"/>
  <c r="F34" i="121" s="1"/>
  <c r="H34" i="121" s="1"/>
  <c r="K34" i="121" s="1"/>
  <c r="J34" i="121" s="1"/>
  <c r="D21" i="115"/>
  <c r="F21" i="115" s="1"/>
  <c r="H21" i="115" s="1"/>
  <c r="K21" i="115" s="1"/>
  <c r="J21" i="115" s="1"/>
  <c r="D36" i="121"/>
  <c r="F36" i="121" s="1"/>
  <c r="H36" i="121" s="1"/>
  <c r="K36" i="121" s="1"/>
  <c r="D14" i="116"/>
  <c r="F14" i="116" s="1"/>
  <c r="H14" i="116" s="1"/>
  <c r="K14" i="116" s="1"/>
  <c r="L14" i="116" s="1"/>
  <c r="M14" i="116" s="1"/>
  <c r="Q14" i="116" s="1"/>
  <c r="P14" i="116" s="1"/>
  <c r="D19" i="116"/>
  <c r="F19" i="116" s="1"/>
  <c r="H19" i="116" s="1"/>
  <c r="K19" i="116" s="1"/>
  <c r="J19" i="116" s="1"/>
  <c r="D38" i="121"/>
  <c r="F38" i="121" s="1"/>
  <c r="H38" i="121" s="1"/>
  <c r="K38" i="121" s="1"/>
  <c r="J38" i="121" s="1"/>
  <c r="D36" i="114"/>
  <c r="F36" i="114" s="1"/>
  <c r="H36" i="114" s="1"/>
  <c r="K36" i="114" s="1"/>
  <c r="D16" i="120"/>
  <c r="F16" i="120" s="1"/>
  <c r="H16" i="120" s="1"/>
  <c r="K16" i="120" s="1"/>
  <c r="D22" i="119"/>
  <c r="F22" i="119" s="1"/>
  <c r="H22" i="119" s="1"/>
  <c r="K22" i="119" s="1"/>
  <c r="J22" i="119" s="1"/>
  <c r="D22" i="115"/>
  <c r="F22" i="115" s="1"/>
  <c r="H22" i="115" s="1"/>
  <c r="K22" i="115" s="1"/>
  <c r="D34" i="112"/>
  <c r="F34" i="112"/>
  <c r="D19" i="121"/>
  <c r="F19" i="121" s="1"/>
  <c r="H19" i="121" s="1"/>
  <c r="K19" i="121" s="1"/>
  <c r="D27" i="116"/>
  <c r="F27" i="116" s="1"/>
  <c r="H27" i="116" s="1"/>
  <c r="K27" i="116" s="1"/>
  <c r="D28" i="115"/>
  <c r="F28" i="115" s="1"/>
  <c r="H28" i="115" s="1"/>
  <c r="K28" i="115" s="1"/>
  <c r="D17" i="114"/>
  <c r="F17" i="114" s="1"/>
  <c r="H17" i="114" s="1"/>
  <c r="K17" i="114" s="1"/>
  <c r="D38" i="123"/>
  <c r="F38" i="123" s="1"/>
  <c r="H38" i="123" s="1"/>
  <c r="K38" i="123" s="1"/>
  <c r="D17" i="116"/>
  <c r="F17" i="116" s="1"/>
  <c r="H17" i="116" s="1"/>
  <c r="K17" i="116" s="1"/>
  <c r="L17" i="116" s="1"/>
  <c r="M17" i="116" s="1"/>
  <c r="Q17" i="116" s="1"/>
  <c r="P17" i="116" s="1"/>
  <c r="D31" i="120"/>
  <c r="F31" i="120" s="1"/>
  <c r="H31" i="120" s="1"/>
  <c r="K31" i="120" s="1"/>
  <c r="J31" i="120" s="1"/>
  <c r="D12" i="121"/>
  <c r="F12" i="121" s="1"/>
  <c r="H12" i="121" s="1"/>
  <c r="K12" i="121" s="1"/>
  <c r="L12" i="121" s="1"/>
  <c r="M12" i="121" s="1"/>
  <c r="Q12" i="121" s="1"/>
  <c r="P12" i="121" s="1"/>
  <c r="D6" i="122"/>
  <c r="F6" i="122" s="1"/>
  <c r="H6" i="122" s="1"/>
  <c r="K6" i="122" s="1"/>
  <c r="J6" i="122" s="1"/>
  <c r="D49" i="122"/>
  <c r="F49" i="122" s="1"/>
  <c r="H49" i="122" s="1"/>
  <c r="K49" i="122" s="1"/>
  <c r="L49" i="122" s="1"/>
  <c r="M49" i="122" s="1"/>
  <c r="Q49" i="122" s="1"/>
  <c r="P49" i="122" s="1"/>
  <c r="D43" i="121"/>
  <c r="F43" i="121" s="1"/>
  <c r="H43" i="121" s="1"/>
  <c r="K43" i="121" s="1"/>
  <c r="D27" i="115"/>
  <c r="F27" i="115" s="1"/>
  <c r="H27" i="115" s="1"/>
  <c r="K27" i="115" s="1"/>
  <c r="D18" i="122"/>
  <c r="F18" i="122" s="1"/>
  <c r="H18" i="122" s="1"/>
  <c r="K18" i="122" s="1"/>
  <c r="J18" i="122" s="1"/>
  <c r="D34" i="119"/>
  <c r="F34" i="119" s="1"/>
  <c r="H34" i="119" s="1"/>
  <c r="K34" i="119" s="1"/>
  <c r="D16" i="122"/>
  <c r="F16" i="122" s="1"/>
  <c r="H16" i="122" s="1"/>
  <c r="K16" i="122" s="1"/>
  <c r="D13" i="121"/>
  <c r="F13" i="121" s="1"/>
  <c r="H13" i="121" s="1"/>
  <c r="K13" i="121" s="1"/>
  <c r="D20" i="119"/>
  <c r="F20" i="119" s="1"/>
  <c r="H20" i="119" s="1"/>
  <c r="K20" i="119" s="1"/>
  <c r="D32" i="120"/>
  <c r="F32" i="120" s="1"/>
  <c r="H32" i="120" s="1"/>
  <c r="K32" i="120" s="1"/>
  <c r="D27" i="121"/>
  <c r="F27" i="121" s="1"/>
  <c r="H27" i="121" s="1"/>
  <c r="K27" i="121" s="1"/>
  <c r="L27" i="121" s="1"/>
  <c r="M27" i="121" s="1"/>
  <c r="Q27" i="121" s="1"/>
  <c r="P27" i="121" s="1"/>
  <c r="D27" i="122"/>
  <c r="F27" i="122" s="1"/>
  <c r="H27" i="122" s="1"/>
  <c r="K27" i="122" s="1"/>
  <c r="J27" i="122" s="1"/>
  <c r="D11" i="122"/>
  <c r="F11" i="122" s="1"/>
  <c r="H11" i="122" s="1"/>
  <c r="K11" i="122" s="1"/>
  <c r="D21" i="112"/>
  <c r="D10" i="122"/>
  <c r="F10" i="122" s="1"/>
  <c r="H10" i="122" s="1"/>
  <c r="K10" i="122" s="1"/>
  <c r="D7" i="114"/>
  <c r="F7" i="114" s="1"/>
  <c r="H7" i="114" s="1"/>
  <c r="K7" i="114" s="1"/>
  <c r="D36" i="112"/>
  <c r="D18" i="120"/>
  <c r="F18" i="120" s="1"/>
  <c r="H18" i="120" s="1"/>
  <c r="K18" i="120" s="1"/>
  <c r="D39" i="115"/>
  <c r="F39" i="115" s="1"/>
  <c r="H39" i="115" s="1"/>
  <c r="K39" i="115" s="1"/>
  <c r="L39" i="115" s="1"/>
  <c r="M39" i="115" s="1"/>
  <c r="Q39" i="115" s="1"/>
  <c r="P39" i="115" s="1"/>
  <c r="D31" i="115"/>
  <c r="F31" i="115" s="1"/>
  <c r="H31" i="115" s="1"/>
  <c r="K31" i="115" s="1"/>
  <c r="D33" i="121"/>
  <c r="F33" i="121" s="1"/>
  <c r="H33" i="121" s="1"/>
  <c r="K33" i="121" s="1"/>
  <c r="D27" i="112"/>
  <c r="D19" i="120"/>
  <c r="F19" i="120" s="1"/>
  <c r="H19" i="120" s="1"/>
  <c r="K19" i="120" s="1"/>
  <c r="L19" i="120" s="1"/>
  <c r="M19" i="120" s="1"/>
  <c r="Q19" i="120" s="1"/>
  <c r="P19" i="120" s="1"/>
  <c r="D28" i="122"/>
  <c r="F28" i="122" s="1"/>
  <c r="H28" i="122" s="1"/>
  <c r="K28" i="122" s="1"/>
  <c r="D6" i="116"/>
  <c r="F6" i="116" s="1"/>
  <c r="H6" i="116" s="1"/>
  <c r="K6" i="116" s="1"/>
  <c r="J6" i="116" s="1"/>
  <c r="D34" i="115"/>
  <c r="F34" i="115" s="1"/>
  <c r="H34" i="115" s="1"/>
  <c r="K34" i="115" s="1"/>
  <c r="D26" i="114"/>
  <c r="F26" i="114" s="1"/>
  <c r="H26" i="114" s="1"/>
  <c r="K26" i="114" s="1"/>
  <c r="D28" i="116"/>
  <c r="F28" i="116" s="1"/>
  <c r="H28" i="116" s="1"/>
  <c r="K28" i="116" s="1"/>
  <c r="J28" i="116" s="1"/>
  <c r="D30" i="114"/>
  <c r="F30" i="114" s="1"/>
  <c r="H30" i="114" s="1"/>
  <c r="K30" i="114" s="1"/>
  <c r="D13" i="115"/>
  <c r="F13" i="115" s="1"/>
  <c r="H13" i="115" s="1"/>
  <c r="K13" i="115" s="1"/>
  <c r="D37" i="116"/>
  <c r="F37" i="116" s="1"/>
  <c r="H37" i="116" s="1"/>
  <c r="K37" i="116" s="1"/>
  <c r="D14" i="119"/>
  <c r="F14" i="119" s="1"/>
  <c r="H14" i="119" s="1"/>
  <c r="K14" i="119" s="1"/>
  <c r="D41" i="120"/>
  <c r="F41" i="120" s="1"/>
  <c r="H41" i="120" s="1"/>
  <c r="K41" i="120" s="1"/>
  <c r="D48" i="120"/>
  <c r="F48" i="120" s="1"/>
  <c r="H48" i="120" s="1"/>
  <c r="K48" i="120" s="1"/>
  <c r="D5" i="121"/>
  <c r="F5" i="121" s="1"/>
  <c r="H5" i="121" s="1"/>
  <c r="K5" i="121" s="1"/>
  <c r="D19" i="122"/>
  <c r="F19" i="122" s="1"/>
  <c r="H19" i="122" s="1"/>
  <c r="K19" i="122" s="1"/>
  <c r="D47" i="114"/>
  <c r="F47" i="114" s="1"/>
  <c r="H47" i="114" s="1"/>
  <c r="K47" i="114" s="1"/>
  <c r="D28" i="119"/>
  <c r="F28" i="119" s="1"/>
  <c r="H28" i="119" s="1"/>
  <c r="K28" i="119" s="1"/>
  <c r="J28" i="119" s="1"/>
  <c r="D19" i="123"/>
  <c r="F19" i="123" s="1"/>
  <c r="H19" i="123" s="1"/>
  <c r="K19" i="123" s="1"/>
  <c r="D23" i="123"/>
  <c r="F23" i="123" s="1"/>
  <c r="H23" i="123" s="1"/>
  <c r="K23" i="123" s="1"/>
  <c r="D25" i="121"/>
  <c r="F25" i="121" s="1"/>
  <c r="H25" i="121" s="1"/>
  <c r="K25" i="121" s="1"/>
  <c r="J25" i="121" s="1"/>
  <c r="D23" i="120"/>
  <c r="F23" i="120" s="1"/>
  <c r="H23" i="120" s="1"/>
  <c r="K23" i="120" s="1"/>
  <c r="J23" i="120" s="1"/>
  <c r="D25" i="115"/>
  <c r="F25" i="115" s="1"/>
  <c r="H25" i="115" s="1"/>
  <c r="K25" i="115" s="1"/>
  <c r="D25" i="112"/>
  <c r="D25" i="116"/>
  <c r="F25" i="116" s="1"/>
  <c r="H25" i="116" s="1"/>
  <c r="K25" i="116" s="1"/>
  <c r="J25" i="116" s="1"/>
  <c r="D39" i="120"/>
  <c r="F39" i="120" s="1"/>
  <c r="H39" i="120" s="1"/>
  <c r="K39" i="120" s="1"/>
  <c r="L39" i="120" s="1"/>
  <c r="M39" i="120" s="1"/>
  <c r="Q39" i="120" s="1"/>
  <c r="P39" i="120" s="1"/>
  <c r="D15" i="112"/>
  <c r="D47" i="119"/>
  <c r="F47" i="119" s="1"/>
  <c r="H47" i="119" s="1"/>
  <c r="K47" i="119" s="1"/>
  <c r="D24" i="120"/>
  <c r="F24" i="120" s="1"/>
  <c r="H24" i="120" s="1"/>
  <c r="K24" i="120" s="1"/>
  <c r="D11" i="121"/>
  <c r="F11" i="121" s="1"/>
  <c r="H11" i="121" s="1"/>
  <c r="K11" i="121" s="1"/>
  <c r="D33" i="116"/>
  <c r="F33" i="116" s="1"/>
  <c r="H33" i="116" s="1"/>
  <c r="K33" i="116" s="1"/>
  <c r="D7" i="119"/>
  <c r="F7" i="119" s="1"/>
  <c r="H7" i="119" s="1"/>
  <c r="K7" i="119" s="1"/>
  <c r="J7" i="119" s="1"/>
  <c r="D46" i="115"/>
  <c r="F46" i="115" s="1"/>
  <c r="H46" i="115" s="1"/>
  <c r="K46" i="115" s="1"/>
  <c r="J46" i="115" s="1"/>
  <c r="D40" i="121"/>
  <c r="F40" i="121" s="1"/>
  <c r="H40" i="121" s="1"/>
  <c r="K40" i="121" s="1"/>
  <c r="D44" i="121"/>
  <c r="F44" i="121" s="1"/>
  <c r="H44" i="121" s="1"/>
  <c r="K44" i="121" s="1"/>
  <c r="D37" i="120"/>
  <c r="F37" i="120" s="1"/>
  <c r="H37" i="120" s="1"/>
  <c r="K37" i="120" s="1"/>
  <c r="D37" i="115"/>
  <c r="F37" i="115" s="1"/>
  <c r="H37" i="115" s="1"/>
  <c r="K37" i="115" s="1"/>
  <c r="D33" i="114"/>
  <c r="F33" i="114" s="1"/>
  <c r="H33" i="114" s="1"/>
  <c r="K33" i="114" s="1"/>
  <c r="D8" i="123"/>
  <c r="F8" i="123" s="1"/>
  <c r="H8" i="123" s="1"/>
  <c r="K8" i="123" s="1"/>
  <c r="D32" i="119"/>
  <c r="F32" i="119" s="1"/>
  <c r="H32" i="119" s="1"/>
  <c r="K32" i="119" s="1"/>
  <c r="D16" i="119"/>
  <c r="F16" i="119" s="1"/>
  <c r="H16" i="119" s="1"/>
  <c r="K16" i="119" s="1"/>
  <c r="D36" i="120"/>
  <c r="F36" i="120" s="1"/>
  <c r="H36" i="120" s="1"/>
  <c r="K36" i="120" s="1"/>
  <c r="L36" i="120" s="1"/>
  <c r="M36" i="120" s="1"/>
  <c r="Q36" i="120" s="1"/>
  <c r="P36" i="120" s="1"/>
  <c r="D35" i="116"/>
  <c r="F35" i="116" s="1"/>
  <c r="H35" i="116" s="1"/>
  <c r="K35" i="116" s="1"/>
  <c r="J35" i="116" s="1"/>
  <c r="D48" i="114"/>
  <c r="D39" i="112"/>
  <c r="D6" i="112"/>
  <c r="D49" i="116"/>
  <c r="F49" i="116" s="1"/>
  <c r="H49" i="116" s="1"/>
  <c r="K49" i="116" s="1"/>
  <c r="D30" i="119"/>
  <c r="F30" i="119" s="1"/>
  <c r="H30" i="119" s="1"/>
  <c r="K30" i="119" s="1"/>
  <c r="J30" i="119" s="1"/>
  <c r="D37" i="119"/>
  <c r="F37" i="119" s="1"/>
  <c r="H37" i="119" s="1"/>
  <c r="K37" i="119" s="1"/>
  <c r="D47" i="115"/>
  <c r="F47" i="115" s="1"/>
  <c r="H47" i="115" s="1"/>
  <c r="K47" i="115" s="1"/>
  <c r="D21" i="119"/>
  <c r="F21" i="119" s="1"/>
  <c r="H21" i="119" s="1"/>
  <c r="K21" i="119" s="1"/>
  <c r="D24" i="123"/>
  <c r="F24" i="123" s="1"/>
  <c r="H24" i="123" s="1"/>
  <c r="K24" i="123" s="1"/>
  <c r="D6" i="115"/>
  <c r="F6" i="115" s="1"/>
  <c r="H6" i="115" s="1"/>
  <c r="K6" i="115" s="1"/>
  <c r="D38" i="119"/>
  <c r="F38" i="119" s="1"/>
  <c r="H38" i="119" s="1"/>
  <c r="K38" i="119" s="1"/>
  <c r="L38" i="119" s="1"/>
  <c r="M38" i="119" s="1"/>
  <c r="Q38" i="119" s="1"/>
  <c r="P38" i="119" s="1"/>
  <c r="D42" i="122"/>
  <c r="F42" i="122" s="1"/>
  <c r="H42" i="122" s="1"/>
  <c r="K42" i="122" s="1"/>
  <c r="J42" i="122" s="1"/>
  <c r="D9" i="116"/>
  <c r="F9" i="116" s="1"/>
  <c r="H9" i="116" s="1"/>
  <c r="K9" i="116" s="1"/>
  <c r="L9" i="116" s="1"/>
  <c r="M9" i="116" s="1"/>
  <c r="Q9" i="116" s="1"/>
  <c r="P9" i="116" s="1"/>
  <c r="D19" i="114"/>
  <c r="F19" i="114" s="1"/>
  <c r="H19" i="114" s="1"/>
  <c r="K19" i="114" s="1"/>
  <c r="L19" i="114" s="1"/>
  <c r="M19" i="114" s="1"/>
  <c r="Q19" i="114" s="1"/>
  <c r="D9" i="114"/>
  <c r="F9" i="114" s="1"/>
  <c r="H9" i="114" s="1"/>
  <c r="K9" i="114" s="1"/>
  <c r="D20" i="122"/>
  <c r="F20" i="122" s="1"/>
  <c r="H20" i="122" s="1"/>
  <c r="K20" i="122" s="1"/>
  <c r="L20" i="122" s="1"/>
  <c r="M20" i="122" s="1"/>
  <c r="Q20" i="122" s="1"/>
  <c r="P20" i="122" s="1"/>
  <c r="D30" i="122"/>
  <c r="F30" i="122" s="1"/>
  <c r="H30" i="122" s="1"/>
  <c r="K30" i="122" s="1"/>
  <c r="D39" i="119"/>
  <c r="F39" i="119" s="1"/>
  <c r="H39" i="119" s="1"/>
  <c r="K39" i="119" s="1"/>
  <c r="D35" i="119"/>
  <c r="F35" i="119" s="1"/>
  <c r="H35" i="119" s="1"/>
  <c r="K35" i="119" s="1"/>
  <c r="D20" i="121"/>
  <c r="F20" i="121" s="1"/>
  <c r="H20" i="121" s="1"/>
  <c r="K20" i="121" s="1"/>
  <c r="J20" i="121" s="1"/>
  <c r="D15" i="122"/>
  <c r="F15" i="122" s="1"/>
  <c r="H15" i="122" s="1"/>
  <c r="K15" i="122" s="1"/>
  <c r="L15" i="122" s="1"/>
  <c r="M15" i="122" s="1"/>
  <c r="Q15" i="122" s="1"/>
  <c r="P15" i="122" s="1"/>
  <c r="D47" i="122"/>
  <c r="F47" i="122" s="1"/>
  <c r="H47" i="122" s="1"/>
  <c r="K47" i="122" s="1"/>
  <c r="D35" i="112"/>
  <c r="D25" i="122"/>
  <c r="F25" i="122" s="1"/>
  <c r="H25" i="122" s="1"/>
  <c r="K25" i="122" s="1"/>
  <c r="L25" i="122" s="1"/>
  <c r="M25" i="122" s="1"/>
  <c r="Q25" i="122" s="1"/>
  <c r="P25" i="122" s="1"/>
  <c r="D8" i="122"/>
  <c r="F8" i="122" s="1"/>
  <c r="H8" i="122" s="1"/>
  <c r="K8" i="122" s="1"/>
  <c r="J8" i="122" s="1"/>
  <c r="D10" i="114"/>
  <c r="F10" i="114" s="1"/>
  <c r="H10" i="114" s="1"/>
  <c r="K10" i="114" s="1"/>
  <c r="L10" i="114" s="1"/>
  <c r="M10" i="114" s="1"/>
  <c r="Q10" i="114" s="1"/>
  <c r="P10" i="114" s="1"/>
  <c r="D32" i="122"/>
  <c r="F32" i="122" s="1"/>
  <c r="H32" i="122" s="1"/>
  <c r="K32" i="122" s="1"/>
  <c r="L32" i="122" s="1"/>
  <c r="M32" i="122" s="1"/>
  <c r="Q32" i="122" s="1"/>
  <c r="P32" i="122" s="1"/>
  <c r="D15" i="121"/>
  <c r="F15" i="121" s="1"/>
  <c r="H15" i="121" s="1"/>
  <c r="K15" i="121" s="1"/>
  <c r="J15" i="121" s="1"/>
  <c r="D18" i="114"/>
  <c r="F18" i="114" s="1"/>
  <c r="H18" i="114" s="1"/>
  <c r="K18" i="114" s="1"/>
  <c r="D14" i="112"/>
  <c r="D37" i="114"/>
  <c r="F37" i="114" s="1"/>
  <c r="H37" i="114" s="1"/>
  <c r="K37" i="114" s="1"/>
  <c r="D31" i="114"/>
  <c r="F31" i="114" s="1"/>
  <c r="H31" i="114" s="1"/>
  <c r="K31" i="114" s="1"/>
  <c r="J31" i="114" s="1"/>
  <c r="D45" i="120"/>
  <c r="F45" i="120" s="1"/>
  <c r="H45" i="120" s="1"/>
  <c r="K45" i="120" s="1"/>
  <c r="J45" i="120" s="1"/>
  <c r="D32" i="121"/>
  <c r="F32" i="121" s="1"/>
  <c r="H32" i="121" s="1"/>
  <c r="K32" i="121" s="1"/>
  <c r="D25" i="114"/>
  <c r="D8" i="121"/>
  <c r="F8" i="121" s="1"/>
  <c r="H8" i="121" s="1"/>
  <c r="K8" i="121" s="1"/>
  <c r="D13" i="123"/>
  <c r="F13" i="123" s="1"/>
  <c r="H13" i="123" s="1"/>
  <c r="K13" i="123" s="1"/>
  <c r="D46" i="123"/>
  <c r="F46" i="123" s="1"/>
  <c r="H46" i="123" s="1"/>
  <c r="K46" i="123" s="1"/>
  <c r="D26" i="115"/>
  <c r="F26" i="115" s="1"/>
  <c r="H26" i="115" s="1"/>
  <c r="K26" i="115" s="1"/>
  <c r="J26" i="115" s="1"/>
  <c r="D29" i="115"/>
  <c r="F29" i="115" s="1"/>
  <c r="H29" i="115" s="1"/>
  <c r="K29" i="115" s="1"/>
  <c r="D5" i="116"/>
  <c r="F5" i="116" s="1"/>
  <c r="H5" i="116" s="1"/>
  <c r="K5" i="116" s="1"/>
  <c r="J5" i="116" s="1"/>
  <c r="D40" i="119"/>
  <c r="F40" i="119" s="1"/>
  <c r="H40" i="119" s="1"/>
  <c r="K40" i="119" s="1"/>
  <c r="D27" i="120"/>
  <c r="F27" i="120" s="1"/>
  <c r="H27" i="120" s="1"/>
  <c r="K27" i="120" s="1"/>
  <c r="D22" i="120"/>
  <c r="F22" i="120" s="1"/>
  <c r="H22" i="120" s="1"/>
  <c r="K22" i="120" s="1"/>
  <c r="D48" i="121"/>
  <c r="F48" i="121" s="1"/>
  <c r="H48" i="121" s="1"/>
  <c r="K48" i="121" s="1"/>
  <c r="D13" i="122"/>
  <c r="F13" i="122" s="1"/>
  <c r="H13" i="122" s="1"/>
  <c r="K13" i="122" s="1"/>
  <c r="D49" i="115"/>
  <c r="F49" i="115" s="1"/>
  <c r="H49" i="115" s="1"/>
  <c r="K49" i="115" s="1"/>
  <c r="D28" i="123"/>
  <c r="F28" i="123" s="1"/>
  <c r="H28" i="123" s="1"/>
  <c r="K28" i="123" s="1"/>
  <c r="J28" i="123" s="1"/>
  <c r="D6" i="114"/>
  <c r="D33" i="120"/>
  <c r="F33" i="120" s="1"/>
  <c r="H33" i="120" s="1"/>
  <c r="K33" i="120" s="1"/>
  <c r="D41" i="116"/>
  <c r="F41" i="116" s="1"/>
  <c r="H41" i="116" s="1"/>
  <c r="K41" i="116" s="1"/>
  <c r="J41" i="116" s="1"/>
  <c r="D11" i="119"/>
  <c r="F11" i="119" s="1"/>
  <c r="H11" i="119" s="1"/>
  <c r="K11" i="119" s="1"/>
  <c r="D11" i="115"/>
  <c r="F11" i="115" s="1"/>
  <c r="H11" i="115" s="1"/>
  <c r="K11" i="115" s="1"/>
  <c r="D18" i="121"/>
  <c r="F18" i="121" s="1"/>
  <c r="H18" i="121" s="1"/>
  <c r="K18" i="121" s="1"/>
  <c r="J18" i="121" s="1"/>
  <c r="D21" i="121"/>
  <c r="F21" i="121" s="1"/>
  <c r="H21" i="121" s="1"/>
  <c r="K21" i="121" s="1"/>
  <c r="J21" i="121" s="1"/>
  <c r="D42" i="116"/>
  <c r="F42" i="116" s="1"/>
  <c r="H42" i="116" s="1"/>
  <c r="K42" i="116" s="1"/>
  <c r="D40" i="116"/>
  <c r="F40" i="116" s="1"/>
  <c r="H40" i="116" s="1"/>
  <c r="K40" i="116" s="1"/>
  <c r="J40" i="116" s="1"/>
  <c r="D47" i="121"/>
  <c r="F47" i="121" s="1"/>
  <c r="H47" i="121" s="1"/>
  <c r="K47" i="121" s="1"/>
  <c r="D14" i="114"/>
  <c r="F14" i="114" s="1"/>
  <c r="H14" i="114" s="1"/>
  <c r="K14" i="114" s="1"/>
  <c r="D42" i="121"/>
  <c r="F42" i="121" s="1"/>
  <c r="H42" i="121" s="1"/>
  <c r="K42" i="121" s="1"/>
  <c r="D47" i="120"/>
  <c r="F47" i="120" s="1"/>
  <c r="H47" i="120" s="1"/>
  <c r="K47" i="120" s="1"/>
  <c r="J47" i="120" s="1"/>
  <c r="D9" i="119"/>
  <c r="F9" i="119" s="1"/>
  <c r="H9" i="119" s="1"/>
  <c r="K9" i="119" s="1"/>
  <c r="D8" i="116"/>
  <c r="F8" i="116" s="1"/>
  <c r="H8" i="116" s="1"/>
  <c r="K8" i="116" s="1"/>
  <c r="J8" i="116" s="1"/>
  <c r="D37" i="121"/>
  <c r="F37" i="121" s="1"/>
  <c r="H37" i="121" s="1"/>
  <c r="K37" i="121" s="1"/>
  <c r="L37" i="121" s="1"/>
  <c r="M37" i="121" s="1"/>
  <c r="Q37" i="121" s="1"/>
  <c r="P37" i="121" s="1"/>
  <c r="D39" i="114"/>
  <c r="F39" i="114" s="1"/>
  <c r="H39" i="114" s="1"/>
  <c r="K39" i="114" s="1"/>
  <c r="D7" i="112"/>
  <c r="D26" i="116"/>
  <c r="F26" i="116" s="1"/>
  <c r="H26" i="116" s="1"/>
  <c r="K26" i="116" s="1"/>
  <c r="L26" i="116" s="1"/>
  <c r="M26" i="116" s="1"/>
  <c r="Q26" i="116" s="1"/>
  <c r="P26" i="116" s="1"/>
  <c r="D39" i="121"/>
  <c r="F39" i="121" s="1"/>
  <c r="H39" i="121" s="1"/>
  <c r="K39" i="121" s="1"/>
  <c r="D31" i="121"/>
  <c r="F31" i="121" s="1"/>
  <c r="H31" i="121" s="1"/>
  <c r="K31" i="121" s="1"/>
  <c r="D15" i="120"/>
  <c r="F15" i="120" s="1"/>
  <c r="H15" i="120" s="1"/>
  <c r="K15" i="120" s="1"/>
  <c r="D16" i="116"/>
  <c r="F16" i="116" s="1"/>
  <c r="H16" i="116" s="1"/>
  <c r="K16" i="116" s="1"/>
  <c r="L16" i="116" s="1"/>
  <c r="M16" i="116" s="1"/>
  <c r="Q16" i="116" s="1"/>
  <c r="P16" i="116" s="1"/>
  <c r="D35" i="120"/>
  <c r="F35" i="120" s="1"/>
  <c r="H35" i="120" s="1"/>
  <c r="K35" i="120" s="1"/>
  <c r="L35" i="120" s="1"/>
  <c r="M35" i="120" s="1"/>
  <c r="Q35" i="120" s="1"/>
  <c r="P35" i="120" s="1"/>
  <c r="D10" i="115"/>
  <c r="F10" i="115" s="1"/>
  <c r="H10" i="115" s="1"/>
  <c r="K10" i="115" s="1"/>
  <c r="D23" i="115"/>
  <c r="F23" i="115" s="1"/>
  <c r="H23" i="115" s="1"/>
  <c r="K23" i="115" s="1"/>
  <c r="D38" i="112"/>
  <c r="D25" i="119"/>
  <c r="F25" i="119" s="1"/>
  <c r="H25" i="119" s="1"/>
  <c r="K25" i="119" s="1"/>
  <c r="D21" i="120"/>
  <c r="F21" i="120" s="1"/>
  <c r="H21" i="120" s="1"/>
  <c r="K21" i="120" s="1"/>
  <c r="D16" i="123"/>
  <c r="F16" i="123" s="1"/>
  <c r="H16" i="123" s="1"/>
  <c r="K16" i="123" s="1"/>
  <c r="D46" i="114"/>
  <c r="F46" i="114" s="1"/>
  <c r="H46" i="114" s="1"/>
  <c r="K46" i="114" s="1"/>
  <c r="D49" i="114"/>
  <c r="F49" i="114" s="1"/>
  <c r="H49" i="114" s="1"/>
  <c r="K49" i="114" s="1"/>
  <c r="D40" i="112"/>
  <c r="D20" i="112"/>
  <c r="D45" i="121"/>
  <c r="F45" i="121" s="1"/>
  <c r="H45" i="121" s="1"/>
  <c r="K45" i="121" s="1"/>
  <c r="D44" i="119"/>
  <c r="F44" i="119" s="1"/>
  <c r="H44" i="119" s="1"/>
  <c r="K44" i="119" s="1"/>
  <c r="J44" i="119" s="1"/>
  <c r="D41" i="121"/>
  <c r="F41" i="121" s="1"/>
  <c r="H41" i="121" s="1"/>
  <c r="K41" i="121" s="1"/>
  <c r="D48" i="122"/>
  <c r="F48" i="122" s="1"/>
  <c r="H48" i="122" s="1"/>
  <c r="K48" i="122" s="1"/>
  <c r="J48" i="122" s="1"/>
  <c r="D46" i="116"/>
  <c r="F46" i="116" s="1"/>
  <c r="H46" i="116" s="1"/>
  <c r="K46" i="116" s="1"/>
  <c r="J46" i="116" s="1"/>
  <c r="D17" i="115"/>
  <c r="F17" i="115" s="1"/>
  <c r="H17" i="115" s="1"/>
  <c r="K17" i="115" s="1"/>
  <c r="D17" i="119"/>
  <c r="F17" i="119" s="1"/>
  <c r="H17" i="119" s="1"/>
  <c r="K17" i="119" s="1"/>
  <c r="D32" i="123"/>
  <c r="F32" i="123" s="1"/>
  <c r="H32" i="123" s="1"/>
  <c r="K32" i="123" s="1"/>
  <c r="L32" i="123" s="1"/>
  <c r="M32" i="123" s="1"/>
  <c r="Q32" i="123" s="1"/>
  <c r="P32" i="123" s="1"/>
  <c r="D7" i="123"/>
  <c r="F7" i="123" s="1"/>
  <c r="H7" i="123" s="1"/>
  <c r="K7" i="123" s="1"/>
  <c r="J7" i="123" s="1"/>
  <c r="D11" i="116"/>
  <c r="F11" i="116" s="1"/>
  <c r="H11" i="116" s="1"/>
  <c r="K11" i="116" s="1"/>
  <c r="D5" i="119"/>
  <c r="F5" i="119" s="1"/>
  <c r="H5" i="119" s="1"/>
  <c r="K5" i="119" s="1"/>
  <c r="D12" i="114"/>
  <c r="D25" i="120"/>
  <c r="F25" i="120" s="1"/>
  <c r="H25" i="120" s="1"/>
  <c r="K25" i="120" s="1"/>
  <c r="L25" i="120" s="1"/>
  <c r="M25" i="120" s="1"/>
  <c r="Q25" i="120" s="1"/>
  <c r="P25" i="120" s="1"/>
  <c r="D35" i="122"/>
  <c r="F35" i="122" s="1"/>
  <c r="H35" i="122" s="1"/>
  <c r="K35" i="122" s="1"/>
  <c r="J35" i="122" s="1"/>
  <c r="D12" i="119"/>
  <c r="F12" i="119" s="1"/>
  <c r="H12" i="119" s="1"/>
  <c r="K12" i="119" s="1"/>
  <c r="D23" i="121"/>
  <c r="F23" i="121" s="1"/>
  <c r="H23" i="121" s="1"/>
  <c r="K23" i="121" s="1"/>
  <c r="J23" i="121" s="1"/>
  <c r="D45" i="112"/>
  <c r="D22" i="122"/>
  <c r="F22" i="122" s="1"/>
  <c r="H22" i="122" s="1"/>
  <c r="K22" i="122" s="1"/>
  <c r="D24" i="119"/>
  <c r="F24" i="119" s="1"/>
  <c r="H24" i="119" s="1"/>
  <c r="K24" i="119" s="1"/>
  <c r="J24" i="119" s="1"/>
  <c r="D31" i="122"/>
  <c r="F31" i="122" s="1"/>
  <c r="H31" i="122" s="1"/>
  <c r="K31" i="122" s="1"/>
  <c r="L31" i="122" s="1"/>
  <c r="M31" i="122" s="1"/>
  <c r="Q31" i="122" s="1"/>
  <c r="P31" i="122" s="1"/>
  <c r="D43" i="120"/>
  <c r="F43" i="120" s="1"/>
  <c r="H43" i="120" s="1"/>
  <c r="K43" i="120" s="1"/>
  <c r="D9" i="121"/>
  <c r="F9" i="121" s="1"/>
  <c r="H9" i="121" s="1"/>
  <c r="K9" i="121" s="1"/>
  <c r="D45" i="114"/>
  <c r="F45" i="114" s="1"/>
  <c r="D16" i="121"/>
  <c r="F16" i="121" s="1"/>
  <c r="H16" i="121" s="1"/>
  <c r="K16" i="121" s="1"/>
  <c r="D49" i="120"/>
  <c r="F49" i="120" s="1"/>
  <c r="H49" i="120" s="1"/>
  <c r="K49" i="120" s="1"/>
  <c r="D46" i="122"/>
  <c r="F46" i="122" s="1"/>
  <c r="H46" i="122" s="1"/>
  <c r="K46" i="122" s="1"/>
  <c r="D12" i="123"/>
  <c r="F12" i="123" s="1"/>
  <c r="H12" i="123" s="1"/>
  <c r="K12" i="123" s="1"/>
  <c r="J12" i="123" s="1"/>
  <c r="D14" i="122"/>
  <c r="F14" i="122" s="1"/>
  <c r="H14" i="122" s="1"/>
  <c r="K14" i="122" s="1"/>
  <c r="J14" i="122" s="1"/>
  <c r="D39" i="123"/>
  <c r="F39" i="123" s="1"/>
  <c r="H39" i="123" s="1"/>
  <c r="K39" i="123" s="1"/>
  <c r="D7" i="122"/>
  <c r="F7" i="122" s="1"/>
  <c r="H7" i="122" s="1"/>
  <c r="K7" i="122" s="1"/>
  <c r="J7" i="122" s="1"/>
  <c r="D45" i="119"/>
  <c r="F45" i="119" s="1"/>
  <c r="H45" i="119" s="1"/>
  <c r="K45" i="119" s="1"/>
  <c r="J45" i="119" s="1"/>
  <c r="D9" i="122"/>
  <c r="F9" i="122" s="1"/>
  <c r="H9" i="122" s="1"/>
  <c r="K9" i="122" s="1"/>
  <c r="D29" i="119"/>
  <c r="F29" i="119" s="1"/>
  <c r="H29" i="119" s="1"/>
  <c r="K29" i="119" s="1"/>
  <c r="D11" i="112"/>
  <c r="D45" i="123"/>
  <c r="F45" i="123" s="1"/>
  <c r="H45" i="123" s="1"/>
  <c r="K45" i="123" s="1"/>
  <c r="D42" i="115"/>
  <c r="F42" i="115" s="1"/>
  <c r="H42" i="115" s="1"/>
  <c r="K42" i="115" s="1"/>
  <c r="J42" i="115" s="1"/>
  <c r="D40" i="115"/>
  <c r="F40" i="115" s="1"/>
  <c r="H40" i="115" s="1"/>
  <c r="K40" i="115" s="1"/>
  <c r="D34" i="116"/>
  <c r="F34" i="116" s="1"/>
  <c r="H34" i="116" s="1"/>
  <c r="K34" i="116" s="1"/>
  <c r="D41" i="119"/>
  <c r="F41" i="119" s="1"/>
  <c r="H41" i="119" s="1"/>
  <c r="K41" i="119" s="1"/>
  <c r="D38" i="120"/>
  <c r="F38" i="120" s="1"/>
  <c r="H38" i="120" s="1"/>
  <c r="K38" i="120" s="1"/>
  <c r="D14" i="121"/>
  <c r="F14" i="121" s="1"/>
  <c r="H14" i="121" s="1"/>
  <c r="K14" i="121" s="1"/>
  <c r="D5" i="123"/>
  <c r="F5" i="123" s="1"/>
  <c r="H5" i="123" s="1"/>
  <c r="K5" i="123" s="1"/>
  <c r="J5" i="123" s="1"/>
  <c r="D23" i="112"/>
  <c r="D5" i="115"/>
  <c r="F5" i="115" s="1"/>
  <c r="H5" i="115" s="1"/>
  <c r="K5" i="115" s="1"/>
  <c r="D8" i="115"/>
  <c r="F8" i="115" s="1"/>
  <c r="H8" i="115" s="1"/>
  <c r="K8" i="115" s="1"/>
  <c r="D12" i="115"/>
  <c r="F12" i="115" s="1"/>
  <c r="H12" i="115" s="1"/>
  <c r="K12" i="115" s="1"/>
  <c r="D22" i="121"/>
  <c r="F22" i="121" s="1"/>
  <c r="H22" i="121" s="1"/>
  <c r="K22" i="121" s="1"/>
  <c r="D24" i="114"/>
  <c r="D22" i="112"/>
  <c r="D21" i="116"/>
  <c r="F21" i="116" s="1"/>
  <c r="H21" i="116" s="1"/>
  <c r="K21" i="116" s="1"/>
  <c r="D7" i="115"/>
  <c r="F7" i="115" s="1"/>
  <c r="H7" i="115" s="1"/>
  <c r="K7" i="115" s="1"/>
  <c r="D24" i="112"/>
  <c r="D21" i="122"/>
  <c r="F21" i="122" s="1"/>
  <c r="H21" i="122" s="1"/>
  <c r="K21" i="122" s="1"/>
  <c r="D12" i="116"/>
  <c r="F12" i="116" s="1"/>
  <c r="H12" i="116" s="1"/>
  <c r="K12" i="116" s="1"/>
  <c r="L12" i="116" s="1"/>
  <c r="M12" i="116" s="1"/>
  <c r="Q12" i="116" s="1"/>
  <c r="P12" i="116" s="1"/>
  <c r="D17" i="120"/>
  <c r="F17" i="120" s="1"/>
  <c r="H17" i="120" s="1"/>
  <c r="K17" i="120" s="1"/>
  <c r="D37" i="122"/>
  <c r="F37" i="122" s="1"/>
  <c r="H37" i="122" s="1"/>
  <c r="K37" i="122" s="1"/>
  <c r="D18" i="115"/>
  <c r="F18" i="115" s="1"/>
  <c r="H18" i="115" s="1"/>
  <c r="K18" i="115" s="1"/>
  <c r="D30" i="120"/>
  <c r="F30" i="120" s="1"/>
  <c r="H30" i="120" s="1"/>
  <c r="K30" i="120" s="1"/>
  <c r="D28" i="114"/>
  <c r="F28" i="114" s="1"/>
  <c r="H28" i="114" s="1"/>
  <c r="K28" i="114" s="1"/>
  <c r="D29" i="120"/>
  <c r="F29" i="120" s="1"/>
  <c r="H29" i="120" s="1"/>
  <c r="K29" i="120" s="1"/>
  <c r="J29" i="120" s="1"/>
  <c r="D38" i="116"/>
  <c r="F38" i="116" s="1"/>
  <c r="H38" i="116" s="1"/>
  <c r="K38" i="116" s="1"/>
  <c r="L38" i="116" s="1"/>
  <c r="M38" i="116" s="1"/>
  <c r="Q38" i="116" s="1"/>
  <c r="P38" i="116" s="1"/>
  <c r="D6" i="121"/>
  <c r="F6" i="121" s="1"/>
  <c r="H6" i="121" s="1"/>
  <c r="K6" i="121" s="1"/>
  <c r="L6" i="121" s="1"/>
  <c r="M6" i="121" s="1"/>
  <c r="Q6" i="121" s="1"/>
  <c r="P6" i="121" s="1"/>
  <c r="D44" i="120"/>
  <c r="F44" i="120" s="1"/>
  <c r="H44" i="120" s="1"/>
  <c r="K44" i="120" s="1"/>
  <c r="D15" i="115"/>
  <c r="F15" i="115" s="1"/>
  <c r="H15" i="115" s="1"/>
  <c r="K15" i="115" s="1"/>
  <c r="L15" i="115" s="1"/>
  <c r="M15" i="115" s="1"/>
  <c r="Q15" i="115" s="1"/>
  <c r="P15" i="115" s="1"/>
  <c r="D11" i="114"/>
  <c r="F11" i="114" s="1"/>
  <c r="H11" i="114" s="1"/>
  <c r="K11" i="114" s="1"/>
  <c r="D6" i="119"/>
  <c r="F6" i="119" s="1"/>
  <c r="H6" i="119" s="1"/>
  <c r="K6" i="119" s="1"/>
  <c r="L6" i="119" s="1"/>
  <c r="M6" i="119" s="1"/>
  <c r="Q6" i="119" s="1"/>
  <c r="P6" i="119" s="1"/>
  <c r="D23" i="114"/>
  <c r="F23" i="114" s="1"/>
  <c r="H23" i="114" s="1"/>
  <c r="K23" i="114" s="1"/>
  <c r="J23" i="114" s="1"/>
  <c r="D43" i="114"/>
  <c r="D20" i="114"/>
  <c r="D35" i="114"/>
  <c r="D32" i="112"/>
  <c r="D10" i="112"/>
  <c r="D5" i="112"/>
  <c r="D46" i="121"/>
  <c r="F46" i="121" s="1"/>
  <c r="H46" i="121" s="1"/>
  <c r="K46" i="121" s="1"/>
  <c r="D45" i="122"/>
  <c r="F45" i="122" s="1"/>
  <c r="H45" i="122" s="1"/>
  <c r="K45" i="122" s="1"/>
  <c r="J45" i="122" s="1"/>
  <c r="D18" i="123"/>
  <c r="F18" i="123" s="1"/>
  <c r="H18" i="123" s="1"/>
  <c r="K18" i="123" s="1"/>
  <c r="D49" i="119"/>
  <c r="F49" i="119" s="1"/>
  <c r="H49" i="119" s="1"/>
  <c r="K49" i="119" s="1"/>
  <c r="D8" i="119"/>
  <c r="F8" i="119" s="1"/>
  <c r="H8" i="119" s="1"/>
  <c r="K8" i="119" s="1"/>
  <c r="D26" i="120"/>
  <c r="F26" i="120" s="1"/>
  <c r="H26" i="120" s="1"/>
  <c r="K26" i="120" s="1"/>
  <c r="J26" i="120" s="1"/>
  <c r="D48" i="119"/>
  <c r="F48" i="119" s="1"/>
  <c r="H48" i="119" s="1"/>
  <c r="K48" i="119" s="1"/>
  <c r="J48" i="119" s="1"/>
  <c r="D33" i="123"/>
  <c r="F33" i="123" s="1"/>
  <c r="H33" i="123" s="1"/>
  <c r="K33" i="123" s="1"/>
  <c r="J33" i="123" s="1"/>
  <c r="D15" i="119"/>
  <c r="F15" i="119" s="1"/>
  <c r="H15" i="119" s="1"/>
  <c r="K15" i="119" s="1"/>
  <c r="D24" i="115"/>
  <c r="F24" i="115" s="1"/>
  <c r="H24" i="115" s="1"/>
  <c r="K24" i="115" s="1"/>
  <c r="D23" i="119"/>
  <c r="F23" i="119" s="1"/>
  <c r="H23" i="119" s="1"/>
  <c r="K23" i="119" s="1"/>
  <c r="D49" i="121"/>
  <c r="F49" i="121" s="1"/>
  <c r="H49" i="121" s="1"/>
  <c r="K49" i="121" s="1"/>
  <c r="D14" i="123"/>
  <c r="F14" i="123" s="1"/>
  <c r="H14" i="123" s="1"/>
  <c r="K14" i="123" s="1"/>
  <c r="D30" i="116"/>
  <c r="F30" i="116" s="1"/>
  <c r="H30" i="116" s="1"/>
  <c r="K30" i="116" s="1"/>
  <c r="J30" i="116" s="1"/>
  <c r="D10" i="121"/>
  <c r="F10" i="121" s="1"/>
  <c r="H10" i="121" s="1"/>
  <c r="K10" i="121" s="1"/>
  <c r="D13" i="116"/>
  <c r="F13" i="116" s="1"/>
  <c r="H13" i="116" s="1"/>
  <c r="K13" i="116" s="1"/>
  <c r="D44" i="115"/>
  <c r="F44" i="115" s="1"/>
  <c r="H44" i="115" s="1"/>
  <c r="K44" i="115" s="1"/>
  <c r="D30" i="121"/>
  <c r="F30" i="121" s="1"/>
  <c r="H30" i="121" s="1"/>
  <c r="K30" i="121" s="1"/>
  <c r="D29" i="122"/>
  <c r="F29" i="122" s="1"/>
  <c r="H29" i="122" s="1"/>
  <c r="K29" i="122" s="1"/>
  <c r="L29" i="122" s="1"/>
  <c r="M29" i="122" s="1"/>
  <c r="Q29" i="122" s="1"/>
  <c r="P29" i="122" s="1"/>
  <c r="D16" i="115"/>
  <c r="F16" i="115" s="1"/>
  <c r="H16" i="115" s="1"/>
  <c r="K16" i="115" s="1"/>
  <c r="D29" i="116"/>
  <c r="F29" i="116" s="1"/>
  <c r="H29" i="116" s="1"/>
  <c r="K29" i="116" s="1"/>
  <c r="J29" i="116" s="1"/>
  <c r="D34" i="122"/>
  <c r="F34" i="122" s="1"/>
  <c r="H34" i="122" s="1"/>
  <c r="K34" i="122" s="1"/>
  <c r="D20" i="120"/>
  <c r="F20" i="120" s="1"/>
  <c r="H20" i="120" s="1"/>
  <c r="K20" i="120" s="1"/>
  <c r="D36" i="122"/>
  <c r="F36" i="122" s="1"/>
  <c r="H36" i="122" s="1"/>
  <c r="K36" i="122" s="1"/>
  <c r="D40" i="123"/>
  <c r="F40" i="123" s="1"/>
  <c r="H40" i="123" s="1"/>
  <c r="K40" i="123" s="1"/>
  <c r="D42" i="112"/>
  <c r="D36" i="115"/>
  <c r="F36" i="115" s="1"/>
  <c r="H36" i="115" s="1"/>
  <c r="K36" i="115" s="1"/>
  <c r="D40" i="122"/>
  <c r="F40" i="122" s="1"/>
  <c r="H40" i="122" s="1"/>
  <c r="K40" i="122" s="1"/>
  <c r="J40" i="122" s="1"/>
  <c r="D45" i="115"/>
  <c r="F45" i="115" s="1"/>
  <c r="H45" i="115" s="1"/>
  <c r="K45" i="115" s="1"/>
  <c r="D17" i="123"/>
  <c r="F17" i="123" s="1"/>
  <c r="H17" i="123" s="1"/>
  <c r="K17" i="123" s="1"/>
  <c r="D23" i="122"/>
  <c r="F23" i="122" s="1"/>
  <c r="H23" i="122" s="1"/>
  <c r="K23" i="122" s="1"/>
  <c r="D39" i="122"/>
  <c r="F39" i="122" s="1"/>
  <c r="H39" i="122" s="1"/>
  <c r="K39" i="122" s="1"/>
  <c r="D13" i="119"/>
  <c r="F13" i="119" s="1"/>
  <c r="H13" i="119" s="1"/>
  <c r="K13" i="119" s="1"/>
  <c r="D41" i="123"/>
  <c r="F41" i="123" s="1"/>
  <c r="H41" i="123" s="1"/>
  <c r="K41" i="123" s="1"/>
  <c r="D10" i="119"/>
  <c r="F10" i="119" s="1"/>
  <c r="H10" i="119" s="1"/>
  <c r="K10" i="119" s="1"/>
  <c r="L10" i="119" s="1"/>
  <c r="M10" i="119" s="1"/>
  <c r="Q10" i="119" s="1"/>
  <c r="P10" i="119" s="1"/>
  <c r="D43" i="123"/>
  <c r="F43" i="123" s="1"/>
  <c r="H43" i="123" s="1"/>
  <c r="K43" i="123" s="1"/>
  <c r="D14" i="115"/>
  <c r="F14" i="115" s="1"/>
  <c r="H14" i="115" s="1"/>
  <c r="K14" i="115" s="1"/>
  <c r="D47" i="116"/>
  <c r="F47" i="116" s="1"/>
  <c r="H47" i="116" s="1"/>
  <c r="K47" i="116" s="1"/>
  <c r="D24" i="116"/>
  <c r="F24" i="116" s="1"/>
  <c r="H24" i="116" s="1"/>
  <c r="K24" i="116" s="1"/>
  <c r="D35" i="121"/>
  <c r="F35" i="121" s="1"/>
  <c r="H35" i="121" s="1"/>
  <c r="K35" i="121" s="1"/>
  <c r="D13" i="112"/>
  <c r="D27" i="119"/>
  <c r="F27" i="119" s="1"/>
  <c r="H27" i="119" s="1"/>
  <c r="K27" i="119" s="1"/>
  <c r="D11" i="123"/>
  <c r="F11" i="123" s="1"/>
  <c r="H11" i="123" s="1"/>
  <c r="K11" i="123" s="1"/>
  <c r="D42" i="114"/>
  <c r="F42" i="114" s="1"/>
  <c r="H42" i="114" s="1"/>
  <c r="K42" i="114" s="1"/>
  <c r="D36" i="119"/>
  <c r="F36" i="119" s="1"/>
  <c r="H36" i="119" s="1"/>
  <c r="K36" i="119" s="1"/>
  <c r="D42" i="120"/>
  <c r="F42" i="120" s="1"/>
  <c r="H42" i="120" s="1"/>
  <c r="K42" i="120" s="1"/>
  <c r="D31" i="119"/>
  <c r="F31" i="119" s="1"/>
  <c r="H31" i="119" s="1"/>
  <c r="K31" i="119" s="1"/>
  <c r="D9" i="112"/>
  <c r="D10" i="116"/>
  <c r="F10" i="116" s="1"/>
  <c r="H10" i="116" s="1"/>
  <c r="K10" i="116" s="1"/>
  <c r="D31" i="116"/>
  <c r="F31" i="116" s="1"/>
  <c r="H31" i="116" s="1"/>
  <c r="K31" i="116" s="1"/>
  <c r="D34" i="120"/>
  <c r="F34" i="120" s="1"/>
  <c r="H34" i="120" s="1"/>
  <c r="K34" i="120" s="1"/>
  <c r="D15" i="114"/>
  <c r="F15" i="114" s="1"/>
  <c r="H15" i="114" s="1"/>
  <c r="K15" i="114" s="1"/>
  <c r="D31" i="112"/>
  <c r="D44" i="122"/>
  <c r="F44" i="122" s="1"/>
  <c r="H44" i="122" s="1"/>
  <c r="K44" i="122" s="1"/>
  <c r="J44" i="122" s="1"/>
  <c r="D33" i="115"/>
  <c r="F33" i="115" s="1"/>
  <c r="H33" i="115" s="1"/>
  <c r="K33" i="115" s="1"/>
  <c r="J33" i="115" s="1"/>
  <c r="D16" i="114"/>
  <c r="F16" i="114" s="1"/>
  <c r="H16" i="114" s="1"/>
  <c r="D24" i="121"/>
  <c r="F24" i="121" s="1"/>
  <c r="H24" i="121" s="1"/>
  <c r="K24" i="121" s="1"/>
  <c r="D39" i="116"/>
  <c r="F39" i="116" s="1"/>
  <c r="H39" i="116" s="1"/>
  <c r="K39" i="116" s="1"/>
  <c r="J39" i="116" s="1"/>
  <c r="D19" i="119"/>
  <c r="F19" i="119" s="1"/>
  <c r="H19" i="119" s="1"/>
  <c r="K19" i="119" s="1"/>
  <c r="D41" i="115"/>
  <c r="F41" i="115" s="1"/>
  <c r="H41" i="115" s="1"/>
  <c r="K41" i="115" s="1"/>
  <c r="D23" i="116"/>
  <c r="F23" i="116" s="1"/>
  <c r="H23" i="116" s="1"/>
  <c r="K23" i="116" s="1"/>
  <c r="D20" i="115"/>
  <c r="F20" i="115" s="1"/>
  <c r="H20" i="115" s="1"/>
  <c r="K20" i="115" s="1"/>
  <c r="D33" i="119"/>
  <c r="F33" i="119" s="1"/>
  <c r="H33" i="119" s="1"/>
  <c r="K33" i="119" s="1"/>
  <c r="D5" i="122"/>
  <c r="F5" i="122" s="1"/>
  <c r="H5" i="122" s="1"/>
  <c r="K5" i="122" s="1"/>
  <c r="L5" i="122" s="1"/>
  <c r="M5" i="122" s="1"/>
  <c r="Q5" i="122" s="1"/>
  <c r="P5" i="122" s="1"/>
  <c r="D29" i="114"/>
  <c r="F29" i="114" s="1"/>
  <c r="H29" i="114" s="1"/>
  <c r="K29" i="114" s="1"/>
  <c r="D42" i="123"/>
  <c r="F42" i="123" s="1"/>
  <c r="H42" i="123" s="1"/>
  <c r="K42" i="123" s="1"/>
  <c r="J42" i="123" s="1"/>
  <c r="D9" i="123"/>
  <c r="F9" i="123" s="1"/>
  <c r="H9" i="123" s="1"/>
  <c r="K9" i="123" s="1"/>
  <c r="D35" i="115"/>
  <c r="F35" i="115" s="1"/>
  <c r="H35" i="115" s="1"/>
  <c r="K35" i="115" s="1"/>
  <c r="D48" i="116"/>
  <c r="F48" i="116" s="1"/>
  <c r="H48" i="116" s="1"/>
  <c r="K48" i="116" s="1"/>
  <c r="L48" i="116" s="1"/>
  <c r="M48" i="116" s="1"/>
  <c r="Q48" i="116" s="1"/>
  <c r="P48" i="116" s="1"/>
  <c r="D24" i="122"/>
  <c r="F24" i="122" s="1"/>
  <c r="H24" i="122" s="1"/>
  <c r="K24" i="122" s="1"/>
  <c r="L24" i="122" s="1"/>
  <c r="M24" i="122" s="1"/>
  <c r="Q24" i="122" s="1"/>
  <c r="P24" i="122" s="1"/>
  <c r="D34" i="114"/>
  <c r="F34" i="114" s="1"/>
  <c r="H34" i="114" s="1"/>
  <c r="D12" i="112"/>
  <c r="D40" i="114"/>
  <c r="D22" i="114"/>
  <c r="F22" i="114" s="1"/>
  <c r="H22" i="114" s="1"/>
  <c r="K22" i="114" s="1"/>
  <c r="D41" i="112"/>
  <c r="D37" i="112"/>
  <c r="D29" i="112"/>
  <c r="D44" i="116"/>
  <c r="F44" i="116" s="1"/>
  <c r="H44" i="116" s="1"/>
  <c r="K44" i="116" s="1"/>
  <c r="D48" i="123"/>
  <c r="F48" i="123" s="1"/>
  <c r="H48" i="123" s="1"/>
  <c r="K48" i="123" s="1"/>
  <c r="J48" i="123" s="1"/>
  <c r="D26" i="119"/>
  <c r="F26" i="119" s="1"/>
  <c r="H26" i="119" s="1"/>
  <c r="K26" i="119" s="1"/>
  <c r="D41" i="122"/>
  <c r="F41" i="122" s="1"/>
  <c r="H41" i="122" s="1"/>
  <c r="K41" i="122" s="1"/>
  <c r="J41" i="122" s="1"/>
  <c r="D28" i="120"/>
  <c r="F28" i="120" s="1"/>
  <c r="H28" i="120" s="1"/>
  <c r="K28" i="120" s="1"/>
  <c r="D43" i="115"/>
  <c r="F43" i="115" s="1"/>
  <c r="H43" i="115" s="1"/>
  <c r="K43" i="115" s="1"/>
  <c r="D34" i="123"/>
  <c r="F34" i="123" s="1"/>
  <c r="H34" i="123" s="1"/>
  <c r="K34" i="123" s="1"/>
  <c r="L34" i="123" s="1"/>
  <c r="M34" i="123" s="1"/>
  <c r="Q34" i="123" s="1"/>
  <c r="P34" i="123" s="1"/>
  <c r="D38" i="115"/>
  <c r="F38" i="115" s="1"/>
  <c r="H38" i="115" s="1"/>
  <c r="K38" i="115" s="1"/>
  <c r="J38" i="115" s="1"/>
  <c r="D43" i="112"/>
  <c r="D49" i="123"/>
  <c r="F49" i="123" s="1"/>
  <c r="H49" i="123" s="1"/>
  <c r="K49" i="123" s="1"/>
  <c r="L49" i="123" s="1"/>
  <c r="M49" i="123" s="1"/>
  <c r="Q49" i="123" s="1"/>
  <c r="P49" i="123" s="1"/>
  <c r="D32" i="116"/>
  <c r="F32" i="116" s="1"/>
  <c r="H32" i="116" s="1"/>
  <c r="K32" i="116" s="1"/>
  <c r="L32" i="116" s="1"/>
  <c r="M32" i="116" s="1"/>
  <c r="Q32" i="116" s="1"/>
  <c r="P32" i="116" s="1"/>
  <c r="D17" i="121"/>
  <c r="F17" i="121" s="1"/>
  <c r="H17" i="121" s="1"/>
  <c r="K17" i="121" s="1"/>
  <c r="D18" i="116"/>
  <c r="F18" i="116" s="1"/>
  <c r="H18" i="116" s="1"/>
  <c r="K18" i="116" s="1"/>
  <c r="D10" i="123"/>
  <c r="F10" i="123" s="1"/>
  <c r="H10" i="123" s="1"/>
  <c r="K10" i="123" s="1"/>
  <c r="L10" i="123" s="1"/>
  <c r="M10" i="123" s="1"/>
  <c r="Q10" i="123" s="1"/>
  <c r="P10" i="123" s="1"/>
  <c r="D26" i="122"/>
  <c r="F26" i="122" s="1"/>
  <c r="H26" i="122" s="1"/>
  <c r="K26" i="122" s="1"/>
  <c r="D36" i="123"/>
  <c r="F36" i="123" s="1"/>
  <c r="H36" i="123" s="1"/>
  <c r="K36" i="123" s="1"/>
  <c r="D9" i="115"/>
  <c r="F9" i="115" s="1"/>
  <c r="H9" i="115" s="1"/>
  <c r="K9" i="115" s="1"/>
  <c r="J9" i="115" s="1"/>
  <c r="D7" i="121"/>
  <c r="F7" i="121" s="1"/>
  <c r="H7" i="121" s="1"/>
  <c r="K7" i="121" s="1"/>
  <c r="D38" i="114"/>
  <c r="D38" i="122"/>
  <c r="F38" i="122" s="1"/>
  <c r="H38" i="122" s="1"/>
  <c r="K38" i="122" s="1"/>
  <c r="D30" i="112"/>
  <c r="D29" i="121"/>
  <c r="F29" i="121" s="1"/>
  <c r="H29" i="121" s="1"/>
  <c r="K29" i="121" s="1"/>
  <c r="L29" i="121" s="1"/>
  <c r="M29" i="121" s="1"/>
  <c r="Q29" i="121" s="1"/>
  <c r="P29" i="121" s="1"/>
  <c r="D28" i="121"/>
  <c r="F28" i="121" s="1"/>
  <c r="H28" i="121" s="1"/>
  <c r="K28" i="121" s="1"/>
  <c r="D6" i="123"/>
  <c r="F6" i="123" s="1"/>
  <c r="H6" i="123" s="1"/>
  <c r="K6" i="123" s="1"/>
  <c r="L6" i="123" s="1"/>
  <c r="M6" i="123" s="1"/>
  <c r="Q6" i="123" s="1"/>
  <c r="P6" i="123" s="1"/>
  <c r="D18" i="119"/>
  <c r="F18" i="119" s="1"/>
  <c r="H18" i="119" s="1"/>
  <c r="K18" i="119" s="1"/>
  <c r="J18" i="119" s="1"/>
  <c r="D43" i="116"/>
  <c r="F43" i="116" s="1"/>
  <c r="H43" i="116" s="1"/>
  <c r="K43" i="116" s="1"/>
  <c r="L43" i="116" s="1"/>
  <c r="M43" i="116" s="1"/>
  <c r="Q43" i="116" s="1"/>
  <c r="P43" i="116" s="1"/>
  <c r="D15" i="116"/>
  <c r="F15" i="116" s="1"/>
  <c r="H15" i="116" s="1"/>
  <c r="K15" i="116" s="1"/>
  <c r="L15" i="116" s="1"/>
  <c r="M15" i="116" s="1"/>
  <c r="Q15" i="116" s="1"/>
  <c r="P15" i="116" s="1"/>
  <c r="D19" i="115"/>
  <c r="F19" i="115" s="1"/>
  <c r="H19" i="115" s="1"/>
  <c r="K19" i="115" s="1"/>
  <c r="J19" i="115" s="1"/>
  <c r="D47" i="123"/>
  <c r="F47" i="123" s="1"/>
  <c r="H47" i="123" s="1"/>
  <c r="K47" i="123" s="1"/>
  <c r="D44" i="112"/>
  <c r="D30" i="115"/>
  <c r="F30" i="115" s="1"/>
  <c r="H30" i="115" s="1"/>
  <c r="K30" i="115" s="1"/>
  <c r="D22" i="116"/>
  <c r="F22" i="116" s="1"/>
  <c r="H22" i="116" s="1"/>
  <c r="K22" i="116" s="1"/>
  <c r="D20" i="116"/>
  <c r="F20" i="116" s="1"/>
  <c r="H20" i="116" s="1"/>
  <c r="K20" i="116" s="1"/>
  <c r="L20" i="116" s="1"/>
  <c r="M20" i="116" s="1"/>
  <c r="Q20" i="116" s="1"/>
  <c r="P20" i="116" s="1"/>
  <c r="D40" i="120"/>
  <c r="F40" i="120" s="1"/>
  <c r="H40" i="120" s="1"/>
  <c r="K40" i="120" s="1"/>
  <c r="D26" i="121"/>
  <c r="F26" i="121" s="1"/>
  <c r="H26" i="121" s="1"/>
  <c r="K26" i="121" s="1"/>
  <c r="D17" i="122"/>
  <c r="F17" i="122" s="1"/>
  <c r="H17" i="122" s="1"/>
  <c r="K17" i="122" s="1"/>
  <c r="D26" i="123"/>
  <c r="F26" i="123" s="1"/>
  <c r="H26" i="123" s="1"/>
  <c r="K26" i="123" s="1"/>
  <c r="D18" i="118"/>
  <c r="F18" i="118" s="1"/>
  <c r="H18" i="118" s="1"/>
  <c r="K18" i="118" s="1"/>
  <c r="D40" i="118"/>
  <c r="F40" i="118" s="1"/>
  <c r="H40" i="118" s="1"/>
  <c r="D10" i="118"/>
  <c r="F10" i="118" s="1"/>
  <c r="H10" i="118" s="1"/>
  <c r="K10" i="118" s="1"/>
  <c r="J10" i="118" s="1"/>
  <c r="D33" i="118"/>
  <c r="F33" i="118" s="1"/>
  <c r="H33" i="118" s="1"/>
  <c r="K33" i="118" s="1"/>
  <c r="D24" i="118"/>
  <c r="F24" i="118" s="1"/>
  <c r="H24" i="118" s="1"/>
  <c r="K24" i="118" s="1"/>
  <c r="J24" i="118" s="1"/>
  <c r="D19" i="118"/>
  <c r="F19" i="118" s="1"/>
  <c r="H19" i="118" s="1"/>
  <c r="K19" i="118" s="1"/>
  <c r="J19" i="118" s="1"/>
  <c r="D34" i="118"/>
  <c r="F34" i="118" s="1"/>
  <c r="H34" i="118" s="1"/>
  <c r="K34" i="118" s="1"/>
  <c r="D8" i="118"/>
  <c r="F8" i="118" s="1"/>
  <c r="H8" i="118" s="1"/>
  <c r="K8" i="118" s="1"/>
  <c r="D44" i="118"/>
  <c r="F44" i="118" s="1"/>
  <c r="H44" i="118" s="1"/>
  <c r="K44" i="118" s="1"/>
  <c r="J44" i="118" s="1"/>
  <c r="D42" i="118"/>
  <c r="F42" i="118" s="1"/>
  <c r="H42" i="118" s="1"/>
  <c r="K42" i="118" s="1"/>
  <c r="D29" i="118"/>
  <c r="F29" i="118" s="1"/>
  <c r="H29" i="118" s="1"/>
  <c r="K29" i="118" s="1"/>
  <c r="D31" i="118"/>
  <c r="F31" i="118" s="1"/>
  <c r="H31" i="118" s="1"/>
  <c r="K31" i="118" s="1"/>
  <c r="D11" i="118"/>
  <c r="F11" i="118" s="1"/>
  <c r="H11" i="118" s="1"/>
  <c r="K11" i="118" s="1"/>
  <c r="D16" i="118"/>
  <c r="F16" i="118" s="1"/>
  <c r="H16" i="118" s="1"/>
  <c r="K16" i="118" s="1"/>
  <c r="D39" i="118"/>
  <c r="F39" i="118" s="1"/>
  <c r="H39" i="118" s="1"/>
  <c r="K39" i="118" s="1"/>
  <c r="L39" i="118" s="1"/>
  <c r="M39" i="118" s="1"/>
  <c r="Q39" i="118" s="1"/>
  <c r="P39" i="118" s="1"/>
  <c r="D14" i="118"/>
  <c r="F14" i="118" s="1"/>
  <c r="H14" i="118" s="1"/>
  <c r="K14" i="118" s="1"/>
  <c r="L14" i="118" s="1"/>
  <c r="M14" i="118" s="1"/>
  <c r="Q14" i="118" s="1"/>
  <c r="P14" i="118" s="1"/>
  <c r="D46" i="118"/>
  <c r="F46" i="118" s="1"/>
  <c r="H46" i="118" s="1"/>
  <c r="K46" i="118" s="1"/>
  <c r="D36" i="118"/>
  <c r="F36" i="118" s="1"/>
  <c r="H36" i="118" s="1"/>
  <c r="K36" i="118" s="1"/>
  <c r="L36" i="118" s="1"/>
  <c r="M36" i="118" s="1"/>
  <c r="Q36" i="118" s="1"/>
  <c r="P36" i="118" s="1"/>
  <c r="D5" i="118"/>
  <c r="F5" i="118" s="1"/>
  <c r="H5" i="118" s="1"/>
  <c r="K5" i="118" s="1"/>
  <c r="D9" i="118"/>
  <c r="F9" i="118" s="1"/>
  <c r="H9" i="118" s="1"/>
  <c r="K9" i="118" s="1"/>
  <c r="D20" i="118"/>
  <c r="F20" i="118" s="1"/>
  <c r="H20" i="118" s="1"/>
  <c r="K20" i="118" s="1"/>
  <c r="J20" i="118" s="1"/>
  <c r="D7" i="118"/>
  <c r="F7" i="118" s="1"/>
  <c r="H7" i="118" s="1"/>
  <c r="K7" i="118" s="1"/>
  <c r="J7" i="118" s="1"/>
  <c r="D15" i="118"/>
  <c r="F15" i="118" s="1"/>
  <c r="H15" i="118" s="1"/>
  <c r="K15" i="118" s="1"/>
  <c r="D6" i="118"/>
  <c r="F6" i="118" s="1"/>
  <c r="H6" i="118" s="1"/>
  <c r="K6" i="118" s="1"/>
  <c r="L6" i="118" s="1"/>
  <c r="M6" i="118" s="1"/>
  <c r="Q6" i="118" s="1"/>
  <c r="P6" i="118" s="1"/>
  <c r="D12" i="118"/>
  <c r="F12" i="118" s="1"/>
  <c r="H12" i="118" s="1"/>
  <c r="K12" i="118" s="1"/>
  <c r="J12" i="118" s="1"/>
  <c r="D32" i="118"/>
  <c r="F32" i="118" s="1"/>
  <c r="H32" i="118" s="1"/>
  <c r="K32" i="118" s="1"/>
  <c r="L32" i="118" s="1"/>
  <c r="M32" i="118" s="1"/>
  <c r="Q32" i="118" s="1"/>
  <c r="P32" i="118" s="1"/>
  <c r="D13" i="118"/>
  <c r="F13" i="118" s="1"/>
  <c r="H13" i="118" s="1"/>
  <c r="K13" i="118" s="1"/>
  <c r="D22" i="118"/>
  <c r="F22" i="118" s="1"/>
  <c r="H22" i="118" s="1"/>
  <c r="K22" i="118" s="1"/>
  <c r="D41" i="118"/>
  <c r="F41" i="118" s="1"/>
  <c r="H41" i="118" s="1"/>
  <c r="K41" i="118" s="1"/>
  <c r="D17" i="118"/>
  <c r="F17" i="118" s="1"/>
  <c r="H17" i="118" s="1"/>
  <c r="K17" i="118" s="1"/>
  <c r="J17" i="118" s="1"/>
  <c r="D35" i="118"/>
  <c r="F35" i="118" s="1"/>
  <c r="H35" i="118" s="1"/>
  <c r="K35" i="118" s="1"/>
  <c r="D21" i="118"/>
  <c r="F21" i="118" s="1"/>
  <c r="H21" i="118" s="1"/>
  <c r="K21" i="118" s="1"/>
  <c r="D28" i="118"/>
  <c r="F28" i="118" s="1"/>
  <c r="H28" i="118" s="1"/>
  <c r="K28" i="118" s="1"/>
  <c r="J28" i="118" s="1"/>
  <c r="D27" i="118"/>
  <c r="F27" i="118" s="1"/>
  <c r="H27" i="118" s="1"/>
  <c r="K27" i="118" s="1"/>
  <c r="D48" i="118"/>
  <c r="F48" i="118" s="1"/>
  <c r="H48" i="118" s="1"/>
  <c r="K48" i="118" s="1"/>
  <c r="L48" i="118" s="1"/>
  <c r="M48" i="118" s="1"/>
  <c r="Q48" i="118" s="1"/>
  <c r="P48" i="118" s="1"/>
  <c r="D26" i="118"/>
  <c r="F26" i="118" s="1"/>
  <c r="H26" i="118" s="1"/>
  <c r="K26" i="118" s="1"/>
  <c r="L26" i="118" s="1"/>
  <c r="D43" i="118"/>
  <c r="F43" i="118" s="1"/>
  <c r="H43" i="118" s="1"/>
  <c r="K43" i="118" s="1"/>
  <c r="D47" i="118"/>
  <c r="F47" i="118" s="1"/>
  <c r="H47" i="118" s="1"/>
  <c r="K47" i="118" s="1"/>
  <c r="D23" i="118"/>
  <c r="F23" i="118" s="1"/>
  <c r="H23" i="118" s="1"/>
  <c r="K23" i="118" s="1"/>
  <c r="D25" i="118"/>
  <c r="F25" i="118" s="1"/>
  <c r="H25" i="118" s="1"/>
  <c r="K25" i="118" s="1"/>
  <c r="D38" i="118"/>
  <c r="F38" i="118" s="1"/>
  <c r="H38" i="118" s="1"/>
  <c r="K38" i="118" s="1"/>
  <c r="D49" i="118"/>
  <c r="F49" i="118" s="1"/>
  <c r="H49" i="118" s="1"/>
  <c r="K49" i="118" s="1"/>
  <c r="L49" i="118" s="1"/>
  <c r="M49" i="118" s="1"/>
  <c r="Q49" i="118" s="1"/>
  <c r="P49" i="118" s="1"/>
  <c r="D5" i="117"/>
  <c r="F5" i="117" s="1"/>
  <c r="H5" i="117" s="1"/>
  <c r="K5" i="117" s="1"/>
  <c r="D12" i="117"/>
  <c r="F12" i="117" s="1"/>
  <c r="H12" i="117" s="1"/>
  <c r="K12" i="117" s="1"/>
  <c r="D42" i="117"/>
  <c r="F42" i="117" s="1"/>
  <c r="H42" i="117" s="1"/>
  <c r="K42" i="117" s="1"/>
  <c r="L42" i="117" s="1"/>
  <c r="M42" i="117" s="1"/>
  <c r="Q42" i="117" s="1"/>
  <c r="P42" i="117" s="1"/>
  <c r="D46" i="117"/>
  <c r="F46" i="117" s="1"/>
  <c r="H46" i="117" s="1"/>
  <c r="K46" i="117" s="1"/>
  <c r="J46" i="117" s="1"/>
  <c r="D22" i="117"/>
  <c r="F22" i="117" s="1"/>
  <c r="H22" i="117" s="1"/>
  <c r="K22" i="117" s="1"/>
  <c r="D26" i="117"/>
  <c r="F26" i="117" s="1"/>
  <c r="H26" i="117" s="1"/>
  <c r="K26" i="117" s="1"/>
  <c r="L26" i="117" s="1"/>
  <c r="M26" i="117" s="1"/>
  <c r="Q26" i="117" s="1"/>
  <c r="P26" i="117" s="1"/>
  <c r="D20" i="117"/>
  <c r="F20" i="117" s="1"/>
  <c r="H20" i="117" s="1"/>
  <c r="K20" i="117" s="1"/>
  <c r="J20" i="117" s="1"/>
  <c r="D29" i="117"/>
  <c r="F29" i="117" s="1"/>
  <c r="H29" i="117" s="1"/>
  <c r="K29" i="117" s="1"/>
  <c r="D39" i="117"/>
  <c r="F39" i="117" s="1"/>
  <c r="H39" i="117" s="1"/>
  <c r="K39" i="117" s="1"/>
  <c r="J39" i="117" s="1"/>
  <c r="D49" i="117"/>
  <c r="F49" i="117" s="1"/>
  <c r="H49" i="117" s="1"/>
  <c r="K49" i="117" s="1"/>
  <c r="D10" i="117"/>
  <c r="F10" i="117" s="1"/>
  <c r="H10" i="117" s="1"/>
  <c r="K10" i="117" s="1"/>
  <c r="D28" i="117"/>
  <c r="F28" i="117" s="1"/>
  <c r="H28" i="117" s="1"/>
  <c r="K28" i="117" s="1"/>
  <c r="D24" i="117"/>
  <c r="F24" i="117" s="1"/>
  <c r="H24" i="117" s="1"/>
  <c r="K24" i="117" s="1"/>
  <c r="D27" i="117"/>
  <c r="F27" i="117" s="1"/>
  <c r="H27" i="117" s="1"/>
  <c r="K27" i="117" s="1"/>
  <c r="D16" i="117"/>
  <c r="F16" i="117" s="1"/>
  <c r="H16" i="117" s="1"/>
  <c r="K16" i="117" s="1"/>
  <c r="J16" i="117" s="1"/>
  <c r="D17" i="117"/>
  <c r="F17" i="117" s="1"/>
  <c r="H17" i="117" s="1"/>
  <c r="K17" i="117" s="1"/>
  <c r="L17" i="117" s="1"/>
  <c r="M17" i="117" s="1"/>
  <c r="Q17" i="117" s="1"/>
  <c r="P17" i="117" s="1"/>
  <c r="D32" i="117"/>
  <c r="F32" i="117" s="1"/>
  <c r="H32" i="117" s="1"/>
  <c r="K32" i="117" s="1"/>
  <c r="D35" i="117"/>
  <c r="F35" i="117" s="1"/>
  <c r="H35" i="117" s="1"/>
  <c r="K35" i="117" s="1"/>
  <c r="L35" i="117" s="1"/>
  <c r="M35" i="117" s="1"/>
  <c r="Q35" i="117" s="1"/>
  <c r="P35" i="117" s="1"/>
  <c r="D33" i="117"/>
  <c r="F33" i="117" s="1"/>
  <c r="H33" i="117" s="1"/>
  <c r="K33" i="117" s="1"/>
  <c r="J33" i="117" s="1"/>
  <c r="D44" i="117"/>
  <c r="F44" i="117" s="1"/>
  <c r="H44" i="117" s="1"/>
  <c r="K44" i="117" s="1"/>
  <c r="D15" i="117"/>
  <c r="F15" i="117" s="1"/>
  <c r="H15" i="117" s="1"/>
  <c r="K15" i="117" s="1"/>
  <c r="J15" i="117" s="1"/>
  <c r="D40" i="117"/>
  <c r="F40" i="117" s="1"/>
  <c r="H40" i="117" s="1"/>
  <c r="K40" i="117" s="1"/>
  <c r="D11" i="117"/>
  <c r="F11" i="117" s="1"/>
  <c r="H11" i="117" s="1"/>
  <c r="K11" i="117" s="1"/>
  <c r="D23" i="117"/>
  <c r="F23" i="117" s="1"/>
  <c r="H23" i="117" s="1"/>
  <c r="K23" i="117" s="1"/>
  <c r="D9" i="117"/>
  <c r="F9" i="117" s="1"/>
  <c r="H9" i="117" s="1"/>
  <c r="K9" i="117" s="1"/>
  <c r="J9" i="117" s="1"/>
  <c r="D48" i="117"/>
  <c r="F48" i="117" s="1"/>
  <c r="H48" i="117" s="1"/>
  <c r="K48" i="117" s="1"/>
  <c r="D13" i="117"/>
  <c r="F13" i="117" s="1"/>
  <c r="H13" i="117" s="1"/>
  <c r="K13" i="117" s="1"/>
  <c r="J13" i="117" s="1"/>
  <c r="D14" i="117"/>
  <c r="F14" i="117" s="1"/>
  <c r="H14" i="117" s="1"/>
  <c r="K14" i="117" s="1"/>
  <c r="J14" i="117" s="1"/>
  <c r="D8" i="117"/>
  <c r="F8" i="117" s="1"/>
  <c r="H8" i="117" s="1"/>
  <c r="K8" i="117" s="1"/>
  <c r="D30" i="117"/>
  <c r="F30" i="117" s="1"/>
  <c r="H30" i="117" s="1"/>
  <c r="K30" i="117" s="1"/>
  <c r="L30" i="117" s="1"/>
  <c r="M30" i="117" s="1"/>
  <c r="Q30" i="117" s="1"/>
  <c r="P30" i="117" s="1"/>
  <c r="D43" i="117"/>
  <c r="F43" i="117" s="1"/>
  <c r="H43" i="117" s="1"/>
  <c r="K43" i="117" s="1"/>
  <c r="L43" i="117" s="1"/>
  <c r="M43" i="117" s="1"/>
  <c r="Q43" i="117" s="1"/>
  <c r="P43" i="117" s="1"/>
  <c r="D21" i="117"/>
  <c r="F21" i="117" s="1"/>
  <c r="H21" i="117" s="1"/>
  <c r="K21" i="117" s="1"/>
  <c r="D7" i="117"/>
  <c r="F7" i="117" s="1"/>
  <c r="H7" i="117" s="1"/>
  <c r="K7" i="117" s="1"/>
  <c r="J7" i="117" s="1"/>
  <c r="D47" i="117"/>
  <c r="F47" i="117" s="1"/>
  <c r="H47" i="117" s="1"/>
  <c r="K47" i="117" s="1"/>
  <c r="J47" i="117" s="1"/>
  <c r="D41" i="117"/>
  <c r="F41" i="117" s="1"/>
  <c r="H41" i="117" s="1"/>
  <c r="K41" i="117" s="1"/>
  <c r="D25" i="117"/>
  <c r="F25" i="117" s="1"/>
  <c r="H25" i="117" s="1"/>
  <c r="K25" i="117" s="1"/>
  <c r="D18" i="117"/>
  <c r="F18" i="117" s="1"/>
  <c r="H18" i="117" s="1"/>
  <c r="K18" i="117" s="1"/>
  <c r="D45" i="117"/>
  <c r="F45" i="117" s="1"/>
  <c r="H45" i="117" s="1"/>
  <c r="K45" i="117" s="1"/>
  <c r="D6" i="117"/>
  <c r="F6" i="117" s="1"/>
  <c r="H6" i="117" s="1"/>
  <c r="K6" i="117" s="1"/>
  <c r="L6" i="117" s="1"/>
  <c r="M6" i="117" s="1"/>
  <c r="Q6" i="117" s="1"/>
  <c r="P6" i="117" s="1"/>
  <c r="D19" i="117"/>
  <c r="F19" i="117" s="1"/>
  <c r="H19" i="117" s="1"/>
  <c r="K19" i="117" s="1"/>
  <c r="J19" i="117" s="1"/>
  <c r="D37" i="117"/>
  <c r="F37" i="117" s="1"/>
  <c r="H37" i="117" s="1"/>
  <c r="K37" i="117" s="1"/>
  <c r="D34" i="117"/>
  <c r="F34" i="117" s="1"/>
  <c r="H34" i="117" s="1"/>
  <c r="K34" i="117" s="1"/>
  <c r="L34" i="117" s="1"/>
  <c r="M34" i="117" s="1"/>
  <c r="Q34" i="117" s="1"/>
  <c r="P34" i="117" s="1"/>
  <c r="D38" i="117"/>
  <c r="F38" i="117" s="1"/>
  <c r="H38" i="117" s="1"/>
  <c r="K38" i="117" s="1"/>
  <c r="L38" i="117" s="1"/>
  <c r="M38" i="117" s="1"/>
  <c r="Q38" i="117" s="1"/>
  <c r="P38" i="117" s="1"/>
  <c r="D46" i="113"/>
  <c r="F46" i="113" s="1"/>
  <c r="H46" i="113" s="1"/>
  <c r="K46" i="113" s="1"/>
  <c r="D35" i="113"/>
  <c r="F35" i="113" s="1"/>
  <c r="H35" i="113" s="1"/>
  <c r="K35" i="113" s="1"/>
  <c r="D33" i="113"/>
  <c r="F33" i="113" s="1"/>
  <c r="H33" i="113" s="1"/>
  <c r="K33" i="113" s="1"/>
  <c r="D17" i="113"/>
  <c r="F17" i="113" s="1"/>
  <c r="H17" i="113" s="1"/>
  <c r="K17" i="113" s="1"/>
  <c r="D47" i="113"/>
  <c r="F47" i="113" s="1"/>
  <c r="H47" i="113" s="1"/>
  <c r="K47" i="113" s="1"/>
  <c r="L47" i="113" s="1"/>
  <c r="M47" i="113" s="1"/>
  <c r="Q47" i="113" s="1"/>
  <c r="P47" i="113" s="1"/>
  <c r="D44" i="113"/>
  <c r="F44" i="113" s="1"/>
  <c r="H44" i="113" s="1"/>
  <c r="K44" i="113" s="1"/>
  <c r="J44" i="113" s="1"/>
  <c r="D23" i="113"/>
  <c r="F23" i="113" s="1"/>
  <c r="H23" i="113" s="1"/>
  <c r="K23" i="113" s="1"/>
  <c r="D15" i="113"/>
  <c r="F15" i="113" s="1"/>
  <c r="H15" i="113" s="1"/>
  <c r="K15" i="113" s="1"/>
  <c r="L15" i="113" s="1"/>
  <c r="M15" i="113" s="1"/>
  <c r="Q15" i="113" s="1"/>
  <c r="P15" i="113" s="1"/>
  <c r="D32" i="113"/>
  <c r="F32" i="113" s="1"/>
  <c r="H32" i="113" s="1"/>
  <c r="K32" i="113" s="1"/>
  <c r="D14" i="113"/>
  <c r="F14" i="113" s="1"/>
  <c r="H14" i="113" s="1"/>
  <c r="K14" i="113" s="1"/>
  <c r="D37" i="113"/>
  <c r="F37" i="113" s="1"/>
  <c r="H37" i="113" s="1"/>
  <c r="K37" i="113" s="1"/>
  <c r="D16" i="113"/>
  <c r="F16" i="113" s="1"/>
  <c r="H16" i="113" s="1"/>
  <c r="K16" i="113" s="1"/>
  <c r="D42" i="113"/>
  <c r="F42" i="113" s="1"/>
  <c r="H42" i="113" s="1"/>
  <c r="K42" i="113" s="1"/>
  <c r="D13" i="113"/>
  <c r="F13" i="113" s="1"/>
  <c r="H13" i="113" s="1"/>
  <c r="K13" i="113" s="1"/>
  <c r="L13" i="113" s="1"/>
  <c r="M13" i="113" s="1"/>
  <c r="Q13" i="113" s="1"/>
  <c r="P13" i="113" s="1"/>
  <c r="D6" i="113"/>
  <c r="F6" i="113" s="1"/>
  <c r="H6" i="113" s="1"/>
  <c r="K6" i="113" s="1"/>
  <c r="D41" i="113"/>
  <c r="F41" i="113" s="1"/>
  <c r="H41" i="113" s="1"/>
  <c r="K41" i="113" s="1"/>
  <c r="D38" i="113"/>
  <c r="F38" i="113" s="1"/>
  <c r="H38" i="113" s="1"/>
  <c r="K38" i="113" s="1"/>
  <c r="L38" i="113" s="1"/>
  <c r="M38" i="113" s="1"/>
  <c r="Q38" i="113" s="1"/>
  <c r="P38" i="113" s="1"/>
  <c r="D28" i="113"/>
  <c r="F28" i="113" s="1"/>
  <c r="H28" i="113" s="1"/>
  <c r="K28" i="113" s="1"/>
  <c r="L28" i="113" s="1"/>
  <c r="M28" i="113" s="1"/>
  <c r="Q28" i="113" s="1"/>
  <c r="P28" i="113" s="1"/>
  <c r="D30" i="113"/>
  <c r="F30" i="113" s="1"/>
  <c r="H30" i="113" s="1"/>
  <c r="K30" i="113" s="1"/>
  <c r="D26" i="113"/>
  <c r="F26" i="113" s="1"/>
  <c r="H26" i="113" s="1"/>
  <c r="K26" i="113" s="1"/>
  <c r="J26" i="113" s="1"/>
  <c r="D5" i="113"/>
  <c r="D49" i="113"/>
  <c r="F49" i="113" s="1"/>
  <c r="H49" i="113" s="1"/>
  <c r="K49" i="113" s="1"/>
  <c r="D43" i="113"/>
  <c r="F43" i="113" s="1"/>
  <c r="H43" i="113" s="1"/>
  <c r="K43" i="113" s="1"/>
  <c r="D22" i="113"/>
  <c r="D9" i="113"/>
  <c r="F9" i="113" s="1"/>
  <c r="H9" i="113" s="1"/>
  <c r="K9" i="113" s="1"/>
  <c r="D25" i="113"/>
  <c r="F25" i="113" s="1"/>
  <c r="H25" i="113" s="1"/>
  <c r="K25" i="113" s="1"/>
  <c r="D10" i="113"/>
  <c r="F10" i="113" s="1"/>
  <c r="H10" i="113" s="1"/>
  <c r="K10" i="113" s="1"/>
  <c r="D36" i="113"/>
  <c r="F36" i="113" s="1"/>
  <c r="H36" i="113" s="1"/>
  <c r="K36" i="113" s="1"/>
  <c r="D45" i="113"/>
  <c r="F45" i="113" s="1"/>
  <c r="H45" i="113" s="1"/>
  <c r="K45" i="113" s="1"/>
  <c r="L45" i="113" s="1"/>
  <c r="M45" i="113" s="1"/>
  <c r="Q45" i="113" s="1"/>
  <c r="P45" i="113" s="1"/>
  <c r="D12" i="113"/>
  <c r="F12" i="113" s="1"/>
  <c r="H12" i="113" s="1"/>
  <c r="K12" i="113" s="1"/>
  <c r="D39" i="113"/>
  <c r="F39" i="113" s="1"/>
  <c r="H39" i="113" s="1"/>
  <c r="K39" i="113" s="1"/>
  <c r="D8" i="113"/>
  <c r="F8" i="113" s="1"/>
  <c r="H8" i="113" s="1"/>
  <c r="K8" i="113" s="1"/>
  <c r="L8" i="113" s="1"/>
  <c r="M8" i="113" s="1"/>
  <c r="Q8" i="113" s="1"/>
  <c r="P8" i="113" s="1"/>
  <c r="D27" i="113"/>
  <c r="F27" i="113" s="1"/>
  <c r="H27" i="113" s="1"/>
  <c r="K27" i="113" s="1"/>
  <c r="D19" i="113"/>
  <c r="F19" i="113" s="1"/>
  <c r="H19" i="113" s="1"/>
  <c r="K19" i="113" s="1"/>
  <c r="D18" i="113"/>
  <c r="F18" i="113" s="1"/>
  <c r="H18" i="113" s="1"/>
  <c r="K18" i="113" s="1"/>
  <c r="D21" i="113"/>
  <c r="F21" i="113" s="1"/>
  <c r="H21" i="113" s="1"/>
  <c r="K21" i="113" s="1"/>
  <c r="D34" i="113"/>
  <c r="F34" i="113" s="1"/>
  <c r="H34" i="113" s="1"/>
  <c r="K34" i="113" s="1"/>
  <c r="D29" i="113"/>
  <c r="F29" i="113" s="1"/>
  <c r="H29" i="113" s="1"/>
  <c r="K29" i="113" s="1"/>
  <c r="J29" i="113" s="1"/>
  <c r="D24" i="113"/>
  <c r="F24" i="113" s="1"/>
  <c r="H24" i="113" s="1"/>
  <c r="K24" i="113" s="1"/>
  <c r="D48" i="113"/>
  <c r="F48" i="113" s="1"/>
  <c r="H48" i="113" s="1"/>
  <c r="K48" i="113" s="1"/>
  <c r="D7" i="113"/>
  <c r="F7" i="113" s="1"/>
  <c r="H7" i="113" s="1"/>
  <c r="K7" i="113" s="1"/>
  <c r="D11" i="113"/>
  <c r="F11" i="113" s="1"/>
  <c r="H11" i="113" s="1"/>
  <c r="K11" i="113" s="1"/>
  <c r="D20" i="113"/>
  <c r="F20" i="113" s="1"/>
  <c r="H20" i="113" s="1"/>
  <c r="K20" i="113" s="1"/>
  <c r="D16" i="112"/>
  <c r="D47" i="112"/>
  <c r="D27" i="114"/>
  <c r="F27" i="114" s="1"/>
  <c r="H27" i="114" s="1"/>
  <c r="K27" i="114" s="1"/>
  <c r="L27" i="114" s="1"/>
  <c r="M27" i="114" s="1"/>
  <c r="Q27" i="114" s="1"/>
  <c r="P27" i="114" s="1"/>
  <c r="D41" i="114"/>
  <c r="D29" i="123"/>
  <c r="F29" i="123" s="1"/>
  <c r="H29" i="123" s="1"/>
  <c r="K29" i="123" s="1"/>
  <c r="D44" i="114"/>
  <c r="D8" i="112"/>
  <c r="D33" i="112"/>
  <c r="D19" i="112"/>
  <c r="D31" i="113"/>
  <c r="F31" i="113" s="1"/>
  <c r="H31" i="113" s="1"/>
  <c r="K31" i="113" s="1"/>
  <c r="D54" i="137"/>
  <c r="F54" i="137" s="1"/>
  <c r="H54" i="137" s="1"/>
  <c r="K54" i="137" s="1"/>
  <c r="J54" i="137" s="1"/>
  <c r="D54" i="132"/>
  <c r="F54" i="132" s="1"/>
  <c r="H54" i="132" s="1"/>
  <c r="K54" i="132" s="1"/>
  <c r="D54" i="127"/>
  <c r="F54" i="127" s="1"/>
  <c r="H54" i="127" s="1"/>
  <c r="K54" i="127" s="1"/>
  <c r="D54" i="135"/>
  <c r="F54" i="135" s="1"/>
  <c r="H54" i="135" s="1"/>
  <c r="K54" i="135" s="1"/>
  <c r="D53" i="136"/>
  <c r="F53" i="136" s="1"/>
  <c r="H53" i="136" s="1"/>
  <c r="K53" i="136" s="1"/>
  <c r="D53" i="132"/>
  <c r="F53" i="132" s="1"/>
  <c r="H53" i="132" s="1"/>
  <c r="K53" i="132" s="1"/>
  <c r="D53" i="128"/>
  <c r="F53" i="128" s="1"/>
  <c r="H53" i="128" s="1"/>
  <c r="K53" i="128" s="1"/>
  <c r="D53" i="126"/>
  <c r="F53" i="126" s="1"/>
  <c r="H53" i="126" s="1"/>
  <c r="K53" i="126" s="1"/>
  <c r="J53" i="126" s="1"/>
  <c r="D53" i="135"/>
  <c r="F53" i="135" s="1"/>
  <c r="H53" i="135" s="1"/>
  <c r="K53" i="135" s="1"/>
  <c r="D53" i="125"/>
  <c r="D52" i="137"/>
  <c r="F52" i="137" s="1"/>
  <c r="H52" i="137" s="1"/>
  <c r="K52" i="137" s="1"/>
  <c r="D51" i="136"/>
  <c r="F51" i="136" s="1"/>
  <c r="H51" i="136" s="1"/>
  <c r="K51" i="136" s="1"/>
  <c r="D52" i="136"/>
  <c r="F52" i="136" s="1"/>
  <c r="H52" i="136" s="1"/>
  <c r="K52" i="136" s="1"/>
  <c r="D51" i="134"/>
  <c r="F51" i="134" s="1"/>
  <c r="H51" i="134" s="1"/>
  <c r="K51" i="134" s="1"/>
  <c r="D52" i="128"/>
  <c r="F52" i="128" s="1"/>
  <c r="H52" i="128" s="1"/>
  <c r="K52" i="128" s="1"/>
  <c r="J52" i="128" s="1"/>
  <c r="D52" i="127"/>
  <c r="F52" i="127" s="1"/>
  <c r="H52" i="127" s="1"/>
  <c r="K52" i="127" s="1"/>
  <c r="J52" i="127" s="1"/>
  <c r="D51" i="126"/>
  <c r="F51" i="126" s="1"/>
  <c r="H51" i="126" s="1"/>
  <c r="D52" i="135"/>
  <c r="F52" i="135" s="1"/>
  <c r="H52" i="135" s="1"/>
  <c r="K52" i="135" s="1"/>
  <c r="D50" i="128"/>
  <c r="F50" i="128" s="1"/>
  <c r="H50" i="128" s="1"/>
  <c r="K50" i="128" s="1"/>
  <c r="D50" i="126"/>
  <c r="F50" i="126" s="1"/>
  <c r="H50" i="126" s="1"/>
  <c r="D49" i="127"/>
  <c r="F49" i="127" s="1"/>
  <c r="H49" i="127" s="1"/>
  <c r="K49" i="127" s="1"/>
  <c r="D48" i="136"/>
  <c r="F48" i="136" s="1"/>
  <c r="H48" i="136" s="1"/>
  <c r="K48" i="136" s="1"/>
  <c r="L48" i="136" s="1"/>
  <c r="M48" i="136" s="1"/>
  <c r="Q48" i="136" s="1"/>
  <c r="P48" i="136" s="1"/>
  <c r="D48" i="137"/>
  <c r="F48" i="137" s="1"/>
  <c r="H48" i="137" s="1"/>
  <c r="K48" i="137" s="1"/>
  <c r="D48" i="133"/>
  <c r="F48" i="133" s="1"/>
  <c r="H48" i="133" s="1"/>
  <c r="K48" i="133" s="1"/>
  <c r="D48" i="128"/>
  <c r="F48" i="128" s="1"/>
  <c r="H48" i="128" s="1"/>
  <c r="K48" i="128" s="1"/>
  <c r="D48" i="127"/>
  <c r="F48" i="127" s="1"/>
  <c r="H48" i="127" s="1"/>
  <c r="K48" i="127" s="1"/>
  <c r="D47" i="137"/>
  <c r="F47" i="137" s="1"/>
  <c r="H47" i="137" s="1"/>
  <c r="K47" i="137" s="1"/>
  <c r="J47" i="137" s="1"/>
  <c r="D47" i="136"/>
  <c r="F47" i="136" s="1"/>
  <c r="H47" i="136" s="1"/>
  <c r="K47" i="136" s="1"/>
  <c r="D47" i="133"/>
  <c r="F47" i="133" s="1"/>
  <c r="H47" i="133" s="1"/>
  <c r="K47" i="133" s="1"/>
  <c r="D47" i="132"/>
  <c r="F47" i="132" s="1"/>
  <c r="H47" i="132" s="1"/>
  <c r="K47" i="132" s="1"/>
  <c r="D47" i="126"/>
  <c r="F47" i="126" s="1"/>
  <c r="H47" i="126" s="1"/>
  <c r="K47" i="126" s="1"/>
  <c r="L47" i="126" s="1"/>
  <c r="D47" i="125"/>
  <c r="D46" i="133"/>
  <c r="F46" i="133" s="1"/>
  <c r="H46" i="133" s="1"/>
  <c r="K46" i="133" s="1"/>
  <c r="L46" i="133" s="1"/>
  <c r="M46" i="133" s="1"/>
  <c r="Q46" i="133" s="1"/>
  <c r="P46" i="133" s="1"/>
  <c r="D46" i="126"/>
  <c r="F46" i="126" s="1"/>
  <c r="D46" i="136"/>
  <c r="F46" i="136" s="1"/>
  <c r="H46" i="136" s="1"/>
  <c r="K46" i="136" s="1"/>
  <c r="D6" i="127"/>
  <c r="F6" i="127" s="1"/>
  <c r="H6" i="127" s="1"/>
  <c r="K6" i="127" s="1"/>
  <c r="D12" i="127"/>
  <c r="F12" i="127" s="1"/>
  <c r="H12" i="127" s="1"/>
  <c r="K12" i="127" s="1"/>
  <c r="D14" i="127"/>
  <c r="F14" i="127" s="1"/>
  <c r="H14" i="127" s="1"/>
  <c r="K14" i="127" s="1"/>
  <c r="J14" i="127" s="1"/>
  <c r="D18" i="127"/>
  <c r="F18" i="127" s="1"/>
  <c r="H18" i="127" s="1"/>
  <c r="D19" i="127"/>
  <c r="F19" i="127" s="1"/>
  <c r="H19" i="127" s="1"/>
  <c r="K19" i="127" s="1"/>
  <c r="J19" i="127" s="1"/>
  <c r="D20" i="127"/>
  <c r="F20" i="127" s="1"/>
  <c r="H20" i="127" s="1"/>
  <c r="K20" i="127" s="1"/>
  <c r="J20" i="127" s="1"/>
  <c r="D21" i="127"/>
  <c r="F21" i="127" s="1"/>
  <c r="H21" i="127" s="1"/>
  <c r="K21" i="127" s="1"/>
  <c r="D22" i="127"/>
  <c r="F22" i="127" s="1"/>
  <c r="H22" i="127" s="1"/>
  <c r="K22" i="127" s="1"/>
  <c r="D24" i="127"/>
  <c r="D25" i="127"/>
  <c r="F25" i="127" s="1"/>
  <c r="H25" i="127" s="1"/>
  <c r="K25" i="127" s="1"/>
  <c r="J25" i="127" s="1"/>
  <c r="D26" i="127"/>
  <c r="F26" i="127" s="1"/>
  <c r="H26" i="127" s="1"/>
  <c r="K26" i="127" s="1"/>
  <c r="L26" i="127" s="1"/>
  <c r="M26" i="127" s="1"/>
  <c r="Q26" i="127" s="1"/>
  <c r="P26" i="127" s="1"/>
  <c r="D27" i="127"/>
  <c r="F27" i="127" s="1"/>
  <c r="H27" i="127" s="1"/>
  <c r="K27" i="127" s="1"/>
  <c r="D28" i="127"/>
  <c r="F28" i="127" s="1"/>
  <c r="D30" i="127"/>
  <c r="F30" i="127" s="1"/>
  <c r="H30" i="127" s="1"/>
  <c r="K30" i="127" s="1"/>
  <c r="D31" i="127"/>
  <c r="F31" i="127" s="1"/>
  <c r="H31" i="127" s="1"/>
  <c r="K31" i="127" s="1"/>
  <c r="L31" i="127" s="1"/>
  <c r="M31" i="127" s="1"/>
  <c r="Q31" i="127" s="1"/>
  <c r="P31" i="127" s="1"/>
  <c r="D32" i="127"/>
  <c r="F32" i="127" s="1"/>
  <c r="H32" i="127" s="1"/>
  <c r="D33" i="127"/>
  <c r="F33" i="127" s="1"/>
  <c r="H33" i="127" s="1"/>
  <c r="K33" i="127" s="1"/>
  <c r="L33" i="127" s="1"/>
  <c r="M33" i="127" s="1"/>
  <c r="Q33" i="127" s="1"/>
  <c r="P33" i="127" s="1"/>
  <c r="D34" i="127"/>
  <c r="F34" i="127" s="1"/>
  <c r="H34" i="127" s="1"/>
  <c r="K34" i="127" s="1"/>
  <c r="D35" i="127"/>
  <c r="F35" i="127" s="1"/>
  <c r="D37" i="127"/>
  <c r="F37" i="127" s="1"/>
  <c r="H37" i="127" s="1"/>
  <c r="K37" i="127" s="1"/>
  <c r="J37" i="127" s="1"/>
  <c r="D38" i="127"/>
  <c r="F38" i="127" s="1"/>
  <c r="D39" i="127"/>
  <c r="F39" i="127" s="1"/>
  <c r="H39" i="127" s="1"/>
  <c r="K39" i="127" s="1"/>
  <c r="D40" i="127"/>
  <c r="F40" i="127" s="1"/>
  <c r="H40" i="127" s="1"/>
  <c r="K40" i="127" s="1"/>
  <c r="D41" i="127"/>
  <c r="F41" i="127" s="1"/>
  <c r="H41" i="127" s="1"/>
  <c r="K41" i="127" s="1"/>
  <c r="D42" i="127"/>
  <c r="F42" i="127" s="1"/>
  <c r="H42" i="127" s="1"/>
  <c r="K42" i="127" s="1"/>
  <c r="D43" i="127"/>
  <c r="F43" i="127" s="1"/>
  <c r="H43" i="127" s="1"/>
  <c r="K43" i="127" s="1"/>
  <c r="D45" i="127"/>
  <c r="F45" i="127" s="1"/>
  <c r="H45" i="127" s="1"/>
  <c r="K45" i="127" s="1"/>
  <c r="J45" i="127" s="1"/>
  <c r="D45" i="135"/>
  <c r="F45" i="135" s="1"/>
  <c r="H45" i="135" s="1"/>
  <c r="K45" i="135" s="1"/>
  <c r="J45" i="135" s="1"/>
  <c r="D45" i="126"/>
  <c r="F45" i="126" s="1"/>
  <c r="H45" i="126" s="1"/>
  <c r="K45" i="126" s="1"/>
  <c r="L45" i="126" s="1"/>
  <c r="M45" i="126" s="1"/>
  <c r="Q45" i="126" s="1"/>
  <c r="P45" i="126" s="1"/>
  <c r="D45" i="133"/>
  <c r="F45" i="133" s="1"/>
  <c r="H45" i="133" s="1"/>
  <c r="K45" i="133" s="1"/>
  <c r="D44" i="125"/>
  <c r="D44" i="135"/>
  <c r="F44" i="135" s="1"/>
  <c r="H44" i="135" s="1"/>
  <c r="K44" i="135" s="1"/>
  <c r="D44" i="126"/>
  <c r="F44" i="126" s="1"/>
  <c r="H44" i="126" s="1"/>
  <c r="K44" i="126" s="1"/>
  <c r="L44" i="126" s="1"/>
  <c r="M44" i="126" s="1"/>
  <c r="Q44" i="126" s="1"/>
  <c r="P44" i="126" s="1"/>
  <c r="D44" i="132"/>
  <c r="F44" i="132" s="1"/>
  <c r="H44" i="132" s="1"/>
  <c r="K44" i="132" s="1"/>
  <c r="J44" i="132" s="1"/>
  <c r="D43" i="135"/>
  <c r="F43" i="135" s="1"/>
  <c r="H43" i="135" s="1"/>
  <c r="K43" i="135" s="1"/>
  <c r="D43" i="132"/>
  <c r="F43" i="132" s="1"/>
  <c r="H43" i="132" s="1"/>
  <c r="K43" i="132" s="1"/>
  <c r="D43" i="136"/>
  <c r="F43" i="136" s="1"/>
  <c r="H43" i="136" s="1"/>
  <c r="K43" i="136" s="1"/>
  <c r="D43" i="137"/>
  <c r="F43" i="137" s="1"/>
  <c r="H43" i="137" s="1"/>
  <c r="K43" i="137" s="1"/>
  <c r="D42" i="128"/>
  <c r="F42" i="128" s="1"/>
  <c r="H42" i="128" s="1"/>
  <c r="K42" i="128" s="1"/>
  <c r="D42" i="132"/>
  <c r="F42" i="132" s="1"/>
  <c r="H42" i="132" s="1"/>
  <c r="K42" i="132" s="1"/>
  <c r="D42" i="133"/>
  <c r="F42" i="133" s="1"/>
  <c r="H42" i="133" s="1"/>
  <c r="K42" i="133" s="1"/>
  <c r="D42" i="136"/>
  <c r="F42" i="136" s="1"/>
  <c r="H42" i="136" s="1"/>
  <c r="K42" i="136" s="1"/>
  <c r="D42" i="137"/>
  <c r="F42" i="137" s="1"/>
  <c r="H42" i="137" s="1"/>
  <c r="K42" i="137" s="1"/>
  <c r="J42" i="137" s="1"/>
  <c r="D32" i="138"/>
  <c r="F32" i="138" s="1"/>
  <c r="H32" i="138" s="1"/>
  <c r="K32" i="138" s="1"/>
  <c r="D31" i="138"/>
  <c r="F31" i="138" s="1"/>
  <c r="H31" i="138" s="1"/>
  <c r="K31" i="138" s="1"/>
  <c r="D28" i="138"/>
  <c r="F28" i="138" s="1"/>
  <c r="H28" i="138" s="1"/>
  <c r="K28" i="138" s="1"/>
  <c r="D27" i="138"/>
  <c r="F27" i="138" s="1"/>
  <c r="H27" i="138" s="1"/>
  <c r="K27" i="138" s="1"/>
  <c r="D24" i="138"/>
  <c r="F24" i="138" s="1"/>
  <c r="H24" i="138" s="1"/>
  <c r="K24" i="138" s="1"/>
  <c r="D22" i="138"/>
  <c r="F22" i="138" s="1"/>
  <c r="H22" i="138" s="1"/>
  <c r="K22" i="138" s="1"/>
  <c r="D17" i="138"/>
  <c r="F17" i="138" s="1"/>
  <c r="H17" i="138" s="1"/>
  <c r="K17" i="138" s="1"/>
  <c r="D14" i="138"/>
  <c r="F14" i="138" s="1"/>
  <c r="H14" i="138" s="1"/>
  <c r="K14" i="138" s="1"/>
  <c r="J14" i="138" s="1"/>
  <c r="D11" i="138"/>
  <c r="F11" i="138" s="1"/>
  <c r="H11" i="138" s="1"/>
  <c r="K11" i="138" s="1"/>
  <c r="D9" i="138"/>
  <c r="F9" i="138" s="1"/>
  <c r="H9" i="138" s="1"/>
  <c r="K9" i="138" s="1"/>
  <c r="L9" i="138" s="1"/>
  <c r="M9" i="138" s="1"/>
  <c r="Q9" i="138" s="1"/>
  <c r="P9" i="138" s="1"/>
  <c r="D8" i="138"/>
  <c r="F8" i="138" s="1"/>
  <c r="H8" i="138" s="1"/>
  <c r="K8" i="138" s="1"/>
  <c r="D5" i="138"/>
  <c r="F5" i="138" s="1"/>
  <c r="H5" i="138" s="1"/>
  <c r="K5" i="138" s="1"/>
  <c r="D41" i="137"/>
  <c r="F41" i="137" s="1"/>
  <c r="H41" i="137" s="1"/>
  <c r="K41" i="137" s="1"/>
  <c r="D37" i="137"/>
  <c r="F37" i="137" s="1"/>
  <c r="H37" i="137" s="1"/>
  <c r="K37" i="137" s="1"/>
  <c r="D36" i="137"/>
  <c r="F36" i="137" s="1"/>
  <c r="H36" i="137" s="1"/>
  <c r="K36" i="137" s="1"/>
  <c r="D35" i="137"/>
  <c r="F35" i="137" s="1"/>
  <c r="H35" i="137" s="1"/>
  <c r="K35" i="137" s="1"/>
  <c r="L35" i="137" s="1"/>
  <c r="M35" i="137" s="1"/>
  <c r="Q35" i="137" s="1"/>
  <c r="P35" i="137" s="1"/>
  <c r="D34" i="137"/>
  <c r="F34" i="137" s="1"/>
  <c r="H34" i="137" s="1"/>
  <c r="K34" i="137" s="1"/>
  <c r="D31" i="137"/>
  <c r="F31" i="137" s="1"/>
  <c r="H31" i="137" s="1"/>
  <c r="K31" i="137" s="1"/>
  <c r="L31" i="137" s="1"/>
  <c r="M31" i="137" s="1"/>
  <c r="Q31" i="137" s="1"/>
  <c r="P31" i="137" s="1"/>
  <c r="D29" i="137"/>
  <c r="F29" i="137" s="1"/>
  <c r="H29" i="137" s="1"/>
  <c r="K29" i="137" s="1"/>
  <c r="D28" i="137"/>
  <c r="F28" i="137" s="1"/>
  <c r="H28" i="137" s="1"/>
  <c r="K28" i="137" s="1"/>
  <c r="D23" i="137"/>
  <c r="F23" i="137" s="1"/>
  <c r="H23" i="137" s="1"/>
  <c r="K23" i="137" s="1"/>
  <c r="D21" i="137"/>
  <c r="F21" i="137" s="1"/>
  <c r="H21" i="137" s="1"/>
  <c r="K21" i="137" s="1"/>
  <c r="L21" i="137" s="1"/>
  <c r="M21" i="137" s="1"/>
  <c r="Q21" i="137" s="1"/>
  <c r="P21" i="137" s="1"/>
  <c r="D20" i="137"/>
  <c r="F20" i="137" s="1"/>
  <c r="H20" i="137" s="1"/>
  <c r="K20" i="137" s="1"/>
  <c r="J20" i="137" s="1"/>
  <c r="D19" i="137"/>
  <c r="F19" i="137" s="1"/>
  <c r="H19" i="137" s="1"/>
  <c r="K19" i="137" s="1"/>
  <c r="D18" i="137"/>
  <c r="F18" i="137" s="1"/>
  <c r="H18" i="137" s="1"/>
  <c r="K18" i="137" s="1"/>
  <c r="D16" i="137"/>
  <c r="F16" i="137" s="1"/>
  <c r="H16" i="137" s="1"/>
  <c r="K16" i="137" s="1"/>
  <c r="J16" i="137" s="1"/>
  <c r="D15" i="137"/>
  <c r="F15" i="137" s="1"/>
  <c r="H15" i="137" s="1"/>
  <c r="K15" i="137" s="1"/>
  <c r="D6" i="137"/>
  <c r="F6" i="137" s="1"/>
  <c r="H6" i="137" s="1"/>
  <c r="K6" i="137" s="1"/>
  <c r="J6" i="137" s="1"/>
  <c r="D5" i="137"/>
  <c r="F5" i="137" s="1"/>
  <c r="H5" i="137" s="1"/>
  <c r="K5" i="137" s="1"/>
  <c r="J5" i="137" s="1"/>
  <c r="D39" i="136"/>
  <c r="F39" i="136" s="1"/>
  <c r="H39" i="136" s="1"/>
  <c r="K39" i="136" s="1"/>
  <c r="D36" i="136"/>
  <c r="F36" i="136" s="1"/>
  <c r="H36" i="136" s="1"/>
  <c r="K36" i="136" s="1"/>
  <c r="J36" i="136" s="1"/>
  <c r="D33" i="136"/>
  <c r="F33" i="136" s="1"/>
  <c r="H33" i="136" s="1"/>
  <c r="K33" i="136" s="1"/>
  <c r="D32" i="136"/>
  <c r="F32" i="136" s="1"/>
  <c r="D25" i="136"/>
  <c r="F25" i="136" s="1"/>
  <c r="H25" i="136" s="1"/>
  <c r="K25" i="136" s="1"/>
  <c r="J25" i="136" s="1"/>
  <c r="D23" i="136"/>
  <c r="F23" i="136" s="1"/>
  <c r="H23" i="136" s="1"/>
  <c r="K23" i="136" s="1"/>
  <c r="J23" i="136" s="1"/>
  <c r="D22" i="136"/>
  <c r="F22" i="136" s="1"/>
  <c r="H22" i="136" s="1"/>
  <c r="K22" i="136" s="1"/>
  <c r="D19" i="136"/>
  <c r="F19" i="136" s="1"/>
  <c r="H19" i="136" s="1"/>
  <c r="K19" i="136" s="1"/>
  <c r="L19" i="136" s="1"/>
  <c r="M19" i="136" s="1"/>
  <c r="Q19" i="136" s="1"/>
  <c r="P19" i="136" s="1"/>
  <c r="D15" i="136"/>
  <c r="F15" i="136" s="1"/>
  <c r="H15" i="136" s="1"/>
  <c r="K15" i="136" s="1"/>
  <c r="J15" i="136" s="1"/>
  <c r="D14" i="136"/>
  <c r="D7" i="136"/>
  <c r="F7" i="136" s="1"/>
  <c r="H7" i="136" s="1"/>
  <c r="K7" i="136" s="1"/>
  <c r="D6" i="136"/>
  <c r="F6" i="136" s="1"/>
  <c r="H6" i="136" s="1"/>
  <c r="K6" i="136" s="1"/>
  <c r="D39" i="135"/>
  <c r="F39" i="135" s="1"/>
  <c r="H39" i="135" s="1"/>
  <c r="K39" i="135" s="1"/>
  <c r="D37" i="135"/>
  <c r="F37" i="135" s="1"/>
  <c r="H37" i="135" s="1"/>
  <c r="K37" i="135" s="1"/>
  <c r="D35" i="135"/>
  <c r="F35" i="135" s="1"/>
  <c r="H35" i="135" s="1"/>
  <c r="K35" i="135" s="1"/>
  <c r="D34" i="135"/>
  <c r="F34" i="135" s="1"/>
  <c r="H34" i="135" s="1"/>
  <c r="K34" i="135" s="1"/>
  <c r="D31" i="135"/>
  <c r="F31" i="135" s="1"/>
  <c r="H31" i="135" s="1"/>
  <c r="K31" i="135" s="1"/>
  <c r="J31" i="135" s="1"/>
  <c r="D30" i="135"/>
  <c r="F30" i="135" s="1"/>
  <c r="H30" i="135" s="1"/>
  <c r="K30" i="135" s="1"/>
  <c r="D28" i="135"/>
  <c r="F28" i="135" s="1"/>
  <c r="H28" i="135" s="1"/>
  <c r="K28" i="135" s="1"/>
  <c r="J28" i="135" s="1"/>
  <c r="D26" i="135"/>
  <c r="F26" i="135" s="1"/>
  <c r="H26" i="135" s="1"/>
  <c r="K26" i="135" s="1"/>
  <c r="J26" i="135" s="1"/>
  <c r="D24" i="135"/>
  <c r="F24" i="135" s="1"/>
  <c r="H24" i="135" s="1"/>
  <c r="K24" i="135" s="1"/>
  <c r="D21" i="135"/>
  <c r="F21" i="135" s="1"/>
  <c r="H21" i="135" s="1"/>
  <c r="K21" i="135" s="1"/>
  <c r="D20" i="135"/>
  <c r="F20" i="135" s="1"/>
  <c r="H20" i="135" s="1"/>
  <c r="K20" i="135" s="1"/>
  <c r="D17" i="135"/>
  <c r="F17" i="135" s="1"/>
  <c r="H17" i="135" s="1"/>
  <c r="K17" i="135" s="1"/>
  <c r="D16" i="135"/>
  <c r="F16" i="135" s="1"/>
  <c r="H16" i="135" s="1"/>
  <c r="K16" i="135" s="1"/>
  <c r="D15" i="135"/>
  <c r="F15" i="135" s="1"/>
  <c r="H15" i="135" s="1"/>
  <c r="K15" i="135" s="1"/>
  <c r="L15" i="135" s="1"/>
  <c r="M15" i="135" s="1"/>
  <c r="Q15" i="135" s="1"/>
  <c r="P15" i="135" s="1"/>
  <c r="D14" i="135"/>
  <c r="F14" i="135" s="1"/>
  <c r="D13" i="135"/>
  <c r="F13" i="135" s="1"/>
  <c r="H13" i="135" s="1"/>
  <c r="K13" i="135" s="1"/>
  <c r="D12" i="135"/>
  <c r="F12" i="135" s="1"/>
  <c r="H12" i="135" s="1"/>
  <c r="K12" i="135" s="1"/>
  <c r="L12" i="135" s="1"/>
  <c r="M12" i="135" s="1"/>
  <c r="Q12" i="135" s="1"/>
  <c r="P12" i="135" s="1"/>
  <c r="D8" i="135"/>
  <c r="F8" i="135" s="1"/>
  <c r="H8" i="135" s="1"/>
  <c r="K8" i="135" s="1"/>
  <c r="D40" i="134"/>
  <c r="F40" i="134" s="1"/>
  <c r="H40" i="134" s="1"/>
  <c r="K40" i="134" s="1"/>
  <c r="D39" i="134"/>
  <c r="F39" i="134" s="1"/>
  <c r="H39" i="134" s="1"/>
  <c r="K39" i="134" s="1"/>
  <c r="J39" i="134" s="1"/>
  <c r="D37" i="134"/>
  <c r="F37" i="134" s="1"/>
  <c r="H37" i="134" s="1"/>
  <c r="K37" i="134" s="1"/>
  <c r="L37" i="134" s="1"/>
  <c r="M37" i="134" s="1"/>
  <c r="Q37" i="134" s="1"/>
  <c r="P37" i="134" s="1"/>
  <c r="D35" i="134"/>
  <c r="F35" i="134" s="1"/>
  <c r="H35" i="134" s="1"/>
  <c r="K35" i="134" s="1"/>
  <c r="D34" i="134"/>
  <c r="F34" i="134" s="1"/>
  <c r="H34" i="134" s="1"/>
  <c r="K34" i="134" s="1"/>
  <c r="L34" i="134" s="1"/>
  <c r="M34" i="134" s="1"/>
  <c r="Q34" i="134" s="1"/>
  <c r="P34" i="134" s="1"/>
  <c r="D31" i="134"/>
  <c r="F31" i="134" s="1"/>
  <c r="D28" i="134"/>
  <c r="F28" i="134" s="1"/>
  <c r="H28" i="134" s="1"/>
  <c r="K28" i="134" s="1"/>
  <c r="D27" i="134"/>
  <c r="F27" i="134" s="1"/>
  <c r="H27" i="134" s="1"/>
  <c r="K27" i="134" s="1"/>
  <c r="J27" i="134" s="1"/>
  <c r="D25" i="134"/>
  <c r="F25" i="134" s="1"/>
  <c r="H25" i="134" s="1"/>
  <c r="K25" i="134" s="1"/>
  <c r="D24" i="134"/>
  <c r="F24" i="134" s="1"/>
  <c r="H24" i="134" s="1"/>
  <c r="K24" i="134" s="1"/>
  <c r="D22" i="134"/>
  <c r="F22" i="134" s="1"/>
  <c r="H22" i="134" s="1"/>
  <c r="K22" i="134" s="1"/>
  <c r="D15" i="134"/>
  <c r="F15" i="134" s="1"/>
  <c r="D13" i="134"/>
  <c r="F13" i="134" s="1"/>
  <c r="H13" i="134" s="1"/>
  <c r="K13" i="134" s="1"/>
  <c r="D12" i="134"/>
  <c r="F12" i="134" s="1"/>
  <c r="H12" i="134" s="1"/>
  <c r="K12" i="134" s="1"/>
  <c r="D8" i="134"/>
  <c r="F8" i="134" s="1"/>
  <c r="H8" i="134" s="1"/>
  <c r="K8" i="134" s="1"/>
  <c r="L8" i="134" s="1"/>
  <c r="M8" i="134" s="1"/>
  <c r="Q8" i="134" s="1"/>
  <c r="P8" i="134" s="1"/>
  <c r="D7" i="134"/>
  <c r="F7" i="134" s="1"/>
  <c r="H7" i="134" s="1"/>
  <c r="K7" i="134" s="1"/>
  <c r="L7" i="134" s="1"/>
  <c r="M7" i="134" s="1"/>
  <c r="Q7" i="134" s="1"/>
  <c r="P7" i="134" s="1"/>
  <c r="D6" i="134"/>
  <c r="F6" i="134" s="1"/>
  <c r="H6" i="134" s="1"/>
  <c r="K6" i="134" s="1"/>
  <c r="J6" i="134" s="1"/>
  <c r="D5" i="134"/>
  <c r="F5" i="134" s="1"/>
  <c r="H5" i="134" s="1"/>
  <c r="K5" i="134" s="1"/>
  <c r="D41" i="133"/>
  <c r="F41" i="133" s="1"/>
  <c r="H41" i="133" s="1"/>
  <c r="K41" i="133" s="1"/>
  <c r="J41" i="133" s="1"/>
  <c r="D40" i="133"/>
  <c r="F40" i="133" s="1"/>
  <c r="H40" i="133" s="1"/>
  <c r="K40" i="133" s="1"/>
  <c r="D38" i="133"/>
  <c r="F38" i="133" s="1"/>
  <c r="H38" i="133" s="1"/>
  <c r="K38" i="133" s="1"/>
  <c r="L38" i="133" s="1"/>
  <c r="M38" i="133" s="1"/>
  <c r="Q38" i="133" s="1"/>
  <c r="P38" i="133" s="1"/>
  <c r="D33" i="133"/>
  <c r="F33" i="133" s="1"/>
  <c r="H33" i="133" s="1"/>
  <c r="K33" i="133" s="1"/>
  <c r="J33" i="133" s="1"/>
  <c r="D32" i="133"/>
  <c r="F32" i="133" s="1"/>
  <c r="H32" i="133" s="1"/>
  <c r="K32" i="133" s="1"/>
  <c r="J32" i="133" s="1"/>
  <c r="D27" i="133"/>
  <c r="F27" i="133" s="1"/>
  <c r="H27" i="133" s="1"/>
  <c r="K27" i="133" s="1"/>
  <c r="L27" i="133" s="1"/>
  <c r="M27" i="133" s="1"/>
  <c r="Q27" i="133" s="1"/>
  <c r="P27" i="133" s="1"/>
  <c r="D23" i="133"/>
  <c r="F23" i="133" s="1"/>
  <c r="H23" i="133" s="1"/>
  <c r="K23" i="133" s="1"/>
  <c r="L23" i="133" s="1"/>
  <c r="M23" i="133" s="1"/>
  <c r="Q23" i="133" s="1"/>
  <c r="P23" i="133" s="1"/>
  <c r="D20" i="133"/>
  <c r="F20" i="133" s="1"/>
  <c r="H20" i="133" s="1"/>
  <c r="K20" i="133" s="1"/>
  <c r="D19" i="133"/>
  <c r="F19" i="133" s="1"/>
  <c r="H19" i="133" s="1"/>
  <c r="K19" i="133" s="1"/>
  <c r="L19" i="133" s="1"/>
  <c r="M19" i="133" s="1"/>
  <c r="Q19" i="133" s="1"/>
  <c r="P19" i="133" s="1"/>
  <c r="D18" i="133"/>
  <c r="F18" i="133" s="1"/>
  <c r="H18" i="133" s="1"/>
  <c r="K18" i="133" s="1"/>
  <c r="L18" i="133" s="1"/>
  <c r="M18" i="133" s="1"/>
  <c r="Q18" i="133" s="1"/>
  <c r="P18" i="133" s="1"/>
  <c r="D17" i="133"/>
  <c r="F17" i="133" s="1"/>
  <c r="H17" i="133" s="1"/>
  <c r="K17" i="133" s="1"/>
  <c r="D16" i="133"/>
  <c r="F16" i="133" s="1"/>
  <c r="H16" i="133" s="1"/>
  <c r="K16" i="133" s="1"/>
  <c r="D15" i="133"/>
  <c r="F15" i="133" s="1"/>
  <c r="H15" i="133" s="1"/>
  <c r="K15" i="133" s="1"/>
  <c r="J15" i="133" s="1"/>
  <c r="D13" i="133"/>
  <c r="F13" i="133" s="1"/>
  <c r="H13" i="133" s="1"/>
  <c r="K13" i="133" s="1"/>
  <c r="D12" i="133"/>
  <c r="F12" i="133" s="1"/>
  <c r="H12" i="133" s="1"/>
  <c r="K12" i="133" s="1"/>
  <c r="D10" i="133"/>
  <c r="F10" i="133" s="1"/>
  <c r="H10" i="133" s="1"/>
  <c r="K10" i="133" s="1"/>
  <c r="J10" i="133" s="1"/>
  <c r="D9" i="133"/>
  <c r="F9" i="133" s="1"/>
  <c r="H9" i="133" s="1"/>
  <c r="K9" i="133" s="1"/>
  <c r="L9" i="133" s="1"/>
  <c r="M9" i="133" s="1"/>
  <c r="Q9" i="133" s="1"/>
  <c r="P9" i="133" s="1"/>
  <c r="D8" i="133"/>
  <c r="F8" i="133" s="1"/>
  <c r="H8" i="133" s="1"/>
  <c r="K8" i="133" s="1"/>
  <c r="J8" i="133" s="1"/>
  <c r="D7" i="133"/>
  <c r="F7" i="133" s="1"/>
  <c r="H7" i="133" s="1"/>
  <c r="K7" i="133" s="1"/>
  <c r="J7" i="133" s="1"/>
  <c r="D6" i="133"/>
  <c r="F6" i="133" s="1"/>
  <c r="H6" i="133" s="1"/>
  <c r="K6" i="133" s="1"/>
  <c r="D41" i="132"/>
  <c r="F41" i="132" s="1"/>
  <c r="H41" i="132" s="1"/>
  <c r="K41" i="132" s="1"/>
  <c r="D40" i="132"/>
  <c r="F40" i="132" s="1"/>
  <c r="H40" i="132" s="1"/>
  <c r="K40" i="132" s="1"/>
  <c r="L40" i="132" s="1"/>
  <c r="M40" i="132" s="1"/>
  <c r="Q40" i="132" s="1"/>
  <c r="P40" i="132" s="1"/>
  <c r="D39" i="132"/>
  <c r="F39" i="132" s="1"/>
  <c r="H39" i="132" s="1"/>
  <c r="K39" i="132" s="1"/>
  <c r="L39" i="132" s="1"/>
  <c r="M39" i="132" s="1"/>
  <c r="Q39" i="132" s="1"/>
  <c r="P39" i="132" s="1"/>
  <c r="D36" i="132"/>
  <c r="F36" i="132" s="1"/>
  <c r="H36" i="132" s="1"/>
  <c r="K36" i="132" s="1"/>
  <c r="J36" i="132" s="1"/>
  <c r="D35" i="132"/>
  <c r="F35" i="132" s="1"/>
  <c r="H35" i="132" s="1"/>
  <c r="K35" i="132" s="1"/>
  <c r="L35" i="132" s="1"/>
  <c r="M35" i="132" s="1"/>
  <c r="Q35" i="132" s="1"/>
  <c r="P35" i="132" s="1"/>
  <c r="D33" i="132"/>
  <c r="F33" i="132" s="1"/>
  <c r="H33" i="132" s="1"/>
  <c r="K33" i="132" s="1"/>
  <c r="J33" i="132" s="1"/>
  <c r="D31" i="132"/>
  <c r="F31" i="132" s="1"/>
  <c r="H31" i="132" s="1"/>
  <c r="K31" i="132" s="1"/>
  <c r="J31" i="132" s="1"/>
  <c r="D30" i="132"/>
  <c r="F30" i="132" s="1"/>
  <c r="H30" i="132" s="1"/>
  <c r="K30" i="132" s="1"/>
  <c r="D29" i="132"/>
  <c r="F29" i="132" s="1"/>
  <c r="H29" i="132" s="1"/>
  <c r="K29" i="132" s="1"/>
  <c r="D26" i="132"/>
  <c r="F26" i="132" s="1"/>
  <c r="H26" i="132" s="1"/>
  <c r="K26" i="132" s="1"/>
  <c r="L26" i="132" s="1"/>
  <c r="M26" i="132" s="1"/>
  <c r="Q26" i="132" s="1"/>
  <c r="P26" i="132" s="1"/>
  <c r="D22" i="132"/>
  <c r="F22" i="132" s="1"/>
  <c r="H22" i="132" s="1"/>
  <c r="K22" i="132" s="1"/>
  <c r="D21" i="132"/>
  <c r="F21" i="132" s="1"/>
  <c r="H21" i="132" s="1"/>
  <c r="K21" i="132" s="1"/>
  <c r="D19" i="132"/>
  <c r="F19" i="132" s="1"/>
  <c r="H19" i="132" s="1"/>
  <c r="K19" i="132" s="1"/>
  <c r="D18" i="132"/>
  <c r="F18" i="132" s="1"/>
  <c r="H18" i="132" s="1"/>
  <c r="K18" i="132" s="1"/>
  <c r="L18" i="132" s="1"/>
  <c r="M18" i="132" s="1"/>
  <c r="Q18" i="132" s="1"/>
  <c r="P18" i="132" s="1"/>
  <c r="D17" i="132"/>
  <c r="F17" i="132" s="1"/>
  <c r="H17" i="132" s="1"/>
  <c r="K17" i="132" s="1"/>
  <c r="D16" i="132"/>
  <c r="F16" i="132" s="1"/>
  <c r="H16" i="132" s="1"/>
  <c r="K16" i="132" s="1"/>
  <c r="J16" i="132" s="1"/>
  <c r="D15" i="132"/>
  <c r="F15" i="132" s="1"/>
  <c r="H15" i="132" s="1"/>
  <c r="K15" i="132" s="1"/>
  <c r="L15" i="132" s="1"/>
  <c r="M15" i="132" s="1"/>
  <c r="Q15" i="132" s="1"/>
  <c r="P15" i="132" s="1"/>
  <c r="D13" i="132"/>
  <c r="F13" i="132" s="1"/>
  <c r="H13" i="132" s="1"/>
  <c r="K13" i="132" s="1"/>
  <c r="D12" i="132"/>
  <c r="F12" i="132" s="1"/>
  <c r="H12" i="132" s="1"/>
  <c r="K12" i="132" s="1"/>
  <c r="L12" i="132" s="1"/>
  <c r="M12" i="132" s="1"/>
  <c r="Q12" i="132" s="1"/>
  <c r="P12" i="132" s="1"/>
  <c r="D8" i="132"/>
  <c r="F8" i="132" s="1"/>
  <c r="H8" i="132" s="1"/>
  <c r="K8" i="132" s="1"/>
  <c r="D7" i="132"/>
  <c r="F7" i="132" s="1"/>
  <c r="H7" i="132" s="1"/>
  <c r="K7" i="132" s="1"/>
  <c r="L7" i="132" s="1"/>
  <c r="M7" i="132" s="1"/>
  <c r="Q7" i="132" s="1"/>
  <c r="P7" i="132" s="1"/>
  <c r="D6" i="132"/>
  <c r="F6" i="132" s="1"/>
  <c r="H6" i="132" s="1"/>
  <c r="K6" i="132" s="1"/>
  <c r="L6" i="132" s="1"/>
  <c r="M6" i="132" s="1"/>
  <c r="Q6" i="132" s="1"/>
  <c r="P6" i="132" s="1"/>
  <c r="D5" i="132"/>
  <c r="F5" i="132" s="1"/>
  <c r="H5" i="132" s="1"/>
  <c r="K5" i="132" s="1"/>
  <c r="D40" i="128"/>
  <c r="F40" i="128" s="1"/>
  <c r="H40" i="128" s="1"/>
  <c r="K40" i="128" s="1"/>
  <c r="L40" i="128" s="1"/>
  <c r="M40" i="128" s="1"/>
  <c r="Q40" i="128" s="1"/>
  <c r="P40" i="128" s="1"/>
  <c r="D39" i="128"/>
  <c r="F39" i="128" s="1"/>
  <c r="H39" i="128" s="1"/>
  <c r="K39" i="128" s="1"/>
  <c r="J39" i="128" s="1"/>
  <c r="D37" i="128"/>
  <c r="F37" i="128" s="1"/>
  <c r="H37" i="128" s="1"/>
  <c r="K37" i="128" s="1"/>
  <c r="L37" i="128" s="1"/>
  <c r="M37" i="128" s="1"/>
  <c r="Q37" i="128" s="1"/>
  <c r="P37" i="128" s="1"/>
  <c r="D35" i="128"/>
  <c r="F35" i="128" s="1"/>
  <c r="H35" i="128" s="1"/>
  <c r="K35" i="128" s="1"/>
  <c r="D34" i="128"/>
  <c r="F34" i="128" s="1"/>
  <c r="H34" i="128" s="1"/>
  <c r="K34" i="128" s="1"/>
  <c r="L34" i="128" s="1"/>
  <c r="M34" i="128" s="1"/>
  <c r="Q34" i="128" s="1"/>
  <c r="P34" i="128" s="1"/>
  <c r="D32" i="128"/>
  <c r="F32" i="128" s="1"/>
  <c r="H32" i="128" s="1"/>
  <c r="K32" i="128" s="1"/>
  <c r="J32" i="128" s="1"/>
  <c r="D31" i="128"/>
  <c r="F31" i="128" s="1"/>
  <c r="H31" i="128" s="1"/>
  <c r="K31" i="128" s="1"/>
  <c r="D30" i="128"/>
  <c r="F30" i="128" s="1"/>
  <c r="H30" i="128" s="1"/>
  <c r="K30" i="128" s="1"/>
  <c r="J30" i="128" s="1"/>
  <c r="D29" i="128"/>
  <c r="F29" i="128" s="1"/>
  <c r="H29" i="128" s="1"/>
  <c r="K29" i="128" s="1"/>
  <c r="D28" i="128"/>
  <c r="F28" i="128" s="1"/>
  <c r="H28" i="128" s="1"/>
  <c r="K28" i="128" s="1"/>
  <c r="J28" i="128" s="1"/>
  <c r="D27" i="128"/>
  <c r="F27" i="128" s="1"/>
  <c r="H27" i="128" s="1"/>
  <c r="K27" i="128" s="1"/>
  <c r="J27" i="128" s="1"/>
  <c r="D26" i="128"/>
  <c r="F26" i="128" s="1"/>
  <c r="H26" i="128" s="1"/>
  <c r="K26" i="128" s="1"/>
  <c r="D25" i="128"/>
  <c r="F25" i="128" s="1"/>
  <c r="H25" i="128" s="1"/>
  <c r="K25" i="128" s="1"/>
  <c r="D24" i="128"/>
  <c r="F24" i="128" s="1"/>
  <c r="H24" i="128" s="1"/>
  <c r="K24" i="128" s="1"/>
  <c r="J24" i="128" s="1"/>
  <c r="D23" i="128"/>
  <c r="F23" i="128" s="1"/>
  <c r="H23" i="128" s="1"/>
  <c r="K23" i="128" s="1"/>
  <c r="J23" i="128" s="1"/>
  <c r="D21" i="128"/>
  <c r="F21" i="128" s="1"/>
  <c r="H21" i="128" s="1"/>
  <c r="D20" i="128"/>
  <c r="F20" i="128" s="1"/>
  <c r="H20" i="128" s="1"/>
  <c r="K20" i="128" s="1"/>
  <c r="L20" i="128" s="1"/>
  <c r="M20" i="128" s="1"/>
  <c r="Q20" i="128" s="1"/>
  <c r="P20" i="128" s="1"/>
  <c r="D18" i="128"/>
  <c r="F18" i="128" s="1"/>
  <c r="H18" i="128" s="1"/>
  <c r="K18" i="128" s="1"/>
  <c r="D11" i="128"/>
  <c r="F11" i="128" s="1"/>
  <c r="H11" i="128" s="1"/>
  <c r="K11" i="128" s="1"/>
  <c r="J11" i="128" s="1"/>
  <c r="D9" i="128"/>
  <c r="F9" i="128" s="1"/>
  <c r="H9" i="128" s="1"/>
  <c r="K9" i="128" s="1"/>
  <c r="J9" i="128" s="1"/>
  <c r="D7" i="128"/>
  <c r="F7" i="128" s="1"/>
  <c r="H7" i="128" s="1"/>
  <c r="K7" i="128" s="1"/>
  <c r="D6" i="128"/>
  <c r="F6" i="128" s="1"/>
  <c r="H6" i="128" s="1"/>
  <c r="K6" i="128" s="1"/>
  <c r="L6" i="128" s="1"/>
  <c r="M6" i="128" s="1"/>
  <c r="Q6" i="128" s="1"/>
  <c r="P6" i="128" s="1"/>
  <c r="D41" i="126"/>
  <c r="F41" i="126" s="1"/>
  <c r="H41" i="126" s="1"/>
  <c r="K41" i="126" s="1"/>
  <c r="J41" i="126" s="1"/>
  <c r="D40" i="126"/>
  <c r="F40" i="126" s="1"/>
  <c r="H40" i="126" s="1"/>
  <c r="K40" i="126" s="1"/>
  <c r="D37" i="126"/>
  <c r="F37" i="126" s="1"/>
  <c r="H37" i="126" s="1"/>
  <c r="K37" i="126" s="1"/>
  <c r="L37" i="126" s="1"/>
  <c r="M37" i="126" s="1"/>
  <c r="Q37" i="126" s="1"/>
  <c r="P37" i="126" s="1"/>
  <c r="D34" i="126"/>
  <c r="F34" i="126" s="1"/>
  <c r="D30" i="126"/>
  <c r="F30" i="126" s="1"/>
  <c r="H30" i="126" s="1"/>
  <c r="K30" i="126" s="1"/>
  <c r="L30" i="126" s="1"/>
  <c r="M30" i="126" s="1"/>
  <c r="Q30" i="126" s="1"/>
  <c r="P30" i="126" s="1"/>
  <c r="D29" i="126"/>
  <c r="F29" i="126" s="1"/>
  <c r="H29" i="126" s="1"/>
  <c r="K29" i="126" s="1"/>
  <c r="J29" i="126" s="1"/>
  <c r="D25" i="126"/>
  <c r="F25" i="126" s="1"/>
  <c r="H25" i="126" s="1"/>
  <c r="K25" i="126" s="1"/>
  <c r="D24" i="126"/>
  <c r="F24" i="126" s="1"/>
  <c r="H24" i="126" s="1"/>
  <c r="K24" i="126" s="1"/>
  <c r="D23" i="126"/>
  <c r="F23" i="126" s="1"/>
  <c r="H23" i="126" s="1"/>
  <c r="K23" i="126" s="1"/>
  <c r="J23" i="126" s="1"/>
  <c r="D19" i="126"/>
  <c r="F19" i="126" s="1"/>
  <c r="H19" i="126" s="1"/>
  <c r="K19" i="126" s="1"/>
  <c r="D17" i="126"/>
  <c r="F17" i="126" s="1"/>
  <c r="H17" i="126" s="1"/>
  <c r="K17" i="126" s="1"/>
  <c r="D16" i="126"/>
  <c r="F16" i="126" s="1"/>
  <c r="H16" i="126" s="1"/>
  <c r="K16" i="126" s="1"/>
  <c r="J16" i="126" s="1"/>
  <c r="D11" i="126"/>
  <c r="F11" i="126" s="1"/>
  <c r="D10" i="126"/>
  <c r="F10" i="126" s="1"/>
  <c r="H10" i="126" s="1"/>
  <c r="K10" i="126" s="1"/>
  <c r="D7" i="126"/>
  <c r="F7" i="126" s="1"/>
  <c r="H7" i="126" s="1"/>
  <c r="K7" i="126" s="1"/>
  <c r="D6" i="126"/>
  <c r="F6" i="126" s="1"/>
  <c r="H6" i="126" s="1"/>
  <c r="K6" i="126" s="1"/>
  <c r="D40" i="125"/>
  <c r="D28" i="125"/>
  <c r="D21" i="125"/>
  <c r="D15" i="125"/>
  <c r="D13" i="125"/>
  <c r="D11" i="125"/>
  <c r="D8" i="125"/>
  <c r="D6" i="125"/>
  <c r="D38" i="128"/>
  <c r="F38" i="128" s="1"/>
  <c r="H38" i="128" s="1"/>
  <c r="K38" i="128" s="1"/>
  <c r="L38" i="128" s="1"/>
  <c r="M38" i="128" s="1"/>
  <c r="Q38" i="128" s="1"/>
  <c r="P38" i="128" s="1"/>
  <c r="D39" i="133"/>
  <c r="F39" i="133" s="1"/>
  <c r="H39" i="133" s="1"/>
  <c r="K39" i="133" s="1"/>
  <c r="D40" i="135"/>
  <c r="F40" i="135" s="1"/>
  <c r="H40" i="135" s="1"/>
  <c r="K40" i="135" s="1"/>
  <c r="D12" i="137"/>
  <c r="F12" i="137" s="1"/>
  <c r="H12" i="137" s="1"/>
  <c r="K12" i="137" s="1"/>
  <c r="L12" i="137" s="1"/>
  <c r="M12" i="137" s="1"/>
  <c r="Q12" i="137" s="1"/>
  <c r="P12" i="137" s="1"/>
  <c r="D32" i="135"/>
  <c r="F32" i="135" s="1"/>
  <c r="H32" i="135" s="1"/>
  <c r="K32" i="135" s="1"/>
  <c r="J32" i="135" s="1"/>
  <c r="D14" i="128"/>
  <c r="F14" i="128" s="1"/>
  <c r="H14" i="128" s="1"/>
  <c r="K14" i="128" s="1"/>
  <c r="D9" i="132"/>
  <c r="F9" i="132" s="1"/>
  <c r="H9" i="132" s="1"/>
  <c r="K9" i="132" s="1"/>
  <c r="J9" i="132" s="1"/>
  <c r="D12" i="138"/>
  <c r="F12" i="138" s="1"/>
  <c r="H12" i="138" s="1"/>
  <c r="K12" i="138" s="1"/>
  <c r="L12" i="138" s="1"/>
  <c r="M12" i="138" s="1"/>
  <c r="Q12" i="138" s="1"/>
  <c r="P12" i="138" s="1"/>
  <c r="D18" i="136"/>
  <c r="F18" i="136" s="1"/>
  <c r="H18" i="136" s="1"/>
  <c r="K18" i="136" s="1"/>
  <c r="D23" i="127"/>
  <c r="F23" i="127" s="1"/>
  <c r="H23" i="127" s="1"/>
  <c r="K23" i="127" s="1"/>
  <c r="J23" i="127" s="1"/>
  <c r="D17" i="127"/>
  <c r="F17" i="127" s="1"/>
  <c r="H17" i="127" s="1"/>
  <c r="K17" i="127" s="1"/>
  <c r="J17" i="127" s="1"/>
  <c r="D19" i="135"/>
  <c r="F19" i="135" s="1"/>
  <c r="H19" i="135" s="1"/>
  <c r="K19" i="135" s="1"/>
  <c r="D50" i="135"/>
  <c r="F50" i="135" s="1"/>
  <c r="H50" i="135" s="1"/>
  <c r="K50" i="135" s="1"/>
  <c r="J50" i="135" s="1"/>
  <c r="D18" i="135"/>
  <c r="F18" i="135" s="1"/>
  <c r="H18" i="135" s="1"/>
  <c r="K18" i="135" s="1"/>
  <c r="D48" i="125"/>
  <c r="D27" i="135"/>
  <c r="F27" i="135" s="1"/>
  <c r="H27" i="135" s="1"/>
  <c r="K27" i="135" s="1"/>
  <c r="D6" i="135"/>
  <c r="F6" i="135" s="1"/>
  <c r="H6" i="135" s="1"/>
  <c r="K6" i="135" s="1"/>
  <c r="D25" i="135"/>
  <c r="F25" i="135" s="1"/>
  <c r="H25" i="135" s="1"/>
  <c r="K25" i="135" s="1"/>
  <c r="D5" i="136"/>
  <c r="F5" i="136" s="1"/>
  <c r="H5" i="136" s="1"/>
  <c r="K5" i="136" s="1"/>
  <c r="D51" i="137"/>
  <c r="F51" i="137" s="1"/>
  <c r="H51" i="137" s="1"/>
  <c r="K51" i="137" s="1"/>
  <c r="D50" i="136"/>
  <c r="F50" i="136" s="1"/>
  <c r="H50" i="136" s="1"/>
  <c r="K50" i="136" s="1"/>
  <c r="L50" i="136" s="1"/>
  <c r="M50" i="136" s="1"/>
  <c r="Q50" i="136" s="1"/>
  <c r="P50" i="136" s="1"/>
  <c r="D26" i="134"/>
  <c r="F26" i="134" s="1"/>
  <c r="H26" i="134" s="1"/>
  <c r="K26" i="134" s="1"/>
  <c r="J26" i="134" s="1"/>
  <c r="D33" i="134"/>
  <c r="F33" i="134" s="1"/>
  <c r="H33" i="134" s="1"/>
  <c r="K33" i="134" s="1"/>
  <c r="J33" i="134" s="1"/>
  <c r="D41" i="134"/>
  <c r="F41" i="134" s="1"/>
  <c r="H41" i="134" s="1"/>
  <c r="K41" i="134" s="1"/>
  <c r="L41" i="134" s="1"/>
  <c r="M41" i="134" s="1"/>
  <c r="Q41" i="134" s="1"/>
  <c r="P41" i="134" s="1"/>
  <c r="D45" i="134"/>
  <c r="F45" i="134" s="1"/>
  <c r="H45" i="134" s="1"/>
  <c r="K45" i="134" s="1"/>
  <c r="D45" i="132"/>
  <c r="F45" i="132" s="1"/>
  <c r="H45" i="132" s="1"/>
  <c r="K45" i="132" s="1"/>
  <c r="J45" i="132" s="1"/>
  <c r="D12" i="126"/>
  <c r="F12" i="126" s="1"/>
  <c r="H12" i="126" s="1"/>
  <c r="K12" i="126" s="1"/>
  <c r="L12" i="126" s="1"/>
  <c r="M12" i="126" s="1"/>
  <c r="Q12" i="126" s="1"/>
  <c r="P12" i="126" s="1"/>
  <c r="D36" i="126"/>
  <c r="D43" i="126"/>
  <c r="F43" i="126" s="1"/>
  <c r="H43" i="126" s="1"/>
  <c r="K43" i="126" s="1"/>
  <c r="D6" i="143"/>
  <c r="F6" i="143" s="1"/>
  <c r="H6" i="143" s="1"/>
  <c r="K6" i="143" s="1"/>
  <c r="D8" i="143"/>
  <c r="F8" i="143" s="1"/>
  <c r="H8" i="143" s="1"/>
  <c r="K8" i="143" s="1"/>
  <c r="D9" i="143"/>
  <c r="F9" i="143" s="1"/>
  <c r="H9" i="143" s="1"/>
  <c r="K9" i="143" s="1"/>
  <c r="L9" i="143" s="1"/>
  <c r="M9" i="143" s="1"/>
  <c r="Q9" i="143" s="1"/>
  <c r="P9" i="143" s="1"/>
  <c r="D12" i="143"/>
  <c r="F12" i="143" s="1"/>
  <c r="H12" i="143" s="1"/>
  <c r="K12" i="143" s="1"/>
  <c r="D13" i="143"/>
  <c r="F13" i="143" s="1"/>
  <c r="H13" i="143" s="1"/>
  <c r="D16" i="143"/>
  <c r="F16" i="143" s="1"/>
  <c r="H16" i="143" s="1"/>
  <c r="K16" i="143" s="1"/>
  <c r="J16" i="143" s="1"/>
  <c r="D17" i="143"/>
  <c r="F17" i="143" s="1"/>
  <c r="H17" i="143" s="1"/>
  <c r="K17" i="143" s="1"/>
  <c r="D21" i="143"/>
  <c r="D23" i="143"/>
  <c r="F23" i="143" s="1"/>
  <c r="H23" i="143" s="1"/>
  <c r="K23" i="143" s="1"/>
  <c r="J23" i="143" s="1"/>
  <c r="D24" i="143"/>
  <c r="F24" i="143" s="1"/>
  <c r="H24" i="143" s="1"/>
  <c r="K24" i="143" s="1"/>
  <c r="D25" i="143"/>
  <c r="F25" i="143" s="1"/>
  <c r="H25" i="143" s="1"/>
  <c r="K25" i="143" s="1"/>
  <c r="L25" i="143" s="1"/>
  <c r="M25" i="143" s="1"/>
  <c r="Q25" i="143" s="1"/>
  <c r="P25" i="143" s="1"/>
  <c r="D26" i="143"/>
  <c r="F26" i="143" s="1"/>
  <c r="H26" i="143" s="1"/>
  <c r="K26" i="143" s="1"/>
  <c r="D27" i="143"/>
  <c r="F27" i="143" s="1"/>
  <c r="H27" i="143" s="1"/>
  <c r="K27" i="143" s="1"/>
  <c r="D28" i="143"/>
  <c r="F28" i="143" s="1"/>
  <c r="H28" i="143" s="1"/>
  <c r="K28" i="143" s="1"/>
  <c r="L28" i="143" s="1"/>
  <c r="M28" i="143" s="1"/>
  <c r="Q28" i="143" s="1"/>
  <c r="P28" i="143" s="1"/>
  <c r="D29" i="143"/>
  <c r="F29" i="143" s="1"/>
  <c r="H29" i="143" s="1"/>
  <c r="K29" i="143" s="1"/>
  <c r="D30" i="143"/>
  <c r="F30" i="143" s="1"/>
  <c r="H30" i="143" s="1"/>
  <c r="K30" i="143" s="1"/>
  <c r="L30" i="143" s="1"/>
  <c r="M30" i="143" s="1"/>
  <c r="Q30" i="143" s="1"/>
  <c r="P30" i="143" s="1"/>
  <c r="D31" i="143"/>
  <c r="F31" i="143" s="1"/>
  <c r="H31" i="143" s="1"/>
  <c r="K31" i="143" s="1"/>
  <c r="L31" i="143" s="1"/>
  <c r="M31" i="143" s="1"/>
  <c r="Q31" i="143" s="1"/>
  <c r="P31" i="143" s="1"/>
  <c r="D32" i="143"/>
  <c r="F32" i="143" s="1"/>
  <c r="H32" i="143" s="1"/>
  <c r="K32" i="143" s="1"/>
  <c r="D33" i="143"/>
  <c r="F33" i="143" s="1"/>
  <c r="H33" i="143" s="1"/>
  <c r="K33" i="143" s="1"/>
  <c r="J33" i="143" s="1"/>
  <c r="D34" i="143"/>
  <c r="F34" i="143" s="1"/>
  <c r="H34" i="143" s="1"/>
  <c r="K34" i="143" s="1"/>
  <c r="D35" i="143"/>
  <c r="F35" i="143" s="1"/>
  <c r="H35" i="143" s="1"/>
  <c r="K35" i="143" s="1"/>
  <c r="L35" i="143" s="1"/>
  <c r="M35" i="143" s="1"/>
  <c r="Q35" i="143" s="1"/>
  <c r="P35" i="143" s="1"/>
  <c r="D36" i="143"/>
  <c r="F36" i="143" s="1"/>
  <c r="H36" i="143" s="1"/>
  <c r="K36" i="143" s="1"/>
  <c r="D37" i="143"/>
  <c r="F37" i="143" s="1"/>
  <c r="H37" i="143" s="1"/>
  <c r="K37" i="143" s="1"/>
  <c r="D39" i="143"/>
  <c r="F39" i="143" s="1"/>
  <c r="H39" i="143" s="1"/>
  <c r="K39" i="143" s="1"/>
  <c r="D40" i="143"/>
  <c r="D42" i="143"/>
  <c r="F42" i="143" s="1"/>
  <c r="D43" i="143"/>
  <c r="F43" i="143" s="1"/>
  <c r="H43" i="143" s="1"/>
  <c r="K43" i="143" s="1"/>
  <c r="L43" i="143" s="1"/>
  <c r="M43" i="143" s="1"/>
  <c r="Q43" i="143" s="1"/>
  <c r="P43" i="143" s="1"/>
  <c r="D44" i="143"/>
  <c r="F44" i="143" s="1"/>
  <c r="H44" i="143" s="1"/>
  <c r="D45" i="143"/>
  <c r="F45" i="143" s="1"/>
  <c r="H45" i="143" s="1"/>
  <c r="K45" i="143" s="1"/>
  <c r="D46" i="143"/>
  <c r="F46" i="143" s="1"/>
  <c r="H46" i="143" s="1"/>
  <c r="K46" i="143" s="1"/>
  <c r="L46" i="143" s="1"/>
  <c r="M46" i="143" s="1"/>
  <c r="Q46" i="143" s="1"/>
  <c r="P46" i="143" s="1"/>
  <c r="D48" i="143"/>
  <c r="F48" i="143" s="1"/>
  <c r="H48" i="143" s="1"/>
  <c r="K48" i="143" s="1"/>
  <c r="J48" i="143" s="1"/>
  <c r="D49" i="143"/>
  <c r="F49" i="143" s="1"/>
  <c r="H49" i="143" s="1"/>
  <c r="K49" i="143" s="1"/>
  <c r="D50" i="143"/>
  <c r="F50" i="143" s="1"/>
  <c r="H50" i="143" s="1"/>
  <c r="K50" i="143" s="1"/>
  <c r="L50" i="143" s="1"/>
  <c r="M50" i="143" s="1"/>
  <c r="Q50" i="143" s="1"/>
  <c r="P50" i="143" s="1"/>
  <c r="D51" i="143"/>
  <c r="F51" i="143" s="1"/>
  <c r="D52" i="143"/>
  <c r="F52" i="143" s="1"/>
  <c r="H52" i="143" s="1"/>
  <c r="K52" i="143" s="1"/>
  <c r="D7" i="141"/>
  <c r="F7" i="141" s="1"/>
  <c r="H7" i="141" s="1"/>
  <c r="K7" i="141" s="1"/>
  <c r="L7" i="141" s="1"/>
  <c r="M7" i="141" s="1"/>
  <c r="Q7" i="141" s="1"/>
  <c r="P7" i="141" s="1"/>
  <c r="D9" i="141"/>
  <c r="F9" i="141" s="1"/>
  <c r="H9" i="141" s="1"/>
  <c r="K9" i="141" s="1"/>
  <c r="L9" i="141" s="1"/>
  <c r="M9" i="141" s="1"/>
  <c r="Q9" i="141" s="1"/>
  <c r="P9" i="141" s="1"/>
  <c r="D10" i="141"/>
  <c r="F10" i="141" s="1"/>
  <c r="D14" i="141"/>
  <c r="F14" i="141" s="1"/>
  <c r="H14" i="141" s="1"/>
  <c r="K14" i="141" s="1"/>
  <c r="J14" i="141" s="1"/>
  <c r="D16" i="141"/>
  <c r="D18" i="141"/>
  <c r="F18" i="141" s="1"/>
  <c r="D19" i="141"/>
  <c r="F19" i="141" s="1"/>
  <c r="H19" i="141" s="1"/>
  <c r="K19" i="141" s="1"/>
  <c r="D20" i="141"/>
  <c r="F20" i="141" s="1"/>
  <c r="H20" i="141" s="1"/>
  <c r="K20" i="141" s="1"/>
  <c r="D21" i="141"/>
  <c r="F21" i="141" s="1"/>
  <c r="D24" i="141"/>
  <c r="F24" i="141" s="1"/>
  <c r="H24" i="141" s="1"/>
  <c r="K24" i="141" s="1"/>
  <c r="D25" i="141"/>
  <c r="F25" i="141" s="1"/>
  <c r="H25" i="141" s="1"/>
  <c r="K25" i="141" s="1"/>
  <c r="J25" i="141" s="1"/>
  <c r="D26" i="141"/>
  <c r="F26" i="141" s="1"/>
  <c r="H26" i="141" s="1"/>
  <c r="K26" i="141" s="1"/>
  <c r="J26" i="141" s="1"/>
  <c r="D29" i="141"/>
  <c r="F29" i="141" s="1"/>
  <c r="H29" i="141" s="1"/>
  <c r="K29" i="141" s="1"/>
  <c r="L29" i="141" s="1"/>
  <c r="M29" i="141" s="1"/>
  <c r="Q29" i="141" s="1"/>
  <c r="P29" i="141" s="1"/>
  <c r="D31" i="141"/>
  <c r="F31" i="141" s="1"/>
  <c r="D32" i="141"/>
  <c r="F32" i="141" s="1"/>
  <c r="D33" i="141"/>
  <c r="F33" i="141" s="1"/>
  <c r="H33" i="141" s="1"/>
  <c r="D34" i="141"/>
  <c r="F34" i="141" s="1"/>
  <c r="H34" i="141" s="1"/>
  <c r="K34" i="141" s="1"/>
  <c r="D35" i="141"/>
  <c r="F35" i="141" s="1"/>
  <c r="D36" i="141"/>
  <c r="F36" i="141" s="1"/>
  <c r="H36" i="141" s="1"/>
  <c r="K36" i="141" s="1"/>
  <c r="D37" i="141"/>
  <c r="F37" i="141" s="1"/>
  <c r="H37" i="141" s="1"/>
  <c r="K37" i="141" s="1"/>
  <c r="J37" i="141" s="1"/>
  <c r="D40" i="141"/>
  <c r="F40" i="141" s="1"/>
  <c r="H40" i="141" s="1"/>
  <c r="K40" i="141" s="1"/>
  <c r="D41" i="141"/>
  <c r="D42" i="141"/>
  <c r="F42" i="141" s="1"/>
  <c r="H42" i="141" s="1"/>
  <c r="K42" i="141" s="1"/>
  <c r="L42" i="141" s="1"/>
  <c r="M42" i="141" s="1"/>
  <c r="Q42" i="141" s="1"/>
  <c r="P42" i="141" s="1"/>
  <c r="D43" i="141"/>
  <c r="F43" i="141" s="1"/>
  <c r="H43" i="141" s="1"/>
  <c r="D44" i="141"/>
  <c r="F44" i="141" s="1"/>
  <c r="H44" i="141" s="1"/>
  <c r="K44" i="141" s="1"/>
  <c r="L44" i="141" s="1"/>
  <c r="D49" i="141"/>
  <c r="F49" i="141" s="1"/>
  <c r="D50" i="141"/>
  <c r="F50" i="141" s="1"/>
  <c r="D52" i="141"/>
  <c r="F52" i="141" s="1"/>
  <c r="H52" i="141" s="1"/>
  <c r="K52" i="141" s="1"/>
  <c r="L52" i="141" s="1"/>
  <c r="M52" i="141" s="1"/>
  <c r="Q52" i="141" s="1"/>
  <c r="P52" i="141" s="1"/>
  <c r="D53" i="141"/>
  <c r="D5" i="141"/>
  <c r="F5" i="141" s="1"/>
  <c r="H5" i="141" s="1"/>
  <c r="K5" i="141" s="1"/>
  <c r="D53" i="150"/>
  <c r="F53" i="150" s="1"/>
  <c r="H53" i="150" s="1"/>
  <c r="K53" i="150" s="1"/>
  <c r="D53" i="156"/>
  <c r="F53" i="156" s="1"/>
  <c r="H53" i="156" s="1"/>
  <c r="K53" i="156" s="1"/>
  <c r="J53" i="156" s="1"/>
  <c r="D51" i="150"/>
  <c r="F51" i="150" s="1"/>
  <c r="H51" i="150" s="1"/>
  <c r="K51" i="150" s="1"/>
  <c r="J51" i="150" s="1"/>
  <c r="D52" i="150"/>
  <c r="F52" i="150" s="1"/>
  <c r="H52" i="150" s="1"/>
  <c r="K52" i="150" s="1"/>
  <c r="D52" i="153"/>
  <c r="D51" i="156"/>
  <c r="F51" i="156" s="1"/>
  <c r="H51" i="156" s="1"/>
  <c r="K51" i="156" s="1"/>
  <c r="D52" i="156"/>
  <c r="F52" i="156" s="1"/>
  <c r="H52" i="156" s="1"/>
  <c r="K52" i="156" s="1"/>
  <c r="D50" i="153"/>
  <c r="D50" i="156"/>
  <c r="F50" i="156" s="1"/>
  <c r="H50" i="156" s="1"/>
  <c r="K50" i="156" s="1"/>
  <c r="D49" i="150"/>
  <c r="F49" i="150" s="1"/>
  <c r="H49" i="150" s="1"/>
  <c r="K49" i="150" s="1"/>
  <c r="J49" i="150" s="1"/>
  <c r="D49" i="153"/>
  <c r="D49" i="155"/>
  <c r="F49" i="155" s="1"/>
  <c r="H49" i="155" s="1"/>
  <c r="K49" i="155" s="1"/>
  <c r="L49" i="155" s="1"/>
  <c r="M49" i="155" s="1"/>
  <c r="Q49" i="155" s="1"/>
  <c r="P49" i="155" s="1"/>
  <c r="D48" i="140"/>
  <c r="D48" i="150"/>
  <c r="F48" i="150" s="1"/>
  <c r="H48" i="150" s="1"/>
  <c r="K48" i="150" s="1"/>
  <c r="J48" i="150" s="1"/>
  <c r="D47" i="156"/>
  <c r="F47" i="156" s="1"/>
  <c r="H47" i="156" s="1"/>
  <c r="K47" i="156" s="1"/>
  <c r="L47" i="156" s="1"/>
  <c r="M47" i="156" s="1"/>
  <c r="Q47" i="156" s="1"/>
  <c r="P47" i="156" s="1"/>
  <c r="D47" i="150"/>
  <c r="F47" i="150" s="1"/>
  <c r="H47" i="150" s="1"/>
  <c r="K47" i="150" s="1"/>
  <c r="D46" i="150"/>
  <c r="F46" i="150" s="1"/>
  <c r="H46" i="150" s="1"/>
  <c r="K46" i="150" s="1"/>
  <c r="L46" i="150" s="1"/>
  <c r="M46" i="150" s="1"/>
  <c r="Q46" i="150" s="1"/>
  <c r="P46" i="150" s="1"/>
  <c r="D46" i="153"/>
  <c r="D45" i="140"/>
  <c r="D45" i="150"/>
  <c r="F45" i="150" s="1"/>
  <c r="H45" i="150" s="1"/>
  <c r="K45" i="150" s="1"/>
  <c r="L45" i="150" s="1"/>
  <c r="M45" i="150" s="1"/>
  <c r="Q45" i="150" s="1"/>
  <c r="P45" i="150" s="1"/>
  <c r="D44" i="140"/>
  <c r="D44" i="150"/>
  <c r="F44" i="150" s="1"/>
  <c r="H44" i="150" s="1"/>
  <c r="K44" i="150" s="1"/>
  <c r="D43" i="150"/>
  <c r="F43" i="150" s="1"/>
  <c r="H43" i="150" s="1"/>
  <c r="K43" i="150" s="1"/>
  <c r="J43" i="150" s="1"/>
  <c r="D5" i="150"/>
  <c r="F5" i="150" s="1"/>
  <c r="H5" i="150" s="1"/>
  <c r="K5" i="150" s="1"/>
  <c r="D37" i="140"/>
  <c r="D31" i="140"/>
  <c r="D29" i="140"/>
  <c r="C28" i="142" s="1"/>
  <c r="D26" i="140"/>
  <c r="D21" i="140"/>
  <c r="D20" i="140"/>
  <c r="D19" i="140"/>
  <c r="D11" i="140"/>
  <c r="D34" i="156"/>
  <c r="F34" i="156" s="1"/>
  <c r="H34" i="156" s="1"/>
  <c r="K34" i="156" s="1"/>
  <c r="D34" i="153"/>
  <c r="D33" i="150"/>
  <c r="F33" i="150" s="1"/>
  <c r="H33" i="150" s="1"/>
  <c r="K33" i="150" s="1"/>
  <c r="D31" i="150"/>
  <c r="F31" i="150" s="1"/>
  <c r="H31" i="150" s="1"/>
  <c r="K31" i="150" s="1"/>
  <c r="L31" i="150" s="1"/>
  <c r="M31" i="150" s="1"/>
  <c r="Q31" i="150" s="1"/>
  <c r="P31" i="150" s="1"/>
  <c r="D30" i="150"/>
  <c r="F30" i="150" s="1"/>
  <c r="H30" i="150" s="1"/>
  <c r="K30" i="150" s="1"/>
  <c r="D29" i="151"/>
  <c r="F29" i="151" s="1"/>
  <c r="D29" i="150"/>
  <c r="F29" i="150" s="1"/>
  <c r="H29" i="150" s="1"/>
  <c r="K29" i="150" s="1"/>
  <c r="L29" i="150" s="1"/>
  <c r="M29" i="150" s="1"/>
  <c r="Q29" i="150" s="1"/>
  <c r="P29" i="150" s="1"/>
  <c r="D28" i="150"/>
  <c r="F28" i="150" s="1"/>
  <c r="H28" i="150" s="1"/>
  <c r="K28" i="150" s="1"/>
  <c r="J28" i="150" s="1"/>
  <c r="D27" i="153"/>
  <c r="D27" i="150"/>
  <c r="F27" i="150" s="1"/>
  <c r="H27" i="150" s="1"/>
  <c r="K27" i="150" s="1"/>
  <c r="L27" i="150" s="1"/>
  <c r="M27" i="150" s="1"/>
  <c r="Q27" i="150" s="1"/>
  <c r="P27" i="150" s="1"/>
  <c r="D26" i="153"/>
  <c r="D26" i="150"/>
  <c r="F26" i="150" s="1"/>
  <c r="H26" i="150" s="1"/>
  <c r="K26" i="150" s="1"/>
  <c r="L26" i="150" s="1"/>
  <c r="M26" i="150" s="1"/>
  <c r="Q26" i="150" s="1"/>
  <c r="P26" i="150" s="1"/>
  <c r="D25" i="156"/>
  <c r="F25" i="156" s="1"/>
  <c r="H25" i="156" s="1"/>
  <c r="K25" i="156" s="1"/>
  <c r="D25" i="153"/>
  <c r="D25" i="150"/>
  <c r="F25" i="150" s="1"/>
  <c r="H25" i="150" s="1"/>
  <c r="K25" i="150" s="1"/>
  <c r="D24" i="150"/>
  <c r="F24" i="150" s="1"/>
  <c r="H24" i="150" s="1"/>
  <c r="K24" i="150" s="1"/>
  <c r="D23" i="153"/>
  <c r="D23" i="150"/>
  <c r="F23" i="150" s="1"/>
  <c r="H23" i="150" s="1"/>
  <c r="K23" i="150" s="1"/>
  <c r="L23" i="150" s="1"/>
  <c r="M23" i="150" s="1"/>
  <c r="Q23" i="150" s="1"/>
  <c r="P23" i="150" s="1"/>
  <c r="D22" i="153"/>
  <c r="D22" i="150"/>
  <c r="F22" i="150" s="1"/>
  <c r="D21" i="153"/>
  <c r="D21" i="151"/>
  <c r="F21" i="151" s="1"/>
  <c r="H21" i="151" s="1"/>
  <c r="K21" i="151" s="1"/>
  <c r="D21" i="150"/>
  <c r="F21" i="150" s="1"/>
  <c r="H21" i="150" s="1"/>
  <c r="K21" i="150" s="1"/>
  <c r="D20" i="150"/>
  <c r="F20" i="150" s="1"/>
  <c r="H20" i="150" s="1"/>
  <c r="K20" i="150" s="1"/>
  <c r="D19" i="153"/>
  <c r="D19" i="150"/>
  <c r="F19" i="150" s="1"/>
  <c r="H19" i="150" s="1"/>
  <c r="K19" i="150" s="1"/>
  <c r="L19" i="150" s="1"/>
  <c r="M19" i="150" s="1"/>
  <c r="Q19" i="150" s="1"/>
  <c r="P19" i="150" s="1"/>
  <c r="D18" i="155"/>
  <c r="F18" i="155" s="1"/>
  <c r="H18" i="155" s="1"/>
  <c r="K18" i="155" s="1"/>
  <c r="D18" i="150"/>
  <c r="F18" i="150" s="1"/>
  <c r="H18" i="150" s="1"/>
  <c r="K18" i="150" s="1"/>
  <c r="L18" i="150" s="1"/>
  <c r="M18" i="150" s="1"/>
  <c r="Q18" i="150" s="1"/>
  <c r="P18" i="150" s="1"/>
  <c r="D17" i="153"/>
  <c r="D17" i="150"/>
  <c r="F17" i="150" s="1"/>
  <c r="H17" i="150" s="1"/>
  <c r="K17" i="150" s="1"/>
  <c r="L17" i="150" s="1"/>
  <c r="M17" i="150" s="1"/>
  <c r="Q17" i="150" s="1"/>
  <c r="P17" i="150" s="1"/>
  <c r="D16" i="156"/>
  <c r="F16" i="156" s="1"/>
  <c r="H16" i="156" s="1"/>
  <c r="K16" i="156" s="1"/>
  <c r="D16" i="153"/>
  <c r="D16" i="150"/>
  <c r="F16" i="150" s="1"/>
  <c r="H16" i="150" s="1"/>
  <c r="K16" i="150" s="1"/>
  <c r="J16" i="150" s="1"/>
  <c r="D15" i="155"/>
  <c r="F15" i="155" s="1"/>
  <c r="D15" i="153"/>
  <c r="D15" i="150"/>
  <c r="F15" i="150" s="1"/>
  <c r="H15" i="150" s="1"/>
  <c r="K15" i="150" s="1"/>
  <c r="D14" i="156"/>
  <c r="F14" i="156" s="1"/>
  <c r="H14" i="156" s="1"/>
  <c r="K14" i="156" s="1"/>
  <c r="D14" i="153"/>
  <c r="D14" i="150"/>
  <c r="F14" i="150" s="1"/>
  <c r="H14" i="150" s="1"/>
  <c r="K14" i="150" s="1"/>
  <c r="D13" i="150"/>
  <c r="F13" i="150" s="1"/>
  <c r="H13" i="150" s="1"/>
  <c r="K13" i="150" s="1"/>
  <c r="D12" i="150"/>
  <c r="F12" i="150" s="1"/>
  <c r="H12" i="150" s="1"/>
  <c r="K12" i="150" s="1"/>
  <c r="J12" i="150" s="1"/>
  <c r="D11" i="150"/>
  <c r="F11" i="150" s="1"/>
  <c r="H11" i="150" s="1"/>
  <c r="K11" i="150" s="1"/>
  <c r="D10" i="150"/>
  <c r="F10" i="150" s="1"/>
  <c r="H10" i="150" s="1"/>
  <c r="K10" i="150" s="1"/>
  <c r="D9" i="156"/>
  <c r="F9" i="156" s="1"/>
  <c r="H9" i="156" s="1"/>
  <c r="K9" i="156" s="1"/>
  <c r="J9" i="156" s="1"/>
  <c r="D9" i="150"/>
  <c r="F9" i="150" s="1"/>
  <c r="H9" i="150" s="1"/>
  <c r="K9" i="150" s="1"/>
  <c r="J9" i="150" s="1"/>
  <c r="D8" i="156"/>
  <c r="F8" i="156" s="1"/>
  <c r="H8" i="156" s="1"/>
  <c r="K8" i="156" s="1"/>
  <c r="D8" i="153"/>
  <c r="D7" i="153"/>
  <c r="D7" i="150"/>
  <c r="F7" i="150" s="1"/>
  <c r="H7" i="150" s="1"/>
  <c r="K7" i="150" s="1"/>
  <c r="D6" i="156"/>
  <c r="F6" i="156" s="1"/>
  <c r="H6" i="156" s="1"/>
  <c r="K6" i="156" s="1"/>
  <c r="D6" i="153"/>
  <c r="D6" i="150"/>
  <c r="F6" i="150" s="1"/>
  <c r="H6" i="150" s="1"/>
  <c r="K6" i="150" s="1"/>
  <c r="D39" i="152"/>
  <c r="F39" i="152" s="1"/>
  <c r="H39" i="152" s="1"/>
  <c r="K39" i="152" s="1"/>
  <c r="L39" i="152" s="1"/>
  <c r="M39" i="152" s="1"/>
  <c r="Q39" i="152" s="1"/>
  <c r="P39" i="152" s="1"/>
  <c r="D39" i="150"/>
  <c r="F39" i="150" s="1"/>
  <c r="H39" i="150" s="1"/>
  <c r="K39" i="150" s="1"/>
  <c r="J39" i="150" s="1"/>
  <c r="D40" i="156"/>
  <c r="F40" i="156" s="1"/>
  <c r="H40" i="156" s="1"/>
  <c r="K40" i="156" s="1"/>
  <c r="J40" i="156" s="1"/>
  <c r="D40" i="155"/>
  <c r="F40" i="155" s="1"/>
  <c r="H40" i="155" s="1"/>
  <c r="K40" i="155" s="1"/>
  <c r="J40" i="155" s="1"/>
  <c r="D40" i="153"/>
  <c r="D40" i="150"/>
  <c r="F40" i="150" s="1"/>
  <c r="D41" i="156"/>
  <c r="F41" i="156" s="1"/>
  <c r="H41" i="156" s="1"/>
  <c r="K41" i="156" s="1"/>
  <c r="J41" i="156" s="1"/>
  <c r="D41" i="153"/>
  <c r="D41" i="150"/>
  <c r="F41" i="150" s="1"/>
  <c r="H41" i="150" s="1"/>
  <c r="K41" i="150" s="1"/>
  <c r="D42" i="155"/>
  <c r="F42" i="155" s="1"/>
  <c r="H42" i="155" s="1"/>
  <c r="K42" i="155" s="1"/>
  <c r="L42" i="155" s="1"/>
  <c r="M42" i="155" s="1"/>
  <c r="Q42" i="155" s="1"/>
  <c r="P42" i="155" s="1"/>
  <c r="D42" i="153"/>
  <c r="D42" i="150"/>
  <c r="F42" i="150" s="1"/>
  <c r="H42" i="150" s="1"/>
  <c r="K42" i="150" s="1"/>
  <c r="D38" i="153"/>
  <c r="D38" i="152"/>
  <c r="F38" i="152" s="1"/>
  <c r="H38" i="152" s="1"/>
  <c r="K38" i="152" s="1"/>
  <c r="D38" i="150"/>
  <c r="F38" i="150" s="1"/>
  <c r="H38" i="150" s="1"/>
  <c r="K38" i="150" s="1"/>
  <c r="J38" i="150" s="1"/>
  <c r="D37" i="155"/>
  <c r="F37" i="155" s="1"/>
  <c r="H37" i="155" s="1"/>
  <c r="K37" i="155" s="1"/>
  <c r="J37" i="155" s="1"/>
  <c r="D37" i="150"/>
  <c r="F37" i="150" s="1"/>
  <c r="H37" i="150" s="1"/>
  <c r="K37" i="150" s="1"/>
  <c r="D36" i="153"/>
  <c r="D36" i="150"/>
  <c r="F36" i="150" s="1"/>
  <c r="H36" i="150" s="1"/>
  <c r="K36" i="150" s="1"/>
  <c r="D35" i="154"/>
  <c r="F35" i="154" s="1"/>
  <c r="D35" i="153"/>
  <c r="D35" i="150"/>
  <c r="F35" i="150" s="1"/>
  <c r="H35" i="150" s="1"/>
  <c r="K35" i="150" s="1"/>
  <c r="J35" i="150" s="1"/>
  <c r="D8" i="140"/>
  <c r="D8" i="150"/>
  <c r="F8" i="150" s="1"/>
  <c r="H8" i="150" s="1"/>
  <c r="K8" i="150" s="1"/>
  <c r="L8" i="150" s="1"/>
  <c r="M8" i="150" s="1"/>
  <c r="Q8" i="150" s="1"/>
  <c r="P8" i="150" s="1"/>
  <c r="D28" i="152"/>
  <c r="F28" i="152" s="1"/>
  <c r="H28" i="152" s="1"/>
  <c r="K28" i="152" s="1"/>
  <c r="D31" i="153"/>
  <c r="D11" i="153"/>
  <c r="D22" i="154"/>
  <c r="D43" i="156"/>
  <c r="F43" i="156" s="1"/>
  <c r="H43" i="156" s="1"/>
  <c r="K43" i="156" s="1"/>
  <c r="D22" i="140"/>
  <c r="D39" i="140"/>
  <c r="D30" i="140"/>
  <c r="D15" i="140"/>
  <c r="D38" i="140"/>
  <c r="D47" i="143"/>
  <c r="F47" i="143" s="1"/>
  <c r="H47" i="143" s="1"/>
  <c r="K47" i="143" s="1"/>
  <c r="J47" i="143" s="1"/>
  <c r="D18" i="143"/>
  <c r="F18" i="143" s="1"/>
  <c r="H18" i="143" s="1"/>
  <c r="K18" i="143" s="1"/>
  <c r="D13" i="141"/>
  <c r="F13" i="141" s="1"/>
  <c r="H13" i="141" s="1"/>
  <c r="K13" i="141" s="1"/>
  <c r="D30" i="141"/>
  <c r="F30" i="141" s="1"/>
  <c r="H30" i="141" s="1"/>
  <c r="K30" i="141" s="1"/>
  <c r="L30" i="141" s="1"/>
  <c r="M30" i="141" s="1"/>
  <c r="Q30" i="141" s="1"/>
  <c r="P30" i="141" s="1"/>
  <c r="D46" i="141"/>
  <c r="F46" i="141" s="1"/>
  <c r="H46" i="141" s="1"/>
  <c r="K46" i="141" s="1"/>
  <c r="D22" i="141"/>
  <c r="F22" i="141" s="1"/>
  <c r="D7" i="143"/>
  <c r="F7" i="143" s="1"/>
  <c r="D11" i="141"/>
  <c r="F11" i="141" s="1"/>
  <c r="H11" i="141" s="1"/>
  <c r="K11" i="141" s="1"/>
  <c r="D14" i="143"/>
  <c r="F14" i="143" s="1"/>
  <c r="H14" i="143" s="1"/>
  <c r="K14" i="143" s="1"/>
  <c r="J14" i="143" s="1"/>
  <c r="D28" i="141"/>
  <c r="D8" i="141"/>
  <c r="F8" i="141" s="1"/>
  <c r="H8" i="141" s="1"/>
  <c r="K8" i="141" s="1"/>
  <c r="D15" i="141"/>
  <c r="F15" i="141" s="1"/>
  <c r="H15" i="141" s="1"/>
  <c r="K15" i="141" s="1"/>
  <c r="L15" i="141" s="1"/>
  <c r="M15" i="141" s="1"/>
  <c r="Q15" i="141" s="1"/>
  <c r="P15" i="141" s="1"/>
  <c r="D22" i="143"/>
  <c r="F22" i="143" s="1"/>
  <c r="H22" i="143" s="1"/>
  <c r="K22" i="143" s="1"/>
  <c r="D38" i="143"/>
  <c r="F38" i="143" s="1"/>
  <c r="H38" i="143" s="1"/>
  <c r="K38" i="143" s="1"/>
  <c r="L38" i="143" s="1"/>
  <c r="M38" i="143" s="1"/>
  <c r="Q38" i="143" s="1"/>
  <c r="P38" i="143" s="1"/>
  <c r="D53" i="143"/>
  <c r="F53" i="143" s="1"/>
  <c r="H53" i="143" s="1"/>
  <c r="K53" i="143" s="1"/>
  <c r="D47" i="141"/>
  <c r="F47" i="141" s="1"/>
  <c r="D20" i="143"/>
  <c r="F20" i="143" s="1"/>
  <c r="D5" i="143"/>
  <c r="F5" i="143" s="1"/>
  <c r="H5" i="143" s="1"/>
  <c r="K5" i="143" s="1"/>
  <c r="D23" i="141"/>
  <c r="F23" i="141" s="1"/>
  <c r="H23" i="141" s="1"/>
  <c r="K23" i="141" s="1"/>
  <c r="D41" i="143"/>
  <c r="F41" i="143" s="1"/>
  <c r="H41" i="143" s="1"/>
  <c r="K41" i="143" s="1"/>
  <c r="L41" i="143" s="1"/>
  <c r="M41" i="143" s="1"/>
  <c r="Q41" i="143" s="1"/>
  <c r="P41" i="143" s="1"/>
  <c r="D28" i="132"/>
  <c r="F28" i="132" s="1"/>
  <c r="H28" i="132" s="1"/>
  <c r="K28" i="132" s="1"/>
  <c r="D11" i="152"/>
  <c r="F11" i="152" s="1"/>
  <c r="H11" i="152" s="1"/>
  <c r="K11" i="152" s="1"/>
  <c r="D32" i="125"/>
  <c r="D20" i="155"/>
  <c r="F20" i="155" s="1"/>
  <c r="H20" i="155" s="1"/>
  <c r="K20" i="155" s="1"/>
  <c r="D39" i="154"/>
  <c r="D52" i="125"/>
  <c r="D5" i="155"/>
  <c r="F5" i="155" s="1"/>
  <c r="H5" i="155" s="1"/>
  <c r="K5" i="155" s="1"/>
  <c r="D42" i="156"/>
  <c r="F42" i="156" s="1"/>
  <c r="H42" i="156" s="1"/>
  <c r="K42" i="156" s="1"/>
  <c r="L42" i="156" s="1"/>
  <c r="M42" i="156" s="1"/>
  <c r="Q42" i="156" s="1"/>
  <c r="P42" i="156" s="1"/>
  <c r="D23" i="154"/>
  <c r="F23" i="154" s="1"/>
  <c r="H23" i="154" s="1"/>
  <c r="D32" i="155"/>
  <c r="F32" i="155" s="1"/>
  <c r="H32" i="155" s="1"/>
  <c r="K32" i="155" s="1"/>
  <c r="D34" i="132"/>
  <c r="F34" i="132" s="1"/>
  <c r="H34" i="132" s="1"/>
  <c r="K34" i="132" s="1"/>
  <c r="J34" i="132" s="1"/>
  <c r="D14" i="134"/>
  <c r="F14" i="134" s="1"/>
  <c r="H14" i="134" s="1"/>
  <c r="D45" i="151"/>
  <c r="F45" i="151" s="1"/>
  <c r="D13" i="136"/>
  <c r="F13" i="136" s="1"/>
  <c r="H13" i="136" s="1"/>
  <c r="K13" i="136" s="1"/>
  <c r="L13" i="136" s="1"/>
  <c r="M13" i="136" s="1"/>
  <c r="Q13" i="136" s="1"/>
  <c r="P13" i="136" s="1"/>
  <c r="D11" i="135"/>
  <c r="F11" i="135" s="1"/>
  <c r="H11" i="135" s="1"/>
  <c r="K11" i="135" s="1"/>
  <c r="D7" i="138"/>
  <c r="F7" i="138" s="1"/>
  <c r="H7" i="138" s="1"/>
  <c r="K7" i="138" s="1"/>
  <c r="J7" i="138" s="1"/>
  <c r="D23" i="156"/>
  <c r="F23" i="156" s="1"/>
  <c r="H23" i="156" s="1"/>
  <c r="K23" i="156" s="1"/>
  <c r="J23" i="156" s="1"/>
  <c r="D12" i="155"/>
  <c r="F12" i="155" s="1"/>
  <c r="H12" i="155" s="1"/>
  <c r="K12" i="155" s="1"/>
  <c r="D6" i="151"/>
  <c r="F6" i="151" s="1"/>
  <c r="H6" i="151" s="1"/>
  <c r="K6" i="151" s="1"/>
  <c r="D9" i="154"/>
  <c r="F9" i="154" s="1"/>
  <c r="H9" i="154" s="1"/>
  <c r="K9" i="154" s="1"/>
  <c r="L9" i="154" s="1"/>
  <c r="M9" i="154" s="1"/>
  <c r="Q9" i="154" s="1"/>
  <c r="P9" i="154" s="1"/>
  <c r="D15" i="152"/>
  <c r="F15" i="152" s="1"/>
  <c r="H15" i="152" s="1"/>
  <c r="K15" i="152" s="1"/>
  <c r="D17" i="154"/>
  <c r="F17" i="154" s="1"/>
  <c r="H17" i="154" s="1"/>
  <c r="K17" i="154" s="1"/>
  <c r="J17" i="154" s="1"/>
  <c r="D24" i="151"/>
  <c r="F24" i="151" s="1"/>
  <c r="H24" i="151" s="1"/>
  <c r="K24" i="151" s="1"/>
  <c r="J24" i="151" s="1"/>
  <c r="D29" i="156"/>
  <c r="F29" i="156" s="1"/>
  <c r="H29" i="156" s="1"/>
  <c r="K29" i="156" s="1"/>
  <c r="D43" i="154"/>
  <c r="F43" i="154" s="1"/>
  <c r="H43" i="154" s="1"/>
  <c r="K43" i="154" s="1"/>
  <c r="D53" i="133"/>
  <c r="F53" i="133" s="1"/>
  <c r="H53" i="133" s="1"/>
  <c r="K53" i="133" s="1"/>
  <c r="L53" i="133" s="1"/>
  <c r="M53" i="133" s="1"/>
  <c r="Q53" i="133" s="1"/>
  <c r="P53" i="133" s="1"/>
  <c r="D19" i="138"/>
  <c r="F19" i="138" s="1"/>
  <c r="H19" i="138" s="1"/>
  <c r="K19" i="138" s="1"/>
  <c r="D20" i="132"/>
  <c r="F20" i="132" s="1"/>
  <c r="H20" i="132" s="1"/>
  <c r="K20" i="132" s="1"/>
  <c r="D44" i="133"/>
  <c r="F44" i="133" s="1"/>
  <c r="H44" i="133" s="1"/>
  <c r="K44" i="133" s="1"/>
  <c r="J44" i="133" s="1"/>
  <c r="D14" i="155"/>
  <c r="F14" i="155" s="1"/>
  <c r="H14" i="155" s="1"/>
  <c r="K14" i="155" s="1"/>
  <c r="D35" i="156"/>
  <c r="F35" i="156" s="1"/>
  <c r="H35" i="156" s="1"/>
  <c r="K35" i="156" s="1"/>
  <c r="J35" i="156" s="1"/>
  <c r="D38" i="154"/>
  <c r="F38" i="154" s="1"/>
  <c r="H38" i="154" s="1"/>
  <c r="K38" i="154" s="1"/>
  <c r="D41" i="152"/>
  <c r="F41" i="152" s="1"/>
  <c r="H41" i="152" s="1"/>
  <c r="K41" i="152" s="1"/>
  <c r="D21" i="152"/>
  <c r="F21" i="152" s="1"/>
  <c r="H21" i="152" s="1"/>
  <c r="K21" i="152" s="1"/>
  <c r="D28" i="151"/>
  <c r="F28" i="151" s="1"/>
  <c r="H28" i="151" s="1"/>
  <c r="K28" i="151" s="1"/>
  <c r="J28" i="151" s="1"/>
  <c r="D9" i="140"/>
  <c r="C8" i="142" s="1"/>
  <c r="D44" i="152"/>
  <c r="F44" i="152" s="1"/>
  <c r="H44" i="152" s="1"/>
  <c r="K44" i="152" s="1"/>
  <c r="L44" i="152" s="1"/>
  <c r="M44" i="152" s="1"/>
  <c r="Q44" i="152" s="1"/>
  <c r="P44" i="152" s="1"/>
  <c r="D33" i="154"/>
  <c r="D43" i="152"/>
  <c r="F43" i="152" s="1"/>
  <c r="H43" i="152" s="1"/>
  <c r="K43" i="152" s="1"/>
  <c r="D30" i="154"/>
  <c r="F30" i="154" s="1"/>
  <c r="H30" i="154" s="1"/>
  <c r="K30" i="154" s="1"/>
  <c r="D19" i="151"/>
  <c r="F19" i="151" s="1"/>
  <c r="H19" i="151" s="1"/>
  <c r="K19" i="151" s="1"/>
  <c r="D19" i="152"/>
  <c r="F19" i="152" s="1"/>
  <c r="H19" i="152" s="1"/>
  <c r="K19" i="152" s="1"/>
  <c r="D37" i="151"/>
  <c r="F37" i="151" s="1"/>
  <c r="D38" i="155"/>
  <c r="F38" i="155" s="1"/>
  <c r="H38" i="155" s="1"/>
  <c r="K38" i="155" s="1"/>
  <c r="J38" i="155" s="1"/>
  <c r="D7" i="151"/>
  <c r="F7" i="151" s="1"/>
  <c r="H7" i="151" s="1"/>
  <c r="K7" i="151" s="1"/>
  <c r="L7" i="151" s="1"/>
  <c r="M7" i="151" s="1"/>
  <c r="Q7" i="151" s="1"/>
  <c r="P7" i="151" s="1"/>
  <c r="D8" i="152"/>
  <c r="F8" i="152" s="1"/>
  <c r="H8" i="152" s="1"/>
  <c r="K8" i="152" s="1"/>
  <c r="L8" i="152" s="1"/>
  <c r="M8" i="152" s="1"/>
  <c r="Q8" i="152" s="1"/>
  <c r="P8" i="152" s="1"/>
  <c r="D10" i="154"/>
  <c r="F10" i="154" s="1"/>
  <c r="H10" i="154" s="1"/>
  <c r="K10" i="154" s="1"/>
  <c r="D11" i="155"/>
  <c r="F11" i="155" s="1"/>
  <c r="H11" i="155" s="1"/>
  <c r="K11" i="155" s="1"/>
  <c r="D12" i="156"/>
  <c r="F12" i="156" s="1"/>
  <c r="H12" i="156" s="1"/>
  <c r="K12" i="156" s="1"/>
  <c r="J12" i="156" s="1"/>
  <c r="D15" i="151"/>
  <c r="F15" i="151" s="1"/>
  <c r="H15" i="151" s="1"/>
  <c r="K15" i="151" s="1"/>
  <c r="D16" i="152"/>
  <c r="F16" i="152" s="1"/>
  <c r="H16" i="152" s="1"/>
  <c r="K16" i="152" s="1"/>
  <c r="D20" i="154"/>
  <c r="F20" i="154" s="1"/>
  <c r="H20" i="154" s="1"/>
  <c r="K20" i="154" s="1"/>
  <c r="D21" i="155"/>
  <c r="F21" i="155" s="1"/>
  <c r="H21" i="155" s="1"/>
  <c r="K21" i="155" s="1"/>
  <c r="D22" i="156"/>
  <c r="F22" i="156" s="1"/>
  <c r="H22" i="156" s="1"/>
  <c r="K22" i="156" s="1"/>
  <c r="J22" i="156" s="1"/>
  <c r="D26" i="152"/>
  <c r="F26" i="152" s="1"/>
  <c r="H26" i="152" s="1"/>
  <c r="K26" i="152" s="1"/>
  <c r="J26" i="152" s="1"/>
  <c r="D28" i="154"/>
  <c r="F28" i="154" s="1"/>
  <c r="H28" i="154" s="1"/>
  <c r="K28" i="154" s="1"/>
  <c r="J28" i="154" s="1"/>
  <c r="D29" i="155"/>
  <c r="F29" i="155" s="1"/>
  <c r="H29" i="155" s="1"/>
  <c r="K29" i="155" s="1"/>
  <c r="L29" i="155" s="1"/>
  <c r="M29" i="155" s="1"/>
  <c r="Q29" i="155" s="1"/>
  <c r="P29" i="155" s="1"/>
  <c r="D30" i="156"/>
  <c r="F30" i="156" s="1"/>
  <c r="H30" i="156" s="1"/>
  <c r="K30" i="156" s="1"/>
  <c r="D32" i="150"/>
  <c r="F32" i="150" s="1"/>
  <c r="H32" i="150" s="1"/>
  <c r="K32" i="150" s="1"/>
  <c r="D33" i="151"/>
  <c r="F33" i="151" s="1"/>
  <c r="H33" i="151" s="1"/>
  <c r="K33" i="151" s="1"/>
  <c r="L33" i="151" s="1"/>
  <c r="M33" i="151" s="1"/>
  <c r="Q33" i="151" s="1"/>
  <c r="P33" i="151" s="1"/>
  <c r="D28" i="140"/>
  <c r="C27" i="142" s="1"/>
  <c r="D5" i="154"/>
  <c r="F5" i="154" s="1"/>
  <c r="H5" i="154" s="1"/>
  <c r="K5" i="154" s="1"/>
  <c r="D43" i="151"/>
  <c r="F43" i="151" s="1"/>
  <c r="H43" i="151" s="1"/>
  <c r="K43" i="151" s="1"/>
  <c r="D47" i="140"/>
  <c r="D51" i="152"/>
  <c r="F51" i="152" s="1"/>
  <c r="H51" i="152" s="1"/>
  <c r="K51" i="152" s="1"/>
  <c r="J51" i="152" s="1"/>
  <c r="D53" i="152"/>
  <c r="F53" i="152" s="1"/>
  <c r="H53" i="152" s="1"/>
  <c r="K53" i="152" s="1"/>
  <c r="D54" i="126"/>
  <c r="F54" i="126" s="1"/>
  <c r="H54" i="126" s="1"/>
  <c r="K54" i="126" s="1"/>
  <c r="J54" i="126" s="1"/>
  <c r="D49" i="133"/>
  <c r="F49" i="133" s="1"/>
  <c r="H49" i="133" s="1"/>
  <c r="K49" i="133" s="1"/>
  <c r="J49" i="133" s="1"/>
  <c r="D48" i="134"/>
  <c r="F48" i="134" s="1"/>
  <c r="H48" i="134" s="1"/>
  <c r="K48" i="134" s="1"/>
  <c r="J48" i="134" s="1"/>
  <c r="D23" i="125"/>
  <c r="D18" i="138"/>
  <c r="F18" i="138" s="1"/>
  <c r="H18" i="138" s="1"/>
  <c r="K18" i="138" s="1"/>
  <c r="J18" i="138" s="1"/>
  <c r="D37" i="133"/>
  <c r="F37" i="133" s="1"/>
  <c r="H37" i="133" s="1"/>
  <c r="K37" i="133" s="1"/>
  <c r="D27" i="136"/>
  <c r="F27" i="136" s="1"/>
  <c r="H27" i="136" s="1"/>
  <c r="K27" i="136" s="1"/>
  <c r="J27" i="136" s="1"/>
  <c r="D9" i="125"/>
  <c r="D17" i="125"/>
  <c r="D18" i="126"/>
  <c r="F18" i="126" s="1"/>
  <c r="H18" i="126" s="1"/>
  <c r="K18" i="126" s="1"/>
  <c r="J18" i="126" s="1"/>
  <c r="D26" i="126"/>
  <c r="F26" i="126" s="1"/>
  <c r="H26" i="126" s="1"/>
  <c r="K26" i="126" s="1"/>
  <c r="J26" i="126" s="1"/>
  <c r="D19" i="128"/>
  <c r="F19" i="128" s="1"/>
  <c r="H19" i="128" s="1"/>
  <c r="K19" i="128" s="1"/>
  <c r="L19" i="128" s="1"/>
  <c r="M19" i="128" s="1"/>
  <c r="Q19" i="128" s="1"/>
  <c r="P19" i="128" s="1"/>
  <c r="D27" i="132"/>
  <c r="F27" i="132" s="1"/>
  <c r="H27" i="132" s="1"/>
  <c r="K27" i="132" s="1"/>
  <c r="D21" i="134"/>
  <c r="F21" i="134" s="1"/>
  <c r="D29" i="134"/>
  <c r="F29" i="134" s="1"/>
  <c r="H29" i="134" s="1"/>
  <c r="K29" i="134" s="1"/>
  <c r="J29" i="134" s="1"/>
  <c r="D36" i="134"/>
  <c r="F36" i="134" s="1"/>
  <c r="H36" i="134" s="1"/>
  <c r="K36" i="134" s="1"/>
  <c r="J36" i="134" s="1"/>
  <c r="D7" i="135"/>
  <c r="F7" i="135" s="1"/>
  <c r="H7" i="135" s="1"/>
  <c r="K7" i="135" s="1"/>
  <c r="D38" i="135"/>
  <c r="F38" i="135" s="1"/>
  <c r="H38" i="135" s="1"/>
  <c r="K38" i="135" s="1"/>
  <c r="D9" i="136"/>
  <c r="F9" i="136" s="1"/>
  <c r="H9" i="136" s="1"/>
  <c r="K9" i="136" s="1"/>
  <c r="D16" i="136"/>
  <c r="F16" i="136" s="1"/>
  <c r="H16" i="136" s="1"/>
  <c r="K16" i="136" s="1"/>
  <c r="L16" i="136" s="1"/>
  <c r="M16" i="136" s="1"/>
  <c r="Q16" i="136" s="1"/>
  <c r="P16" i="136" s="1"/>
  <c r="D24" i="136"/>
  <c r="F24" i="136" s="1"/>
  <c r="H24" i="136" s="1"/>
  <c r="K24" i="136" s="1"/>
  <c r="D10" i="137"/>
  <c r="F10" i="137" s="1"/>
  <c r="H10" i="137" s="1"/>
  <c r="K10" i="137" s="1"/>
  <c r="L10" i="137" s="1"/>
  <c r="M10" i="137" s="1"/>
  <c r="Q10" i="137" s="1"/>
  <c r="P10" i="137" s="1"/>
  <c r="D26" i="138"/>
  <c r="F26" i="138" s="1"/>
  <c r="H26" i="138" s="1"/>
  <c r="K26" i="138" s="1"/>
  <c r="D42" i="135"/>
  <c r="F42" i="135" s="1"/>
  <c r="H42" i="135" s="1"/>
  <c r="K42" i="135" s="1"/>
  <c r="D44" i="137"/>
  <c r="F44" i="137" s="1"/>
  <c r="H44" i="137" s="1"/>
  <c r="K44" i="137" s="1"/>
  <c r="J44" i="137" s="1"/>
  <c r="D49" i="132"/>
  <c r="F49" i="132" s="1"/>
  <c r="D50" i="133"/>
  <c r="F50" i="133" s="1"/>
  <c r="H50" i="133" s="1"/>
  <c r="K50" i="133" s="1"/>
  <c r="J50" i="133" s="1"/>
  <c r="D51" i="132"/>
  <c r="F51" i="132" s="1"/>
  <c r="H51" i="132" s="1"/>
  <c r="K51" i="132" s="1"/>
  <c r="J51" i="132" s="1"/>
  <c r="D54" i="128"/>
  <c r="F54" i="128" s="1"/>
  <c r="H54" i="128" s="1"/>
  <c r="K54" i="128" s="1"/>
  <c r="D45" i="156"/>
  <c r="F45" i="156" s="1"/>
  <c r="H45" i="156" s="1"/>
  <c r="K45" i="156" s="1"/>
  <c r="D11" i="156"/>
  <c r="F11" i="156" s="1"/>
  <c r="H11" i="156" s="1"/>
  <c r="K11" i="156" s="1"/>
  <c r="L11" i="156" s="1"/>
  <c r="M11" i="156" s="1"/>
  <c r="Q11" i="156" s="1"/>
  <c r="P11" i="156" s="1"/>
  <c r="D18" i="154"/>
  <c r="F18" i="154" s="1"/>
  <c r="H18" i="154" s="1"/>
  <c r="K18" i="154" s="1"/>
  <c r="D25" i="152"/>
  <c r="F25" i="152" s="1"/>
  <c r="H25" i="152" s="1"/>
  <c r="K25" i="152" s="1"/>
  <c r="D33" i="152"/>
  <c r="F33" i="152" s="1"/>
  <c r="H33" i="152" s="1"/>
  <c r="K33" i="152" s="1"/>
  <c r="D19" i="134"/>
  <c r="F19" i="134" s="1"/>
  <c r="H19" i="134" s="1"/>
  <c r="K19" i="134" s="1"/>
  <c r="D21" i="133"/>
  <c r="F21" i="133" s="1"/>
  <c r="H21" i="133" s="1"/>
  <c r="K21" i="133" s="1"/>
  <c r="D10" i="136"/>
  <c r="F10" i="136" s="1"/>
  <c r="H10" i="136" s="1"/>
  <c r="K10" i="136" s="1"/>
  <c r="D49" i="152"/>
  <c r="F49" i="152" s="1"/>
  <c r="H49" i="152" s="1"/>
  <c r="K49" i="152" s="1"/>
  <c r="L49" i="152" s="1"/>
  <c r="M49" i="152" s="1"/>
  <c r="Q49" i="152" s="1"/>
  <c r="P49" i="152" s="1"/>
  <c r="D50" i="150"/>
  <c r="F50" i="150" s="1"/>
  <c r="H50" i="150" s="1"/>
  <c r="K50" i="150" s="1"/>
  <c r="J50" i="150" s="1"/>
  <c r="D23" i="155"/>
  <c r="F23" i="155" s="1"/>
  <c r="H23" i="155" s="1"/>
  <c r="K23" i="155" s="1"/>
  <c r="J23" i="155" s="1"/>
  <c r="D35" i="152"/>
  <c r="F35" i="152" s="1"/>
  <c r="H35" i="152" s="1"/>
  <c r="K35" i="152" s="1"/>
  <c r="D36" i="156"/>
  <c r="F36" i="156" s="1"/>
  <c r="H36" i="156" s="1"/>
  <c r="K36" i="156" s="1"/>
  <c r="D38" i="156"/>
  <c r="F38" i="156" s="1"/>
  <c r="H38" i="156" s="1"/>
  <c r="K38" i="156" s="1"/>
  <c r="J38" i="156" s="1"/>
  <c r="D39" i="151"/>
  <c r="F39" i="151" s="1"/>
  <c r="H39" i="151" s="1"/>
  <c r="K39" i="151" s="1"/>
  <c r="D6" i="152"/>
  <c r="F6" i="152" s="1"/>
  <c r="H6" i="152" s="1"/>
  <c r="K6" i="152" s="1"/>
  <c r="D8" i="154"/>
  <c r="F8" i="154" s="1"/>
  <c r="H8" i="154" s="1"/>
  <c r="K8" i="154" s="1"/>
  <c r="J8" i="154" s="1"/>
  <c r="D9" i="155"/>
  <c r="F9" i="155" s="1"/>
  <c r="H9" i="155" s="1"/>
  <c r="K9" i="155" s="1"/>
  <c r="D10" i="156"/>
  <c r="F10" i="156" s="1"/>
  <c r="H10" i="156" s="1"/>
  <c r="K10" i="156" s="1"/>
  <c r="J10" i="156" s="1"/>
  <c r="D13" i="151"/>
  <c r="F13" i="151" s="1"/>
  <c r="H13" i="151" s="1"/>
  <c r="K13" i="151" s="1"/>
  <c r="D14" i="152"/>
  <c r="F14" i="152" s="1"/>
  <c r="H14" i="152" s="1"/>
  <c r="K14" i="152" s="1"/>
  <c r="L14" i="152" s="1"/>
  <c r="M14" i="152" s="1"/>
  <c r="Q14" i="152" s="1"/>
  <c r="P14" i="152" s="1"/>
  <c r="D16" i="154"/>
  <c r="F16" i="154" s="1"/>
  <c r="H16" i="154" s="1"/>
  <c r="K16" i="154" s="1"/>
  <c r="D17" i="155"/>
  <c r="F17" i="155" s="1"/>
  <c r="H17" i="155" s="1"/>
  <c r="K17" i="155" s="1"/>
  <c r="D20" i="156"/>
  <c r="F20" i="156" s="1"/>
  <c r="H20" i="156" s="1"/>
  <c r="K20" i="156" s="1"/>
  <c r="J20" i="156" s="1"/>
  <c r="D23" i="151"/>
  <c r="F23" i="151" s="1"/>
  <c r="H23" i="151" s="1"/>
  <c r="K23" i="151" s="1"/>
  <c r="D24" i="152"/>
  <c r="F24" i="152" s="1"/>
  <c r="H24" i="152" s="1"/>
  <c r="K24" i="152" s="1"/>
  <c r="D26" i="154"/>
  <c r="F26" i="154" s="1"/>
  <c r="H26" i="154" s="1"/>
  <c r="K26" i="154" s="1"/>
  <c r="D27" i="155"/>
  <c r="F27" i="155" s="1"/>
  <c r="H27" i="155" s="1"/>
  <c r="K27" i="155" s="1"/>
  <c r="L27" i="155" s="1"/>
  <c r="M27" i="155" s="1"/>
  <c r="Q27" i="155" s="1"/>
  <c r="P27" i="155" s="1"/>
  <c r="D31" i="151"/>
  <c r="F31" i="151" s="1"/>
  <c r="H31" i="151" s="1"/>
  <c r="K31" i="151" s="1"/>
  <c r="D32" i="152"/>
  <c r="F32" i="152" s="1"/>
  <c r="H32" i="152" s="1"/>
  <c r="K32" i="152" s="1"/>
  <c r="D33" i="153"/>
  <c r="D34" i="154"/>
  <c r="F34" i="154"/>
  <c r="H34" i="154" s="1"/>
  <c r="K34" i="154" s="1"/>
  <c r="J34" i="154" s="1"/>
  <c r="D45" i="154"/>
  <c r="F45" i="154" s="1"/>
  <c r="H45" i="154" s="1"/>
  <c r="D46" i="155"/>
  <c r="F46" i="155" s="1"/>
  <c r="H46" i="155" s="1"/>
  <c r="K46" i="155" s="1"/>
  <c r="J46" i="155" s="1"/>
  <c r="D49" i="154"/>
  <c r="F49" i="154" s="1"/>
  <c r="H49" i="154" s="1"/>
  <c r="K49" i="154" s="1"/>
  <c r="L49" i="154" s="1"/>
  <c r="M49" i="154" s="1"/>
  <c r="Q49" i="154" s="1"/>
  <c r="P49" i="154" s="1"/>
  <c r="D53" i="154"/>
  <c r="F53" i="154" s="1"/>
  <c r="H53" i="154" s="1"/>
  <c r="K53" i="154" s="1"/>
  <c r="D51" i="127"/>
  <c r="F51" i="127" s="1"/>
  <c r="H51" i="127" s="1"/>
  <c r="K51" i="127" s="1"/>
  <c r="D38" i="134"/>
  <c r="F38" i="134" s="1"/>
  <c r="H38" i="134" s="1"/>
  <c r="K38" i="134" s="1"/>
  <c r="J38" i="134" s="1"/>
  <c r="D35" i="136"/>
  <c r="F35" i="136" s="1"/>
  <c r="H35" i="136" s="1"/>
  <c r="K35" i="136" s="1"/>
  <c r="D36" i="135"/>
  <c r="F36" i="135" s="1"/>
  <c r="H36" i="135" s="1"/>
  <c r="K36" i="135" s="1"/>
  <c r="L36" i="135" s="1"/>
  <c r="M36" i="135" s="1"/>
  <c r="Q36" i="135" s="1"/>
  <c r="P36" i="135" s="1"/>
  <c r="D51" i="135"/>
  <c r="F51" i="135" s="1"/>
  <c r="H51" i="135" s="1"/>
  <c r="K51" i="135" s="1"/>
  <c r="L51" i="135" s="1"/>
  <c r="M51" i="135" s="1"/>
  <c r="Q51" i="135" s="1"/>
  <c r="P51" i="135" s="1"/>
  <c r="D34" i="136"/>
  <c r="F34" i="136" s="1"/>
  <c r="H34" i="136" s="1"/>
  <c r="K34" i="136" s="1"/>
  <c r="D16" i="134"/>
  <c r="F16" i="134" s="1"/>
  <c r="H16" i="134" s="1"/>
  <c r="K16" i="134" s="1"/>
  <c r="D14" i="133"/>
  <c r="F14" i="133" s="1"/>
  <c r="H14" i="133" s="1"/>
  <c r="K14" i="133" s="1"/>
  <c r="J14" i="133" s="1"/>
  <c r="D17" i="128"/>
  <c r="F17" i="128" s="1"/>
  <c r="D10" i="128"/>
  <c r="F10" i="128" s="1"/>
  <c r="H10" i="128" s="1"/>
  <c r="K10" i="128" s="1"/>
  <c r="D33" i="125"/>
  <c r="D20" i="126"/>
  <c r="F20" i="126" s="1"/>
  <c r="D28" i="126"/>
  <c r="F28" i="126" s="1"/>
  <c r="H28" i="126" s="1"/>
  <c r="K28" i="126" s="1"/>
  <c r="D5" i="128"/>
  <c r="F5" i="128" s="1"/>
  <c r="H5" i="128" s="1"/>
  <c r="K5" i="128" s="1"/>
  <c r="D13" i="128"/>
  <c r="F13" i="128" s="1"/>
  <c r="H13" i="128" s="1"/>
  <c r="K13" i="128" s="1"/>
  <c r="D36" i="128"/>
  <c r="F36" i="128" s="1"/>
  <c r="H36" i="128" s="1"/>
  <c r="K36" i="128" s="1"/>
  <c r="J36" i="128" s="1"/>
  <c r="D14" i="132"/>
  <c r="F14" i="132" s="1"/>
  <c r="H14" i="132" s="1"/>
  <c r="K14" i="132" s="1"/>
  <c r="L14" i="132" s="1"/>
  <c r="M14" i="132" s="1"/>
  <c r="Q14" i="132" s="1"/>
  <c r="P14" i="132" s="1"/>
  <c r="D22" i="133"/>
  <c r="F22" i="133" s="1"/>
  <c r="H22" i="133" s="1"/>
  <c r="K22" i="133" s="1"/>
  <c r="L22" i="133" s="1"/>
  <c r="M22" i="133" s="1"/>
  <c r="Q22" i="133" s="1"/>
  <c r="P22" i="133" s="1"/>
  <c r="D30" i="133"/>
  <c r="F30" i="133" s="1"/>
  <c r="H30" i="133" s="1"/>
  <c r="K30" i="133" s="1"/>
  <c r="L30" i="133" s="1"/>
  <c r="M30" i="133" s="1"/>
  <c r="Q30" i="133" s="1"/>
  <c r="P30" i="133" s="1"/>
  <c r="D26" i="136"/>
  <c r="F26" i="136" s="1"/>
  <c r="H26" i="136" s="1"/>
  <c r="K26" i="136" s="1"/>
  <c r="D20" i="138"/>
  <c r="F20" i="138" s="1"/>
  <c r="H20" i="138" s="1"/>
  <c r="K20" i="138" s="1"/>
  <c r="J20" i="138" s="1"/>
  <c r="D43" i="133"/>
  <c r="F43" i="133" s="1"/>
  <c r="H43" i="133" s="1"/>
  <c r="K43" i="133" s="1"/>
  <c r="D45" i="136"/>
  <c r="F45" i="136" s="1"/>
  <c r="H45" i="136" s="1"/>
  <c r="K45" i="136" s="1"/>
  <c r="J45" i="136" s="1"/>
  <c r="D29" i="127"/>
  <c r="F29" i="127" s="1"/>
  <c r="H29" i="127" s="1"/>
  <c r="K29" i="127" s="1"/>
  <c r="J29" i="127" s="1"/>
  <c r="D16" i="127"/>
  <c r="F16" i="127" s="1"/>
  <c r="H16" i="127" s="1"/>
  <c r="K16" i="127" s="1"/>
  <c r="D11" i="127"/>
  <c r="F11" i="127" s="1"/>
  <c r="H11" i="127" s="1"/>
  <c r="K11" i="127" s="1"/>
  <c r="L11" i="127" s="1"/>
  <c r="M11" i="127" s="1"/>
  <c r="Q11" i="127" s="1"/>
  <c r="P11" i="127" s="1"/>
  <c r="D46" i="127"/>
  <c r="F46" i="127" s="1"/>
  <c r="H46" i="127" s="1"/>
  <c r="K46" i="127" s="1"/>
  <c r="D48" i="135"/>
  <c r="F48" i="135" s="1"/>
  <c r="H48" i="135" s="1"/>
  <c r="K48" i="135" s="1"/>
  <c r="J48" i="135" s="1"/>
  <c r="D51" i="125"/>
  <c r="D12" i="153"/>
  <c r="D7" i="152"/>
  <c r="F7" i="152" s="1"/>
  <c r="H7" i="152" s="1"/>
  <c r="K7" i="152" s="1"/>
  <c r="J7" i="152" s="1"/>
  <c r="D14" i="151"/>
  <c r="F14" i="151" s="1"/>
  <c r="H14" i="151" s="1"/>
  <c r="K14" i="151" s="1"/>
  <c r="J14" i="151" s="1"/>
  <c r="B20" i="146"/>
  <c r="D9" i="134"/>
  <c r="F9" i="134" s="1"/>
  <c r="H9" i="134" s="1"/>
  <c r="K9" i="134" s="1"/>
  <c r="D10" i="125"/>
  <c r="D36" i="133"/>
  <c r="F36" i="133" s="1"/>
  <c r="H36" i="133" s="1"/>
  <c r="K36" i="133" s="1"/>
  <c r="D41" i="155"/>
  <c r="F41" i="155" s="1"/>
  <c r="H41" i="155" s="1"/>
  <c r="D10" i="152"/>
  <c r="F10" i="152" s="1"/>
  <c r="H10" i="152" s="1"/>
  <c r="K10" i="152" s="1"/>
  <c r="D8" i="151"/>
  <c r="F8" i="151" s="1"/>
  <c r="D32" i="154"/>
  <c r="F32" i="154" s="1"/>
  <c r="D35" i="155"/>
  <c r="F35" i="155" s="1"/>
  <c r="H35" i="155" s="1"/>
  <c r="K35" i="155" s="1"/>
  <c r="D36" i="151"/>
  <c r="F36" i="151" s="1"/>
  <c r="H36" i="151" s="1"/>
  <c r="K36" i="151" s="1"/>
  <c r="D40" i="151"/>
  <c r="F40" i="151" s="1"/>
  <c r="H40" i="151" s="1"/>
  <c r="K40" i="151" s="1"/>
  <c r="D8" i="155"/>
  <c r="F8" i="155" s="1"/>
  <c r="H8" i="155" s="1"/>
  <c r="K8" i="155" s="1"/>
  <c r="J8" i="155" s="1"/>
  <c r="D12" i="151"/>
  <c r="F12" i="151" s="1"/>
  <c r="H12" i="151" s="1"/>
  <c r="K12" i="151" s="1"/>
  <c r="L12" i="151" s="1"/>
  <c r="M12" i="151" s="1"/>
  <c r="Q12" i="151" s="1"/>
  <c r="P12" i="151" s="1"/>
  <c r="D13" i="152"/>
  <c r="F13" i="152" s="1"/>
  <c r="H13" i="152" s="1"/>
  <c r="K13" i="152" s="1"/>
  <c r="J13" i="152" s="1"/>
  <c r="D15" i="154"/>
  <c r="F15" i="154" s="1"/>
  <c r="H15" i="154" s="1"/>
  <c r="B15" i="146"/>
  <c r="D16" i="155"/>
  <c r="F16" i="155" s="1"/>
  <c r="H16" i="155" s="1"/>
  <c r="K16" i="155" s="1"/>
  <c r="D17" i="156"/>
  <c r="F17" i="156" s="1"/>
  <c r="H17" i="156" s="1"/>
  <c r="K17" i="156" s="1"/>
  <c r="D18" i="156"/>
  <c r="F18" i="156" s="1"/>
  <c r="H18" i="156" s="1"/>
  <c r="K18" i="156" s="1"/>
  <c r="D19" i="156"/>
  <c r="F19" i="156" s="1"/>
  <c r="H19" i="156" s="1"/>
  <c r="K19" i="156" s="1"/>
  <c r="J19" i="156" s="1"/>
  <c r="D22" i="151"/>
  <c r="F22" i="151" s="1"/>
  <c r="D23" i="152"/>
  <c r="F23" i="152" s="1"/>
  <c r="H23" i="152" s="1"/>
  <c r="K23" i="152" s="1"/>
  <c r="D25" i="154"/>
  <c r="F25" i="154" s="1"/>
  <c r="H25" i="154" s="1"/>
  <c r="K25" i="154" s="1"/>
  <c r="J25" i="154" s="1"/>
  <c r="D30" i="151"/>
  <c r="F30" i="151" s="1"/>
  <c r="D31" i="152"/>
  <c r="F31" i="152" s="1"/>
  <c r="H31" i="152" s="1"/>
  <c r="K31" i="152" s="1"/>
  <c r="J31" i="152" s="1"/>
  <c r="D32" i="153"/>
  <c r="D34" i="155"/>
  <c r="F34" i="155" s="1"/>
  <c r="H34" i="155" s="1"/>
  <c r="K34" i="155" s="1"/>
  <c r="L34" i="155" s="1"/>
  <c r="M34" i="155" s="1"/>
  <c r="Q34" i="155" s="1"/>
  <c r="P34" i="155" s="1"/>
  <c r="D23" i="140"/>
  <c r="D47" i="155"/>
  <c r="F47" i="155" s="1"/>
  <c r="H47" i="155" s="1"/>
  <c r="K47" i="155" s="1"/>
  <c r="L47" i="155" s="1"/>
  <c r="M47" i="155" s="1"/>
  <c r="Q47" i="155" s="1"/>
  <c r="P47" i="155" s="1"/>
  <c r="D49" i="151"/>
  <c r="F49" i="151" s="1"/>
  <c r="D52" i="154"/>
  <c r="F52" i="154" s="1"/>
  <c r="H52" i="154" s="1"/>
  <c r="K52" i="154" s="1"/>
  <c r="D51" i="140"/>
  <c r="D53" i="151"/>
  <c r="F53" i="151" s="1"/>
  <c r="D50" i="127"/>
  <c r="F50" i="127" s="1"/>
  <c r="H50" i="127" s="1"/>
  <c r="K50" i="127" s="1"/>
  <c r="D44" i="127"/>
  <c r="F44" i="127" s="1"/>
  <c r="H44" i="127" s="1"/>
  <c r="K44" i="127" s="1"/>
  <c r="L44" i="127" s="1"/>
  <c r="M44" i="127" s="1"/>
  <c r="Q44" i="127" s="1"/>
  <c r="P44" i="127" s="1"/>
  <c r="D49" i="134"/>
  <c r="F49" i="134" s="1"/>
  <c r="H49" i="134" s="1"/>
  <c r="K49" i="134" s="1"/>
  <c r="D23" i="134"/>
  <c r="F23" i="134" s="1"/>
  <c r="H23" i="134" s="1"/>
  <c r="K23" i="134" s="1"/>
  <c r="D44" i="136"/>
  <c r="F44" i="136" s="1"/>
  <c r="H44" i="136" s="1"/>
  <c r="K44" i="136" s="1"/>
  <c r="D53" i="137"/>
  <c r="F53" i="137" s="1"/>
  <c r="H53" i="137" s="1"/>
  <c r="K53" i="137" s="1"/>
  <c r="D15" i="127"/>
  <c r="F15" i="127" s="1"/>
  <c r="H15" i="127" s="1"/>
  <c r="K15" i="127" s="1"/>
  <c r="J15" i="127" s="1"/>
  <c r="D28" i="136"/>
  <c r="F28" i="136" s="1"/>
  <c r="H28" i="136" s="1"/>
  <c r="K28" i="136" s="1"/>
  <c r="J28" i="136" s="1"/>
  <c r="D5" i="125"/>
  <c r="D12" i="125"/>
  <c r="D20" i="125"/>
  <c r="D34" i="125"/>
  <c r="D31" i="133"/>
  <c r="F31" i="133" s="1"/>
  <c r="H31" i="133" s="1"/>
  <c r="D33" i="135"/>
  <c r="F33" i="135" s="1"/>
  <c r="H33" i="135" s="1"/>
  <c r="K33" i="135" s="1"/>
  <c r="D41" i="135"/>
  <c r="F41" i="135" s="1"/>
  <c r="H41" i="135" s="1"/>
  <c r="K41" i="135" s="1"/>
  <c r="J41" i="135" s="1"/>
  <c r="D12" i="136"/>
  <c r="F12" i="136" s="1"/>
  <c r="H12" i="136" s="1"/>
  <c r="K12" i="136" s="1"/>
  <c r="D13" i="137"/>
  <c r="F13" i="137" s="1"/>
  <c r="H13" i="137" s="1"/>
  <c r="K13" i="137" s="1"/>
  <c r="D6" i="138"/>
  <c r="F6" i="138" s="1"/>
  <c r="H6" i="138" s="1"/>
  <c r="K6" i="138" s="1"/>
  <c r="J6" i="138" s="1"/>
  <c r="D13" i="138"/>
  <c r="F13" i="138" s="1"/>
  <c r="H13" i="138" s="1"/>
  <c r="K13" i="138" s="1"/>
  <c r="D21" i="138"/>
  <c r="F21" i="138" s="1"/>
  <c r="H21" i="138" s="1"/>
  <c r="K21" i="138" s="1"/>
  <c r="D42" i="134"/>
  <c r="F42" i="134" s="1"/>
  <c r="H42" i="134" s="1"/>
  <c r="K42" i="134" s="1"/>
  <c r="D48" i="132"/>
  <c r="F48" i="132" s="1"/>
  <c r="H48" i="132" s="1"/>
  <c r="K48" i="132" s="1"/>
  <c r="J48" i="132" s="1"/>
  <c r="D37" i="154"/>
  <c r="D39" i="153"/>
  <c r="D10" i="155"/>
  <c r="F10" i="155" s="1"/>
  <c r="H10" i="155" s="1"/>
  <c r="K10" i="155" s="1"/>
  <c r="D27" i="154"/>
  <c r="F27" i="154" s="1"/>
  <c r="H27" i="154" s="1"/>
  <c r="K27" i="154" s="1"/>
  <c r="J27" i="154" s="1"/>
  <c r="D41" i="136"/>
  <c r="F41" i="136" s="1"/>
  <c r="H41" i="136" s="1"/>
  <c r="K41" i="136" s="1"/>
  <c r="L41" i="136" s="1"/>
  <c r="M41" i="136" s="1"/>
  <c r="Q41" i="136" s="1"/>
  <c r="P41" i="136" s="1"/>
  <c r="D29" i="133"/>
  <c r="F29" i="133" s="1"/>
  <c r="H29" i="133" s="1"/>
  <c r="K29" i="133" s="1"/>
  <c r="J29" i="133" s="1"/>
  <c r="D27" i="137"/>
  <c r="F27" i="137" s="1"/>
  <c r="H27" i="137" s="1"/>
  <c r="K27" i="137" s="1"/>
  <c r="L27" i="137" s="1"/>
  <c r="M27" i="137" s="1"/>
  <c r="Q27" i="137" s="1"/>
  <c r="P27" i="137" s="1"/>
  <c r="D46" i="137"/>
  <c r="F46" i="137" s="1"/>
  <c r="H46" i="137" s="1"/>
  <c r="K46" i="137" s="1"/>
  <c r="D49" i="136"/>
  <c r="F49" i="136" s="1"/>
  <c r="H49" i="136" s="1"/>
  <c r="K49" i="136" s="1"/>
  <c r="D54" i="134"/>
  <c r="F54" i="134" s="1"/>
  <c r="H54" i="134" s="1"/>
  <c r="K54" i="134" s="1"/>
  <c r="J54" i="134" s="1"/>
  <c r="D48" i="152"/>
  <c r="F48" i="152" s="1"/>
  <c r="H48" i="152" s="1"/>
  <c r="K48" i="152" s="1"/>
  <c r="J48" i="152" s="1"/>
  <c r="D13" i="155"/>
  <c r="F13" i="155" s="1"/>
  <c r="H13" i="155" s="1"/>
  <c r="K13" i="155" s="1"/>
  <c r="J13" i="155" s="1"/>
  <c r="D36" i="154"/>
  <c r="F36" i="154" s="1"/>
  <c r="H36" i="154" s="1"/>
  <c r="K36" i="154" s="1"/>
  <c r="D38" i="151"/>
  <c r="F38" i="151" s="1"/>
  <c r="H38" i="151" s="1"/>
  <c r="K38" i="151" s="1"/>
  <c r="D41" i="151"/>
  <c r="F41" i="151" s="1"/>
  <c r="H41" i="151" s="1"/>
  <c r="K41" i="151" s="1"/>
  <c r="L41" i="151" s="1"/>
  <c r="D40" i="152"/>
  <c r="F40" i="152" s="1"/>
  <c r="H40" i="152" s="1"/>
  <c r="K40" i="152" s="1"/>
  <c r="L40" i="152" s="1"/>
  <c r="M40" i="152" s="1"/>
  <c r="Q40" i="152" s="1"/>
  <c r="P40" i="152" s="1"/>
  <c r="D6" i="154"/>
  <c r="F6" i="154" s="1"/>
  <c r="H6" i="154" s="1"/>
  <c r="K6" i="154" s="1"/>
  <c r="L6" i="154" s="1"/>
  <c r="M6" i="154" s="1"/>
  <c r="Q6" i="154" s="1"/>
  <c r="P6" i="154" s="1"/>
  <c r="D7" i="155"/>
  <c r="F7" i="155" s="1"/>
  <c r="H7" i="155" s="1"/>
  <c r="K7" i="155" s="1"/>
  <c r="D11" i="151"/>
  <c r="F11" i="151" s="1"/>
  <c r="H11" i="151" s="1"/>
  <c r="K11" i="151" s="1"/>
  <c r="J11" i="151" s="1"/>
  <c r="D12" i="152"/>
  <c r="F12" i="152" s="1"/>
  <c r="H12" i="152" s="1"/>
  <c r="K12" i="152" s="1"/>
  <c r="D13" i="153"/>
  <c r="D14" i="154"/>
  <c r="F14" i="154" s="1"/>
  <c r="D22" i="152"/>
  <c r="F22" i="152" s="1"/>
  <c r="H22" i="152" s="1"/>
  <c r="K22" i="152" s="1"/>
  <c r="D24" i="154"/>
  <c r="F24" i="154" s="1"/>
  <c r="H24" i="154" s="1"/>
  <c r="K24" i="154" s="1"/>
  <c r="J24" i="154" s="1"/>
  <c r="D25" i="155"/>
  <c r="F25" i="155" s="1"/>
  <c r="H25" i="155" s="1"/>
  <c r="K25" i="155" s="1"/>
  <c r="B25" i="146"/>
  <c r="D30" i="152"/>
  <c r="F30" i="152" s="1"/>
  <c r="H30" i="152" s="1"/>
  <c r="K30" i="152" s="1"/>
  <c r="D33" i="155"/>
  <c r="F33" i="155" s="1"/>
  <c r="H33" i="155" s="1"/>
  <c r="K33" i="155" s="1"/>
  <c r="J33" i="155" s="1"/>
  <c r="D16" i="140"/>
  <c r="D43" i="155"/>
  <c r="F43" i="155" s="1"/>
  <c r="H43" i="155" s="1"/>
  <c r="K43" i="155" s="1"/>
  <c r="D45" i="152"/>
  <c r="F45" i="152" s="1"/>
  <c r="H45" i="152" s="1"/>
  <c r="K45" i="152" s="1"/>
  <c r="D47" i="154"/>
  <c r="F47" i="154" s="1"/>
  <c r="H47" i="154" s="1"/>
  <c r="K47" i="154" s="1"/>
  <c r="D51" i="154"/>
  <c r="F51" i="154" s="1"/>
  <c r="H51" i="154" s="1"/>
  <c r="K51" i="154" s="1"/>
  <c r="D52" i="140"/>
  <c r="D53" i="127"/>
  <c r="F53" i="127" s="1"/>
  <c r="H53" i="127" s="1"/>
  <c r="K53" i="127" s="1"/>
  <c r="D51" i="128"/>
  <c r="F51" i="128" s="1"/>
  <c r="D52" i="134"/>
  <c r="F52" i="134" s="1"/>
  <c r="H52" i="134" s="1"/>
  <c r="K52" i="134" s="1"/>
  <c r="J52" i="134" s="1"/>
  <c r="D10" i="138"/>
  <c r="F10" i="138" s="1"/>
  <c r="H10" i="138" s="1"/>
  <c r="K10" i="138" s="1"/>
  <c r="D36" i="127"/>
  <c r="F36" i="127" s="1"/>
  <c r="D23" i="138"/>
  <c r="F23" i="138" s="1"/>
  <c r="H23" i="138" s="1"/>
  <c r="K23" i="138" s="1"/>
  <c r="L23" i="138" s="1"/>
  <c r="M23" i="138" s="1"/>
  <c r="Q23" i="138" s="1"/>
  <c r="P23" i="138" s="1"/>
  <c r="D26" i="137"/>
  <c r="F26" i="137" s="1"/>
  <c r="H26" i="137" s="1"/>
  <c r="K26" i="137" s="1"/>
  <c r="D29" i="125"/>
  <c r="D15" i="128"/>
  <c r="F15" i="128" s="1"/>
  <c r="H15" i="128" s="1"/>
  <c r="K15" i="128" s="1"/>
  <c r="D23" i="132"/>
  <c r="F23" i="132" s="1"/>
  <c r="H23" i="132" s="1"/>
  <c r="K23" i="132" s="1"/>
  <c r="J23" i="132" s="1"/>
  <c r="D37" i="132"/>
  <c r="F37" i="132" s="1"/>
  <c r="H37" i="132" s="1"/>
  <c r="K37" i="132" s="1"/>
  <c r="D32" i="134"/>
  <c r="F32" i="134" s="1"/>
  <c r="H32" i="134" s="1"/>
  <c r="K32" i="134" s="1"/>
  <c r="D10" i="135"/>
  <c r="F10" i="135" s="1"/>
  <c r="H10" i="135" s="1"/>
  <c r="K10" i="135" s="1"/>
  <c r="D14" i="137"/>
  <c r="F14" i="137" s="1"/>
  <c r="H14" i="137" s="1"/>
  <c r="K14" i="137" s="1"/>
  <c r="D22" i="137"/>
  <c r="F22" i="137" s="1"/>
  <c r="H22" i="137" s="1"/>
  <c r="K22" i="137" s="1"/>
  <c r="D30" i="138"/>
  <c r="F30" i="138" s="1"/>
  <c r="H30" i="138" s="1"/>
  <c r="K30" i="138" s="1"/>
  <c r="D8" i="127"/>
  <c r="F8" i="127" s="1"/>
  <c r="H8" i="127" s="1"/>
  <c r="K8" i="127" s="1"/>
  <c r="D46" i="128"/>
  <c r="F46" i="128" s="1"/>
  <c r="H46" i="128" s="1"/>
  <c r="K46" i="128" s="1"/>
  <c r="L46" i="128" s="1"/>
  <c r="M46" i="128" s="1"/>
  <c r="Q46" i="128" s="1"/>
  <c r="P46" i="128" s="1"/>
  <c r="D49" i="135"/>
  <c r="F49" i="135" s="1"/>
  <c r="H49" i="135" s="1"/>
  <c r="K49" i="135" s="1"/>
  <c r="D54" i="136"/>
  <c r="F54" i="136" s="1"/>
  <c r="H54" i="136" s="1"/>
  <c r="K54" i="136" s="1"/>
  <c r="D44" i="155"/>
  <c r="F44" i="155" s="1"/>
  <c r="H44" i="155" s="1"/>
  <c r="K44" i="155" s="1"/>
  <c r="D48" i="154"/>
  <c r="F48" i="154" s="1"/>
  <c r="H48" i="154" s="1"/>
  <c r="K48" i="154" s="1"/>
  <c r="D48" i="151"/>
  <c r="F48" i="151" s="1"/>
  <c r="H48" i="151" s="1"/>
  <c r="K48" i="151" s="1"/>
  <c r="L48" i="151" s="1"/>
  <c r="M48" i="151" s="1"/>
  <c r="Q48" i="151" s="1"/>
  <c r="B48" i="146"/>
  <c r="D52" i="155"/>
  <c r="F52" i="155" s="1"/>
  <c r="H52" i="155" s="1"/>
  <c r="K52" i="155" s="1"/>
  <c r="D53" i="153"/>
  <c r="D31" i="126"/>
  <c r="F31" i="126" s="1"/>
  <c r="H31" i="126" s="1"/>
  <c r="K31" i="126" s="1"/>
  <c r="J31" i="126" s="1"/>
  <c r="D47" i="127"/>
  <c r="F47" i="127" s="1"/>
  <c r="H47" i="127" s="1"/>
  <c r="K47" i="127" s="1"/>
  <c r="L47" i="127" s="1"/>
  <c r="M47" i="127" s="1"/>
  <c r="Q47" i="127" s="1"/>
  <c r="P47" i="127" s="1"/>
  <c r="D50" i="137"/>
  <c r="F50" i="137" s="1"/>
  <c r="H50" i="137" s="1"/>
  <c r="K50" i="137" s="1"/>
  <c r="L50" i="137" s="1"/>
  <c r="M50" i="137" s="1"/>
  <c r="Q50" i="137" s="1"/>
  <c r="P50" i="137" s="1"/>
  <c r="D13" i="127"/>
  <c r="F13" i="127" s="1"/>
  <c r="H13" i="127" s="1"/>
  <c r="K13" i="127" s="1"/>
  <c r="D18" i="134"/>
  <c r="F18" i="134" s="1"/>
  <c r="H18" i="134" s="1"/>
  <c r="K18" i="134" s="1"/>
  <c r="D11" i="134"/>
  <c r="F11" i="134" s="1"/>
  <c r="H11" i="134" s="1"/>
  <c r="K11" i="134" s="1"/>
  <c r="D33" i="137"/>
  <c r="F33" i="137" s="1"/>
  <c r="H33" i="137" s="1"/>
  <c r="K33" i="137" s="1"/>
  <c r="D7" i="125"/>
  <c r="D14" i="125"/>
  <c r="D22" i="125"/>
  <c r="D36" i="125"/>
  <c r="D38" i="126"/>
  <c r="D8" i="128"/>
  <c r="F8" i="128" s="1"/>
  <c r="H8" i="128" s="1"/>
  <c r="K8" i="128" s="1"/>
  <c r="J8" i="128" s="1"/>
  <c r="D16" i="128"/>
  <c r="F16" i="128" s="1"/>
  <c r="H16" i="128" s="1"/>
  <c r="K16" i="128" s="1"/>
  <c r="D24" i="132"/>
  <c r="F24" i="132" s="1"/>
  <c r="H24" i="132" s="1"/>
  <c r="K24" i="132" s="1"/>
  <c r="D38" i="132"/>
  <c r="F38" i="132" s="1"/>
  <c r="H38" i="132" s="1"/>
  <c r="K38" i="132" s="1"/>
  <c r="J38" i="132" s="1"/>
  <c r="D25" i="133"/>
  <c r="F25" i="133" s="1"/>
  <c r="H25" i="133" s="1"/>
  <c r="K25" i="133" s="1"/>
  <c r="D29" i="136"/>
  <c r="F29" i="136" s="1"/>
  <c r="H29" i="136" s="1"/>
  <c r="K29" i="136" s="1"/>
  <c r="D7" i="137"/>
  <c r="F7" i="137" s="1"/>
  <c r="H7" i="137" s="1"/>
  <c r="K7" i="137" s="1"/>
  <c r="J7" i="137" s="1"/>
  <c r="D30" i="137"/>
  <c r="F30" i="137" s="1"/>
  <c r="H30" i="137" s="1"/>
  <c r="K30" i="137" s="1"/>
  <c r="D38" i="137"/>
  <c r="F38" i="137" s="1"/>
  <c r="H38" i="137" s="1"/>
  <c r="K38" i="137" s="1"/>
  <c r="D15" i="138"/>
  <c r="F15" i="138" s="1"/>
  <c r="H15" i="138" s="1"/>
  <c r="K15" i="138" s="1"/>
  <c r="L15" i="138" s="1"/>
  <c r="M15" i="138" s="1"/>
  <c r="Q15" i="138" s="1"/>
  <c r="P15" i="138" s="1"/>
  <c r="D10" i="127"/>
  <c r="F10" i="127" s="1"/>
  <c r="H10" i="127" s="1"/>
  <c r="K10" i="127" s="1"/>
  <c r="D5" i="127"/>
  <c r="F5" i="127" s="1"/>
  <c r="H5" i="127" s="1"/>
  <c r="K5" i="127" s="1"/>
  <c r="D49" i="137"/>
  <c r="F49" i="137" s="1"/>
  <c r="H49" i="137" s="1"/>
  <c r="K49" i="137" s="1"/>
  <c r="D52" i="126"/>
  <c r="F52" i="126" s="1"/>
  <c r="H52" i="126" s="1"/>
  <c r="K52" i="126" s="1"/>
  <c r="D36" i="155"/>
  <c r="F36" i="155" s="1"/>
  <c r="H36" i="155" s="1"/>
  <c r="K36" i="155" s="1"/>
  <c r="D28" i="155"/>
  <c r="F28" i="155" s="1"/>
  <c r="H28" i="155" s="1"/>
  <c r="K28" i="155" s="1"/>
  <c r="D13" i="140"/>
  <c r="D40" i="136"/>
  <c r="F40" i="136" s="1"/>
  <c r="H40" i="136" s="1"/>
  <c r="K40" i="136" s="1"/>
  <c r="D6" i="155"/>
  <c r="F6" i="155" s="1"/>
  <c r="H6" i="155" s="1"/>
  <c r="K6" i="155" s="1"/>
  <c r="D31" i="154"/>
  <c r="F31" i="154" s="1"/>
  <c r="H31" i="154" s="1"/>
  <c r="D45" i="155"/>
  <c r="F45" i="155" s="1"/>
  <c r="H45" i="155" s="1"/>
  <c r="K45" i="155" s="1"/>
  <c r="J45" i="155" s="1"/>
  <c r="D9" i="153"/>
  <c r="D48" i="155"/>
  <c r="F48" i="155" s="1"/>
  <c r="H48" i="155" s="1"/>
  <c r="K48" i="155" s="1"/>
  <c r="D14" i="140"/>
  <c r="C13" i="142" s="1"/>
  <c r="D18" i="152"/>
  <c r="F18" i="152" s="1"/>
  <c r="H18" i="152" s="1"/>
  <c r="K18" i="152" s="1"/>
  <c r="D20" i="152"/>
  <c r="F20" i="152" s="1"/>
  <c r="H20" i="152" s="1"/>
  <c r="K20" i="152" s="1"/>
  <c r="D19" i="155"/>
  <c r="F19" i="155" s="1"/>
  <c r="H19" i="155" s="1"/>
  <c r="K19" i="155" s="1"/>
  <c r="D9" i="151"/>
  <c r="F9" i="151" s="1"/>
  <c r="H9" i="151" s="1"/>
  <c r="K9" i="151" s="1"/>
  <c r="L9" i="151" s="1"/>
  <c r="B35" i="146"/>
  <c r="D37" i="153"/>
  <c r="D42" i="152"/>
  <c r="F42" i="152" s="1"/>
  <c r="H42" i="152" s="1"/>
  <c r="K42" i="152" s="1"/>
  <c r="D41" i="154"/>
  <c r="F41" i="154" s="1"/>
  <c r="H41" i="154" s="1"/>
  <c r="K41" i="154" s="1"/>
  <c r="J41" i="154" s="1"/>
  <c r="D39" i="155"/>
  <c r="F39" i="155"/>
  <c r="H39" i="155" s="1"/>
  <c r="K39" i="155" s="1"/>
  <c r="D24" i="156"/>
  <c r="F24" i="156" s="1"/>
  <c r="H24" i="156" s="1"/>
  <c r="K24" i="156" s="1"/>
  <c r="D31" i="155"/>
  <c r="F31" i="155" s="1"/>
  <c r="H31" i="155" s="1"/>
  <c r="K31" i="155" s="1"/>
  <c r="D32" i="156"/>
  <c r="F32" i="156" s="1"/>
  <c r="H32" i="156" s="1"/>
  <c r="K32" i="156" s="1"/>
  <c r="D34" i="150"/>
  <c r="F34" i="150" s="1"/>
  <c r="H34" i="150" s="1"/>
  <c r="K34" i="150" s="1"/>
  <c r="J34" i="150" s="1"/>
  <c r="D34" i="140"/>
  <c r="D5" i="152"/>
  <c r="F5" i="152" s="1"/>
  <c r="H5" i="152" s="1"/>
  <c r="K5" i="152" s="1"/>
  <c r="D41" i="140"/>
  <c r="D43" i="153"/>
  <c r="D46" i="151"/>
  <c r="F46" i="151" s="1"/>
  <c r="D47" i="152"/>
  <c r="F47" i="152" s="1"/>
  <c r="H47" i="152" s="1"/>
  <c r="K47" i="152" s="1"/>
  <c r="J47" i="152" s="1"/>
  <c r="D50" i="152"/>
  <c r="F50" i="152" s="1"/>
  <c r="H50" i="152" s="1"/>
  <c r="K50" i="152" s="1"/>
  <c r="D51" i="155"/>
  <c r="F51" i="155" s="1"/>
  <c r="H51" i="155" s="1"/>
  <c r="K51" i="155" s="1"/>
  <c r="D51" i="151"/>
  <c r="F51" i="151" s="1"/>
  <c r="H51" i="151" s="1"/>
  <c r="K51" i="151" s="1"/>
  <c r="J51" i="151" s="1"/>
  <c r="D8" i="126"/>
  <c r="F8" i="126" s="1"/>
  <c r="H8" i="126" s="1"/>
  <c r="K8" i="126" s="1"/>
  <c r="D39" i="126"/>
  <c r="F39" i="126" s="1"/>
  <c r="H39" i="126" s="1"/>
  <c r="D50" i="125"/>
  <c r="D10" i="132"/>
  <c r="F10" i="132" s="1"/>
  <c r="H10" i="132" s="1"/>
  <c r="K10" i="132" s="1"/>
  <c r="D25" i="132"/>
  <c r="F25" i="132" s="1"/>
  <c r="H25" i="132" s="1"/>
  <c r="K25" i="132" s="1"/>
  <c r="J25" i="132" s="1"/>
  <c r="D32" i="132"/>
  <c r="F32" i="132" s="1"/>
  <c r="H32" i="132" s="1"/>
  <c r="K32" i="132" s="1"/>
  <c r="D26" i="133"/>
  <c r="F26" i="133" s="1"/>
  <c r="H26" i="133" s="1"/>
  <c r="K26" i="133" s="1"/>
  <c r="D30" i="136"/>
  <c r="F30" i="136" s="1"/>
  <c r="H30" i="136" s="1"/>
  <c r="K30" i="136" s="1"/>
  <c r="J30" i="136" s="1"/>
  <c r="D37" i="136"/>
  <c r="F37" i="136" s="1"/>
  <c r="H37" i="136" s="1"/>
  <c r="K37" i="136" s="1"/>
  <c r="D8" i="137"/>
  <c r="F8" i="137" s="1"/>
  <c r="H8" i="137" s="1"/>
  <c r="K8" i="137" s="1"/>
  <c r="L8" i="137" s="1"/>
  <c r="M8" i="137" s="1"/>
  <c r="Q8" i="137" s="1"/>
  <c r="P8" i="137" s="1"/>
  <c r="D24" i="137"/>
  <c r="F24" i="137" s="1"/>
  <c r="H24" i="137" s="1"/>
  <c r="K24" i="137" s="1"/>
  <c r="J24" i="137" s="1"/>
  <c r="D39" i="137"/>
  <c r="F39" i="137" s="1"/>
  <c r="H39" i="137" s="1"/>
  <c r="K39" i="137" s="1"/>
  <c r="D16" i="138"/>
  <c r="F16" i="138" s="1"/>
  <c r="H16" i="138" s="1"/>
  <c r="K16" i="138" s="1"/>
  <c r="D44" i="134"/>
  <c r="F44" i="134" s="1"/>
  <c r="H44" i="134" s="1"/>
  <c r="K44" i="134" s="1"/>
  <c r="D46" i="135"/>
  <c r="F46" i="135" s="1"/>
  <c r="H46" i="135" s="1"/>
  <c r="K46" i="135" s="1"/>
  <c r="J46" i="135" s="1"/>
  <c r="D51" i="133"/>
  <c r="F51" i="133" s="1"/>
  <c r="H51" i="133" s="1"/>
  <c r="K51" i="133" s="1"/>
  <c r="D54" i="133"/>
  <c r="F54" i="133" s="1"/>
  <c r="H54" i="133" s="1"/>
  <c r="K54" i="133" s="1"/>
  <c r="L54" i="133" s="1"/>
  <c r="M54" i="133" s="1"/>
  <c r="Q54" i="133" s="1"/>
  <c r="P54" i="133" s="1"/>
  <c r="D19" i="154"/>
  <c r="F19" i="154" s="1"/>
  <c r="H19" i="154" s="1"/>
  <c r="K19" i="154" s="1"/>
  <c r="D50" i="151"/>
  <c r="F50" i="151" s="1"/>
  <c r="H50" i="151" s="1"/>
  <c r="K50" i="151" s="1"/>
  <c r="L50" i="151" s="1"/>
  <c r="D21" i="136"/>
  <c r="F21" i="136" s="1"/>
  <c r="H21" i="136" s="1"/>
  <c r="K21" i="136" s="1"/>
  <c r="D27" i="126"/>
  <c r="F27" i="126" s="1"/>
  <c r="H27" i="126" s="1"/>
  <c r="K27" i="126" s="1"/>
  <c r="L27" i="126" s="1"/>
  <c r="M27" i="126" s="1"/>
  <c r="Q27" i="126" s="1"/>
  <c r="P27" i="126" s="1"/>
  <c r="D12" i="128"/>
  <c r="F12" i="128" s="1"/>
  <c r="H12" i="128" s="1"/>
  <c r="K12" i="128" s="1"/>
  <c r="D30" i="134"/>
  <c r="F30" i="134" s="1"/>
  <c r="H30" i="134" s="1"/>
  <c r="K30" i="134" s="1"/>
  <c r="D23" i="135"/>
  <c r="F23" i="135" s="1"/>
  <c r="H23" i="135" s="1"/>
  <c r="K23" i="135" s="1"/>
  <c r="D17" i="136"/>
  <c r="F17" i="136" s="1"/>
  <c r="H17" i="136" s="1"/>
  <c r="K17" i="136" s="1"/>
  <c r="J17" i="136" s="1"/>
  <c r="D11" i="137"/>
  <c r="F11" i="137" s="1"/>
  <c r="H11" i="137" s="1"/>
  <c r="K11" i="137" s="1"/>
  <c r="D9" i="127"/>
  <c r="F9" i="127" s="1"/>
  <c r="H9" i="127" s="1"/>
  <c r="K9" i="127" s="1"/>
  <c r="D13" i="154"/>
  <c r="F13" i="154" s="1"/>
  <c r="H13" i="154" s="1"/>
  <c r="K13" i="154" s="1"/>
  <c r="D37" i="152"/>
  <c r="F37" i="152" s="1"/>
  <c r="H37" i="152" s="1"/>
  <c r="K37" i="152" s="1"/>
  <c r="L37" i="152" s="1"/>
  <c r="M37" i="152" s="1"/>
  <c r="Q37" i="152" s="1"/>
  <c r="P37" i="152" s="1"/>
  <c r="D16" i="151"/>
  <c r="F16" i="151" s="1"/>
  <c r="D7" i="156"/>
  <c r="F7" i="156" s="1"/>
  <c r="H7" i="156" s="1"/>
  <c r="K7" i="156" s="1"/>
  <c r="D10" i="151"/>
  <c r="F10" i="151" s="1"/>
  <c r="H10" i="151" s="1"/>
  <c r="K10" i="151" s="1"/>
  <c r="J10" i="151" s="1"/>
  <c r="D29" i="152"/>
  <c r="F29" i="152" s="1"/>
  <c r="H29" i="152" s="1"/>
  <c r="K29" i="152" s="1"/>
  <c r="D5" i="151"/>
  <c r="F5" i="151" s="1"/>
  <c r="H5" i="151" s="1"/>
  <c r="K5" i="151" s="1"/>
  <c r="D46" i="152"/>
  <c r="F46" i="152" s="1"/>
  <c r="H46" i="152" s="1"/>
  <c r="K46" i="152" s="1"/>
  <c r="L46" i="152" s="1"/>
  <c r="M46" i="152" s="1"/>
  <c r="Q46" i="152" s="1"/>
  <c r="P46" i="152" s="1"/>
  <c r="D18" i="151"/>
  <c r="F18" i="151" s="1"/>
  <c r="H18" i="151" s="1"/>
  <c r="D11" i="154"/>
  <c r="F11" i="154" s="1"/>
  <c r="H11" i="154" s="1"/>
  <c r="K11" i="154" s="1"/>
  <c r="B24" i="146"/>
  <c r="D35" i="151"/>
  <c r="F35" i="151" s="1"/>
  <c r="H35" i="151" s="1"/>
  <c r="K35" i="151" s="1"/>
  <c r="D42" i="154"/>
  <c r="F42" i="154" s="1"/>
  <c r="H42" i="154" s="1"/>
  <c r="K42" i="154" s="1"/>
  <c r="D39" i="156"/>
  <c r="F39" i="156" s="1"/>
  <c r="H39" i="156" s="1"/>
  <c r="K39" i="156" s="1"/>
  <c r="D13" i="156"/>
  <c r="F13" i="156" s="1"/>
  <c r="H13" i="156" s="1"/>
  <c r="K13" i="156" s="1"/>
  <c r="J13" i="156" s="1"/>
  <c r="D17" i="152"/>
  <c r="F17" i="152" s="1"/>
  <c r="H17" i="152" s="1"/>
  <c r="K17" i="152" s="1"/>
  <c r="J17" i="152" s="1"/>
  <c r="D26" i="151"/>
  <c r="F26" i="151" s="1"/>
  <c r="D27" i="152"/>
  <c r="F27" i="152" s="1"/>
  <c r="H27" i="152" s="1"/>
  <c r="K27" i="152" s="1"/>
  <c r="J27" i="152" s="1"/>
  <c r="B28" i="146"/>
  <c r="D29" i="154"/>
  <c r="F29" i="154" s="1"/>
  <c r="H29" i="154" s="1"/>
  <c r="K29" i="154" s="1"/>
  <c r="L29" i="154" s="1"/>
  <c r="M29" i="154" s="1"/>
  <c r="Q29" i="154" s="1"/>
  <c r="P29" i="154" s="1"/>
  <c r="D30" i="155"/>
  <c r="F30" i="155" s="1"/>
  <c r="H30" i="155" s="1"/>
  <c r="K30" i="155" s="1"/>
  <c r="D31" i="156"/>
  <c r="F31" i="156" s="1"/>
  <c r="H31" i="156" s="1"/>
  <c r="K31" i="156" s="1"/>
  <c r="D34" i="151"/>
  <c r="F34" i="151" s="1"/>
  <c r="H34" i="151" s="1"/>
  <c r="K34" i="151" s="1"/>
  <c r="J34" i="151" s="1"/>
  <c r="D27" i="140"/>
  <c r="D35" i="140"/>
  <c r="D5" i="153"/>
  <c r="D44" i="153"/>
  <c r="D45" i="153"/>
  <c r="D46" i="156"/>
  <c r="F46" i="156" s="1"/>
  <c r="H46" i="156" s="1"/>
  <c r="K46" i="156" s="1"/>
  <c r="D48" i="156"/>
  <c r="F48" i="156" s="1"/>
  <c r="H48" i="156" s="1"/>
  <c r="K48" i="156" s="1"/>
  <c r="J48" i="156" s="1"/>
  <c r="D49" i="140"/>
  <c r="C48" i="142" s="1"/>
  <c r="D52" i="152"/>
  <c r="F52" i="152" s="1"/>
  <c r="H52" i="152" s="1"/>
  <c r="K52" i="152" s="1"/>
  <c r="D53" i="155"/>
  <c r="D22" i="126"/>
  <c r="F22" i="126" s="1"/>
  <c r="H22" i="126" s="1"/>
  <c r="K22" i="126" s="1"/>
  <c r="D24" i="133"/>
  <c r="F24" i="133" s="1"/>
  <c r="H24" i="133" s="1"/>
  <c r="K24" i="133" s="1"/>
  <c r="D29" i="138"/>
  <c r="F29" i="138" s="1"/>
  <c r="H29" i="138" s="1"/>
  <c r="K29" i="138" s="1"/>
  <c r="D11" i="136"/>
  <c r="F11" i="136" s="1"/>
  <c r="H11" i="136" s="1"/>
  <c r="K11" i="136" s="1"/>
  <c r="D24" i="125"/>
  <c r="D31" i="125"/>
  <c r="D9" i="126"/>
  <c r="F9" i="126" s="1"/>
  <c r="H9" i="126" s="1"/>
  <c r="K9" i="126" s="1"/>
  <c r="D32" i="126"/>
  <c r="F32" i="126" s="1"/>
  <c r="H32" i="126" s="1"/>
  <c r="K32" i="126" s="1"/>
  <c r="J32" i="126" s="1"/>
  <c r="D41" i="128"/>
  <c r="F41" i="128" s="1"/>
  <c r="H41" i="128" s="1"/>
  <c r="K41" i="128" s="1"/>
  <c r="L41" i="128" s="1"/>
  <c r="M41" i="128" s="1"/>
  <c r="Q41" i="128" s="1"/>
  <c r="P41" i="128" s="1"/>
  <c r="D11" i="132"/>
  <c r="F11" i="132" s="1"/>
  <c r="H11" i="132" s="1"/>
  <c r="K11" i="132" s="1"/>
  <c r="D11" i="133"/>
  <c r="F11" i="133" s="1"/>
  <c r="H11" i="133" s="1"/>
  <c r="K11" i="133" s="1"/>
  <c r="D34" i="133"/>
  <c r="F34" i="133" s="1"/>
  <c r="H34" i="133" s="1"/>
  <c r="K34" i="133" s="1"/>
  <c r="J34" i="133" s="1"/>
  <c r="D29" i="135"/>
  <c r="F29" i="135" s="1"/>
  <c r="H29" i="135" s="1"/>
  <c r="K29" i="135" s="1"/>
  <c r="D31" i="136"/>
  <c r="F31" i="136" s="1"/>
  <c r="H31" i="136" s="1"/>
  <c r="K31" i="136" s="1"/>
  <c r="D38" i="136"/>
  <c r="F38" i="136" s="1"/>
  <c r="H38" i="136" s="1"/>
  <c r="K38" i="136" s="1"/>
  <c r="J38" i="136" s="1"/>
  <c r="D9" i="137"/>
  <c r="F9" i="137" s="1"/>
  <c r="H9" i="137" s="1"/>
  <c r="K9" i="137" s="1"/>
  <c r="J9" i="137" s="1"/>
  <c r="D17" i="137"/>
  <c r="F17" i="137" s="1"/>
  <c r="H17" i="137" s="1"/>
  <c r="K17" i="137" s="1"/>
  <c r="D32" i="137"/>
  <c r="F32" i="137" s="1"/>
  <c r="H32" i="137" s="1"/>
  <c r="K32" i="137" s="1"/>
  <c r="D40" i="137"/>
  <c r="F40" i="137" s="1"/>
  <c r="H40" i="137" s="1"/>
  <c r="K40" i="137" s="1"/>
  <c r="L40" i="137" s="1"/>
  <c r="M40" i="137" s="1"/>
  <c r="Q40" i="137" s="1"/>
  <c r="P40" i="137" s="1"/>
  <c r="D25" i="138"/>
  <c r="F25" i="138" s="1"/>
  <c r="H25" i="138" s="1"/>
  <c r="K25" i="138" s="1"/>
  <c r="D43" i="134"/>
  <c r="F43" i="134" s="1"/>
  <c r="H43" i="134" s="1"/>
  <c r="K43" i="134" s="1"/>
  <c r="D44" i="128"/>
  <c r="F44" i="128" s="1"/>
  <c r="H44" i="128" s="1"/>
  <c r="K44" i="128" s="1"/>
  <c r="L44" i="128" s="1"/>
  <c r="M44" i="128" s="1"/>
  <c r="Q44" i="128" s="1"/>
  <c r="P44" i="128" s="1"/>
  <c r="D45" i="125"/>
  <c r="D46" i="132"/>
  <c r="F46" i="132" s="1"/>
  <c r="H46" i="132" s="1"/>
  <c r="K46" i="132" s="1"/>
  <c r="J46" i="132" s="1"/>
  <c r="D49" i="126"/>
  <c r="F49" i="126" s="1"/>
  <c r="H49" i="126" s="1"/>
  <c r="D50" i="132"/>
  <c r="F50" i="132" s="1"/>
  <c r="H50" i="132" s="1"/>
  <c r="K50" i="132" s="1"/>
  <c r="J50" i="132" s="1"/>
  <c r="D52" i="132"/>
  <c r="F52" i="132" s="1"/>
  <c r="H52" i="132" s="1"/>
  <c r="K52" i="132" s="1"/>
  <c r="F22" i="113"/>
  <c r="H22" i="113" s="1"/>
  <c r="K22" i="113" s="1"/>
  <c r="L22" i="113" s="1"/>
  <c r="M22" i="113" s="1"/>
  <c r="Q22" i="113" s="1"/>
  <c r="P22" i="113" s="1"/>
  <c r="D54" i="140"/>
  <c r="D12" i="140"/>
  <c r="D10" i="140"/>
  <c r="F19" i="140"/>
  <c r="F46" i="153"/>
  <c r="D19" i="125"/>
  <c r="D46" i="125"/>
  <c r="D32" i="140"/>
  <c r="D39" i="125"/>
  <c r="D49" i="125"/>
  <c r="D48" i="153"/>
  <c r="D54" i="109"/>
  <c r="F54" i="109" s="1"/>
  <c r="D54" i="108"/>
  <c r="F54" i="108" s="1"/>
  <c r="H54" i="108" s="1"/>
  <c r="K54" i="108" s="1"/>
  <c r="D53" i="108"/>
  <c r="F53" i="108" s="1"/>
  <c r="H53" i="108" s="1"/>
  <c r="K53" i="108" s="1"/>
  <c r="J53" i="108" s="1"/>
  <c r="D52" i="108"/>
  <c r="F52" i="108" s="1"/>
  <c r="H52" i="108" s="1"/>
  <c r="K52" i="108" s="1"/>
  <c r="D51" i="108"/>
  <c r="F51" i="108" s="1"/>
  <c r="H51" i="108" s="1"/>
  <c r="K51" i="108" s="1"/>
  <c r="J51" i="108" s="1"/>
  <c r="D50" i="109"/>
  <c r="F50" i="109" s="1"/>
  <c r="H50" i="109" s="1"/>
  <c r="K50" i="109" s="1"/>
  <c r="L50" i="109" s="1"/>
  <c r="D49" i="109"/>
  <c r="F49" i="109" s="1"/>
  <c r="H49" i="109" s="1"/>
  <c r="K49" i="109" s="1"/>
  <c r="D48" i="108"/>
  <c r="F48" i="108" s="1"/>
  <c r="H48" i="108" s="1"/>
  <c r="K48" i="108" s="1"/>
  <c r="J48" i="108" s="1"/>
  <c r="D47" i="109"/>
  <c r="F47" i="109" s="1"/>
  <c r="H47" i="109" s="1"/>
  <c r="K47" i="109" s="1"/>
  <c r="D35" i="109"/>
  <c r="F35" i="109" s="1"/>
  <c r="H35" i="109" s="1"/>
  <c r="K35" i="109" s="1"/>
  <c r="L35" i="109" s="1"/>
  <c r="M35" i="109" s="1"/>
  <c r="Q35" i="109" s="1"/>
  <c r="P35" i="109" s="1"/>
  <c r="D46" i="108"/>
  <c r="F46" i="108" s="1"/>
  <c r="H46" i="108" s="1"/>
  <c r="K46" i="108" s="1"/>
  <c r="D31" i="108"/>
  <c r="D41" i="108"/>
  <c r="F41" i="108" s="1"/>
  <c r="H41" i="108" s="1"/>
  <c r="K41" i="108" s="1"/>
  <c r="L41" i="108" s="1"/>
  <c r="M41" i="108" s="1"/>
  <c r="Q41" i="108" s="1"/>
  <c r="P41" i="108" s="1"/>
  <c r="D32" i="108"/>
  <c r="F32" i="108" s="1"/>
  <c r="H32" i="108" s="1"/>
  <c r="K32" i="108" s="1"/>
  <c r="D44" i="108"/>
  <c r="F44" i="108" s="1"/>
  <c r="H44" i="108" s="1"/>
  <c r="K44" i="108" s="1"/>
  <c r="D45" i="108"/>
  <c r="F45" i="108" s="1"/>
  <c r="H45" i="108" s="1"/>
  <c r="K45" i="108" s="1"/>
  <c r="D42" i="108"/>
  <c r="F42" i="108" s="1"/>
  <c r="H42" i="108" s="1"/>
  <c r="K42" i="108" s="1"/>
  <c r="D27" i="108"/>
  <c r="F27" i="108" s="1"/>
  <c r="H27" i="108" s="1"/>
  <c r="K27" i="108" s="1"/>
  <c r="D38" i="109"/>
  <c r="F38" i="109" s="1"/>
  <c r="H38" i="109" s="1"/>
  <c r="K38" i="109" s="1"/>
  <c r="L38" i="109" s="1"/>
  <c r="M38" i="109" s="1"/>
  <c r="Q38" i="109" s="1"/>
  <c r="P38" i="109" s="1"/>
  <c r="D45" i="109"/>
  <c r="F45" i="109" s="1"/>
  <c r="H45" i="109" s="1"/>
  <c r="K45" i="109" s="1"/>
  <c r="L45" i="109" s="1"/>
  <c r="M45" i="109" s="1"/>
  <c r="Q45" i="109" s="1"/>
  <c r="P45" i="109" s="1"/>
  <c r="D43" i="109"/>
  <c r="F43" i="109" s="1"/>
  <c r="H43" i="109" s="1"/>
  <c r="K43" i="109" s="1"/>
  <c r="D44" i="109"/>
  <c r="F44" i="109" s="1"/>
  <c r="H44" i="109" s="1"/>
  <c r="K44" i="109" s="1"/>
  <c r="D36" i="109"/>
  <c r="F36" i="109" s="1"/>
  <c r="H36" i="109" s="1"/>
  <c r="K36" i="109" s="1"/>
  <c r="J36" i="109" s="1"/>
  <c r="D25" i="108"/>
  <c r="F25" i="108" s="1"/>
  <c r="H25" i="108" s="1"/>
  <c r="K25" i="108" s="1"/>
  <c r="J25" i="108" s="1"/>
  <c r="D43" i="108"/>
  <c r="F43" i="108" s="1"/>
  <c r="H43" i="108" s="1"/>
  <c r="K43" i="108" s="1"/>
  <c r="J43" i="108" s="1"/>
  <c r="D36" i="108"/>
  <c r="F36" i="108" s="1"/>
  <c r="H36" i="108" s="1"/>
  <c r="K36" i="108" s="1"/>
  <c r="D37" i="108"/>
  <c r="F37" i="108" s="1"/>
  <c r="H37" i="108" s="1"/>
  <c r="K37" i="108" s="1"/>
  <c r="D23" i="108"/>
  <c r="F23" i="108" s="1"/>
  <c r="H23" i="108" s="1"/>
  <c r="K23" i="108" s="1"/>
  <c r="D34" i="108"/>
  <c r="F34" i="108" s="1"/>
  <c r="H34" i="108" s="1"/>
  <c r="K34" i="108" s="1"/>
  <c r="J34" i="108" s="1"/>
  <c r="D40" i="108"/>
  <c r="F40" i="108" s="1"/>
  <c r="H40" i="108" s="1"/>
  <c r="K40" i="108" s="1"/>
  <c r="L40" i="108" s="1"/>
  <c r="M40" i="108" s="1"/>
  <c r="Q40" i="108" s="1"/>
  <c r="P40" i="108" s="1"/>
  <c r="D29" i="108"/>
  <c r="F29" i="108" s="1"/>
  <c r="H29" i="108" s="1"/>
  <c r="K29" i="108" s="1"/>
  <c r="D20" i="134"/>
  <c r="F20" i="134" s="1"/>
  <c r="H20" i="134" s="1"/>
  <c r="K20" i="134" s="1"/>
  <c r="J20" i="134" s="1"/>
  <c r="D44" i="156"/>
  <c r="F44" i="156" s="1"/>
  <c r="H44" i="156" s="1"/>
  <c r="K44" i="156" s="1"/>
  <c r="L44" i="156" s="1"/>
  <c r="M44" i="156" s="1"/>
  <c r="Q44" i="156" s="1"/>
  <c r="P44" i="156" s="1"/>
  <c r="D53" i="134"/>
  <c r="F53" i="134" s="1"/>
  <c r="H53" i="134" s="1"/>
  <c r="K53" i="134" s="1"/>
  <c r="D10" i="134"/>
  <c r="F10" i="134" s="1"/>
  <c r="H10" i="134" s="1"/>
  <c r="K10" i="134" s="1"/>
  <c r="J10" i="134" s="1"/>
  <c r="D13" i="114"/>
  <c r="F13" i="114" s="1"/>
  <c r="H13" i="114" s="1"/>
  <c r="K13" i="114" s="1"/>
  <c r="D53" i="115"/>
  <c r="F53" i="115" s="1"/>
  <c r="H53" i="115" s="1"/>
  <c r="K53" i="115" s="1"/>
  <c r="J53" i="115" s="1"/>
  <c r="L51" i="80"/>
  <c r="M51" i="80" s="1"/>
  <c r="Q51" i="80" s="1"/>
  <c r="P51" i="80" s="1"/>
  <c r="D53" i="78"/>
  <c r="F53" i="78" s="1"/>
  <c r="H53" i="78" s="1"/>
  <c r="K53" i="78" s="1"/>
  <c r="D42" i="140"/>
  <c r="D36" i="140"/>
  <c r="D52" i="113"/>
  <c r="F52" i="113" s="1"/>
  <c r="H52" i="113" s="1"/>
  <c r="K52" i="113" s="1"/>
  <c r="J52" i="113" s="1"/>
  <c r="D37" i="109"/>
  <c r="F37" i="109" s="1"/>
  <c r="H37" i="109" s="1"/>
  <c r="K37" i="109" s="1"/>
  <c r="D41" i="109"/>
  <c r="F41" i="109" s="1"/>
  <c r="H41" i="109" s="1"/>
  <c r="K41" i="109" s="1"/>
  <c r="D32" i="114"/>
  <c r="F32" i="114" s="1"/>
  <c r="H32" i="114" s="1"/>
  <c r="K32" i="114" s="1"/>
  <c r="L13" i="86"/>
  <c r="M13" i="86" s="1"/>
  <c r="Q13" i="86" s="1"/>
  <c r="P13" i="86" s="1"/>
  <c r="D22" i="155"/>
  <c r="F22" i="155" s="1"/>
  <c r="H22" i="155" s="1"/>
  <c r="K22" i="155" s="1"/>
  <c r="J22" i="155" s="1"/>
  <c r="D50" i="155"/>
  <c r="F50" i="155" s="1"/>
  <c r="H50" i="155" s="1"/>
  <c r="K50" i="155" s="1"/>
  <c r="D9" i="135"/>
  <c r="F9" i="135" s="1"/>
  <c r="H9" i="135" s="1"/>
  <c r="K9" i="135" s="1"/>
  <c r="L9" i="135" s="1"/>
  <c r="M9" i="135" s="1"/>
  <c r="Q9" i="135" s="1"/>
  <c r="P9" i="135" s="1"/>
  <c r="F14" i="136"/>
  <c r="H14" i="136" s="1"/>
  <c r="K14" i="136" s="1"/>
  <c r="D15" i="143"/>
  <c r="F15" i="143" s="1"/>
  <c r="H15" i="143" s="1"/>
  <c r="K15" i="143" s="1"/>
  <c r="L15" i="143" s="1"/>
  <c r="M15" i="143" s="1"/>
  <c r="Q15" i="143" s="1"/>
  <c r="P15" i="143" s="1"/>
  <c r="D33" i="156"/>
  <c r="F33" i="156" s="1"/>
  <c r="H33" i="156" s="1"/>
  <c r="K33" i="156" s="1"/>
  <c r="J33" i="156" s="1"/>
  <c r="D49" i="128"/>
  <c r="F49" i="128" s="1"/>
  <c r="H49" i="128" s="1"/>
  <c r="K49" i="128" s="1"/>
  <c r="D50" i="134"/>
  <c r="F50" i="134" s="1"/>
  <c r="D15" i="126"/>
  <c r="F15" i="126" s="1"/>
  <c r="H15" i="126" s="1"/>
  <c r="K15" i="126" s="1"/>
  <c r="J15" i="126" s="1"/>
  <c r="D49" i="108"/>
  <c r="F49" i="108" s="1"/>
  <c r="H49" i="108" s="1"/>
  <c r="K49" i="108" s="1"/>
  <c r="D12" i="154"/>
  <c r="D46" i="134"/>
  <c r="F46" i="134" s="1"/>
  <c r="H46" i="134" s="1"/>
  <c r="K46" i="134" s="1"/>
  <c r="J46" i="134" s="1"/>
  <c r="D53" i="109"/>
  <c r="F53" i="109" s="1"/>
  <c r="H53" i="109" s="1"/>
  <c r="K53" i="109" s="1"/>
  <c r="L53" i="109" s="1"/>
  <c r="M53" i="109" s="1"/>
  <c r="Q53" i="109" s="1"/>
  <c r="P53" i="109" s="1"/>
  <c r="D26" i="155"/>
  <c r="F26" i="155" s="1"/>
  <c r="H26" i="155" s="1"/>
  <c r="K26" i="155" s="1"/>
  <c r="D47" i="151"/>
  <c r="F47" i="151" s="1"/>
  <c r="H47" i="151" s="1"/>
  <c r="K47" i="151" s="1"/>
  <c r="J47" i="151" s="1"/>
  <c r="D38" i="141"/>
  <c r="D32" i="109"/>
  <c r="F32" i="109" s="1"/>
  <c r="H32" i="109" s="1"/>
  <c r="K32" i="109" s="1"/>
  <c r="D27" i="141"/>
  <c r="F27" i="141" s="1"/>
  <c r="H27" i="141" s="1"/>
  <c r="K27" i="141" s="1"/>
  <c r="D42" i="126"/>
  <c r="F42" i="126" s="1"/>
  <c r="H42" i="126" s="1"/>
  <c r="K42" i="126" s="1"/>
  <c r="D48" i="141"/>
  <c r="F48" i="141" s="1"/>
  <c r="B18" i="146"/>
  <c r="F12" i="78"/>
  <c r="H12" i="78" s="1"/>
  <c r="K12" i="78" s="1"/>
  <c r="D11" i="143"/>
  <c r="F11" i="143" s="1"/>
  <c r="H11" i="143" s="1"/>
  <c r="K11" i="143" s="1"/>
  <c r="J11" i="143" s="1"/>
  <c r="D35" i="125"/>
  <c r="J47" i="82"/>
  <c r="L47" i="82"/>
  <c r="M47" i="82" s="1"/>
  <c r="Q47" i="82" s="1"/>
  <c r="P47" i="82" s="1"/>
  <c r="J49" i="98"/>
  <c r="L17" i="86"/>
  <c r="M17" i="86" s="1"/>
  <c r="Q17" i="86" s="1"/>
  <c r="P17" i="86" s="1"/>
  <c r="J17" i="86"/>
  <c r="D17" i="81"/>
  <c r="F17" i="81" s="1"/>
  <c r="H17" i="81" s="1"/>
  <c r="K17" i="81" s="1"/>
  <c r="D48" i="115"/>
  <c r="F48" i="115" s="1"/>
  <c r="H48" i="115" s="1"/>
  <c r="K48" i="115" s="1"/>
  <c r="J48" i="115" s="1"/>
  <c r="D6" i="78"/>
  <c r="F6" i="78" s="1"/>
  <c r="H6" i="78" s="1"/>
  <c r="J16" i="102"/>
  <c r="L16" i="102"/>
  <c r="M16" i="102" s="1"/>
  <c r="Q16" i="102" s="1"/>
  <c r="P16" i="102" s="1"/>
  <c r="F5" i="78"/>
  <c r="D8" i="86"/>
  <c r="F8" i="86" s="1"/>
  <c r="H8" i="86" s="1"/>
  <c r="K8" i="86" s="1"/>
  <c r="J50" i="92"/>
  <c r="L50" i="92"/>
  <c r="M50" i="92" s="1"/>
  <c r="Q50" i="92" s="1"/>
  <c r="P50" i="92" s="1"/>
  <c r="D39" i="108"/>
  <c r="F39" i="108" s="1"/>
  <c r="H39" i="108" s="1"/>
  <c r="K39" i="108" s="1"/>
  <c r="D48" i="109"/>
  <c r="F48" i="109" s="1"/>
  <c r="H48" i="109" s="1"/>
  <c r="K48" i="109" s="1"/>
  <c r="L48" i="109" s="1"/>
  <c r="M48" i="109" s="1"/>
  <c r="Q48" i="109" s="1"/>
  <c r="P48" i="109" s="1"/>
  <c r="D30" i="108"/>
  <c r="F30" i="108" s="1"/>
  <c r="H30" i="108" s="1"/>
  <c r="K30" i="108" s="1"/>
  <c r="J30" i="108" s="1"/>
  <c r="D26" i="108"/>
  <c r="F26" i="108" s="1"/>
  <c r="H26" i="108" s="1"/>
  <c r="K26" i="108" s="1"/>
  <c r="L26" i="108" s="1"/>
  <c r="M26" i="108" s="1"/>
  <c r="Q26" i="108" s="1"/>
  <c r="P26" i="108" s="1"/>
  <c r="D52" i="109"/>
  <c r="F52" i="109" s="1"/>
  <c r="H52" i="109" s="1"/>
  <c r="K52" i="109" s="1"/>
  <c r="J52" i="109" s="1"/>
  <c r="D38" i="108"/>
  <c r="F38" i="108" s="1"/>
  <c r="H38" i="108" s="1"/>
  <c r="D50" i="108"/>
  <c r="F50" i="108" s="1"/>
  <c r="H50" i="108" s="1"/>
  <c r="K50" i="108" s="1"/>
  <c r="D33" i="108"/>
  <c r="F33" i="108" s="1"/>
  <c r="H33" i="108" s="1"/>
  <c r="K33" i="108" s="1"/>
  <c r="L33" i="108" s="1"/>
  <c r="M33" i="108" s="1"/>
  <c r="Q33" i="108" s="1"/>
  <c r="P33" i="108" s="1"/>
  <c r="D33" i="128"/>
  <c r="F33" i="128" s="1"/>
  <c r="D47" i="135"/>
  <c r="F47" i="135" s="1"/>
  <c r="H47" i="135" s="1"/>
  <c r="K47" i="135" s="1"/>
  <c r="D8" i="136"/>
  <c r="F8" i="136" s="1"/>
  <c r="H8" i="136" s="1"/>
  <c r="K8" i="136" s="1"/>
  <c r="D21" i="154"/>
  <c r="F21" i="154" s="1"/>
  <c r="L42" i="104"/>
  <c r="M42" i="104" s="1"/>
  <c r="Q42" i="104" s="1"/>
  <c r="P42" i="104" s="1"/>
  <c r="B22" i="146"/>
  <c r="B21" i="146"/>
  <c r="B38" i="146"/>
  <c r="B5" i="146"/>
  <c r="B13" i="146"/>
  <c r="D50" i="140"/>
  <c r="D24" i="140"/>
  <c r="D13" i="126"/>
  <c r="F13" i="126" s="1"/>
  <c r="D16" i="125"/>
  <c r="D54" i="125"/>
  <c r="D50" i="120"/>
  <c r="F50" i="120" s="1"/>
  <c r="H50" i="120" s="1"/>
  <c r="K50" i="120" s="1"/>
  <c r="J50" i="120" s="1"/>
  <c r="J36" i="101"/>
  <c r="L31" i="97"/>
  <c r="M31" i="97" s="1"/>
  <c r="Q31" i="97" s="1"/>
  <c r="P31" i="97" s="1"/>
  <c r="J22" i="96"/>
  <c r="L39" i="103"/>
  <c r="M39" i="103" s="1"/>
  <c r="Q39" i="103" s="1"/>
  <c r="P39" i="103" s="1"/>
  <c r="J50" i="103"/>
  <c r="F12" i="89"/>
  <c r="H12" i="89" s="1"/>
  <c r="K12" i="89" s="1"/>
  <c r="D48" i="104"/>
  <c r="F48" i="104" s="1"/>
  <c r="H48" i="104" s="1"/>
  <c r="K48" i="104" s="1"/>
  <c r="J48" i="104" s="1"/>
  <c r="L30" i="92"/>
  <c r="M30" i="92" s="1"/>
  <c r="Q30" i="92" s="1"/>
  <c r="P30" i="92" s="1"/>
  <c r="J30" i="92"/>
  <c r="J9" i="92"/>
  <c r="J52" i="93"/>
  <c r="L52" i="93"/>
  <c r="M52" i="93" s="1"/>
  <c r="Q52" i="93" s="1"/>
  <c r="P52" i="93" s="1"/>
  <c r="D30" i="93"/>
  <c r="F30" i="93" s="1"/>
  <c r="H30" i="93" s="1"/>
  <c r="K30" i="93" s="1"/>
  <c r="D16" i="79"/>
  <c r="F16" i="79" s="1"/>
  <c r="H16" i="79" s="1"/>
  <c r="K16" i="79" s="1"/>
  <c r="L40" i="86"/>
  <c r="M40" i="86" s="1"/>
  <c r="Q40" i="86" s="1"/>
  <c r="P40" i="86" s="1"/>
  <c r="F8" i="78"/>
  <c r="H8" i="78" s="1"/>
  <c r="K8" i="78" s="1"/>
  <c r="J8" i="78" s="1"/>
  <c r="B41" i="146"/>
  <c r="D42" i="151"/>
  <c r="F42" i="151" s="1"/>
  <c r="B33" i="146"/>
  <c r="D34" i="152"/>
  <c r="F34" i="152" s="1"/>
  <c r="H34" i="152" s="1"/>
  <c r="K34" i="152" s="1"/>
  <c r="L34" i="152" s="1"/>
  <c r="M34" i="152" s="1"/>
  <c r="Q34" i="152" s="1"/>
  <c r="P34" i="152" s="1"/>
  <c r="D19" i="143"/>
  <c r="F19" i="143" s="1"/>
  <c r="H19" i="143" s="1"/>
  <c r="F5" i="113"/>
  <c r="H5" i="113" s="1"/>
  <c r="K5" i="113" s="1"/>
  <c r="J5" i="113" s="1"/>
  <c r="D53" i="140"/>
  <c r="D32" i="151"/>
  <c r="F32" i="151" s="1"/>
  <c r="H32" i="151" s="1"/>
  <c r="K32" i="151" s="1"/>
  <c r="B31" i="146"/>
  <c r="D25" i="140"/>
  <c r="D30" i="125"/>
  <c r="D14" i="126"/>
  <c r="F14" i="126" s="1"/>
  <c r="H14" i="126" s="1"/>
  <c r="K14" i="126" s="1"/>
  <c r="D40" i="140"/>
  <c r="F44" i="140"/>
  <c r="D21" i="126"/>
  <c r="F21" i="126" s="1"/>
  <c r="H21" i="126" s="1"/>
  <c r="K21" i="126" s="1"/>
  <c r="J21" i="126" s="1"/>
  <c r="H5" i="78"/>
  <c r="K5" i="78" s="1"/>
  <c r="D46" i="154"/>
  <c r="F46" i="154" s="1"/>
  <c r="D43" i="125"/>
  <c r="D24" i="155"/>
  <c r="D7" i="154"/>
  <c r="F7" i="154" s="1"/>
  <c r="H7" i="154" s="1"/>
  <c r="K7" i="154" s="1"/>
  <c r="L7" i="154" s="1"/>
  <c r="M7" i="154" s="1"/>
  <c r="Q7" i="154" s="1"/>
  <c r="P7" i="154" s="1"/>
  <c r="B6" i="146"/>
  <c r="D20" i="151"/>
  <c r="F20" i="151" s="1"/>
  <c r="H20" i="151" s="1"/>
  <c r="K20" i="151" s="1"/>
  <c r="J20" i="151" s="1"/>
  <c r="D5" i="156"/>
  <c r="F5" i="156" s="1"/>
  <c r="H5" i="156" s="1"/>
  <c r="K5" i="156" s="1"/>
  <c r="B44" i="146"/>
  <c r="D38" i="125"/>
  <c r="D43" i="140"/>
  <c r="D51" i="153"/>
  <c r="B50" i="146"/>
  <c r="D10" i="143"/>
  <c r="F10" i="143" s="1"/>
  <c r="H10" i="143" s="1"/>
  <c r="K10" i="143" s="1"/>
  <c r="J10" i="143" s="1"/>
  <c r="D5" i="140"/>
  <c r="D17" i="140"/>
  <c r="D42" i="109"/>
  <c r="F42" i="109" s="1"/>
  <c r="H42" i="109" s="1"/>
  <c r="K42" i="109" s="1"/>
  <c r="L42" i="109" s="1"/>
  <c r="M42" i="109" s="1"/>
  <c r="Q42" i="109" s="1"/>
  <c r="P42" i="109" s="1"/>
  <c r="D22" i="108"/>
  <c r="F22" i="108" s="1"/>
  <c r="H22" i="108" s="1"/>
  <c r="K22" i="108" s="1"/>
  <c r="B37" i="146"/>
  <c r="D37" i="156"/>
  <c r="F37" i="156" s="1"/>
  <c r="H37" i="156" s="1"/>
  <c r="K37" i="156" s="1"/>
  <c r="B36" i="146"/>
  <c r="F39" i="153"/>
  <c r="D17" i="151"/>
  <c r="F17" i="151" s="1"/>
  <c r="H17" i="151" s="1"/>
  <c r="K17" i="151" s="1"/>
  <c r="L17" i="151" s="1"/>
  <c r="M17" i="151" s="1"/>
  <c r="Q17" i="151" s="1"/>
  <c r="P17" i="151" s="1"/>
  <c r="B16" i="146"/>
  <c r="D15" i="156"/>
  <c r="F15" i="156" s="1"/>
  <c r="H15" i="156" s="1"/>
  <c r="K15" i="156" s="1"/>
  <c r="L15" i="156" s="1"/>
  <c r="M15" i="156" s="1"/>
  <c r="Q15" i="156" s="1"/>
  <c r="P15" i="156" s="1"/>
  <c r="D29" i="153"/>
  <c r="D41" i="125"/>
  <c r="B52" i="146"/>
  <c r="D20" i="136"/>
  <c r="F20" i="136" s="1"/>
  <c r="H20" i="136" s="1"/>
  <c r="K20" i="136" s="1"/>
  <c r="J20" i="136" s="1"/>
  <c r="J32" i="107"/>
  <c r="L32" i="107"/>
  <c r="M32" i="107" s="1"/>
  <c r="Q32" i="107" s="1"/>
  <c r="P32" i="107" s="1"/>
  <c r="L21" i="79"/>
  <c r="M21" i="79" s="1"/>
  <c r="Q21" i="79" s="1"/>
  <c r="P21" i="79" s="1"/>
  <c r="J21" i="79"/>
  <c r="J39" i="100"/>
  <c r="L39" i="100"/>
  <c r="M39" i="100" s="1"/>
  <c r="Q39" i="100" s="1"/>
  <c r="P39" i="100" s="1"/>
  <c r="L24" i="97"/>
  <c r="M24" i="97" s="1"/>
  <c r="Q24" i="97" s="1"/>
  <c r="P24" i="97" s="1"/>
  <c r="J24" i="97"/>
  <c r="J27" i="99"/>
  <c r="L27" i="99"/>
  <c r="M27" i="99" s="1"/>
  <c r="Q27" i="99" s="1"/>
  <c r="P27" i="99" s="1"/>
  <c r="B40" i="146"/>
  <c r="L40" i="95"/>
  <c r="M40" i="95" s="1"/>
  <c r="Q40" i="95" s="1"/>
  <c r="P40" i="95" s="1"/>
  <c r="J40" i="95"/>
  <c r="J26" i="99"/>
  <c r="L26" i="99"/>
  <c r="M26" i="99" s="1"/>
  <c r="Q26" i="99" s="1"/>
  <c r="P26" i="99" s="1"/>
  <c r="D14" i="78"/>
  <c r="F14" i="78" s="1"/>
  <c r="J52" i="86"/>
  <c r="L52" i="86"/>
  <c r="M52" i="86" s="1"/>
  <c r="Q52" i="86" s="1"/>
  <c r="P52" i="86" s="1"/>
  <c r="D18" i="87"/>
  <c r="F18" i="87" s="1"/>
  <c r="H18" i="87" s="1"/>
  <c r="K18" i="87" s="1"/>
  <c r="L14" i="100"/>
  <c r="M14" i="100" s="1"/>
  <c r="Q14" i="100" s="1"/>
  <c r="P14" i="100" s="1"/>
  <c r="J14" i="100"/>
  <c r="D21" i="78"/>
  <c r="F21" i="78" s="1"/>
  <c r="H21" i="78" s="1"/>
  <c r="D9" i="78"/>
  <c r="F9" i="78" s="1"/>
  <c r="H9" i="78" s="1"/>
  <c r="K9" i="78" s="1"/>
  <c r="D19" i="85"/>
  <c r="F19" i="85" s="1"/>
  <c r="L19" i="79"/>
  <c r="M19" i="79" s="1"/>
  <c r="Q19" i="79" s="1"/>
  <c r="P19" i="79" s="1"/>
  <c r="J19" i="79"/>
  <c r="J51" i="103"/>
  <c r="L51" i="103"/>
  <c r="M51" i="103" s="1"/>
  <c r="Q51" i="103" s="1"/>
  <c r="P51" i="103" s="1"/>
  <c r="L28" i="97"/>
  <c r="M28" i="97" s="1"/>
  <c r="Q28" i="97" s="1"/>
  <c r="P28" i="97" s="1"/>
  <c r="J28" i="97"/>
  <c r="L22" i="101"/>
  <c r="M22" i="101" s="1"/>
  <c r="Q22" i="101" s="1"/>
  <c r="P22" i="101" s="1"/>
  <c r="J22" i="101"/>
  <c r="D54" i="151"/>
  <c r="F54" i="151" s="1"/>
  <c r="H54" i="151" s="1"/>
  <c r="K54" i="151" s="1"/>
  <c r="B53" i="146"/>
  <c r="D5" i="89"/>
  <c r="F5" i="89" s="1"/>
  <c r="H5" i="89" s="1"/>
  <c r="K5" i="89" s="1"/>
  <c r="L52" i="83"/>
  <c r="M52" i="83" s="1"/>
  <c r="Q52" i="83" s="1"/>
  <c r="P52" i="83" s="1"/>
  <c r="D18" i="140"/>
  <c r="D12" i="141"/>
  <c r="F12" i="141" s="1"/>
  <c r="H12" i="141" s="1"/>
  <c r="K12" i="141" s="1"/>
  <c r="F53" i="155"/>
  <c r="H53" i="155" s="1"/>
  <c r="K53" i="155" s="1"/>
  <c r="D28" i="133"/>
  <c r="F28" i="133" s="1"/>
  <c r="H28" i="133" s="1"/>
  <c r="K28" i="133" s="1"/>
  <c r="L28" i="133" s="1"/>
  <c r="M28" i="133" s="1"/>
  <c r="Q28" i="133" s="1"/>
  <c r="P28" i="133" s="1"/>
  <c r="D33" i="109"/>
  <c r="F33" i="109" s="1"/>
  <c r="H33" i="109" s="1"/>
  <c r="K33" i="109" s="1"/>
  <c r="D51" i="141"/>
  <c r="F51" i="141" s="1"/>
  <c r="H51" i="141" s="1"/>
  <c r="K51" i="141" s="1"/>
  <c r="D17" i="134"/>
  <c r="F17" i="134" s="1"/>
  <c r="H17" i="134" s="1"/>
  <c r="K17" i="134" s="1"/>
  <c r="D40" i="109"/>
  <c r="F40" i="109" s="1"/>
  <c r="H40" i="109" s="1"/>
  <c r="K40" i="109" s="1"/>
  <c r="D22" i="128"/>
  <c r="F22" i="128" s="1"/>
  <c r="H22" i="128" s="1"/>
  <c r="K22" i="128" s="1"/>
  <c r="J22" i="128" s="1"/>
  <c r="D48" i="126"/>
  <c r="F48" i="126" s="1"/>
  <c r="H48" i="126" s="1"/>
  <c r="K48" i="126" s="1"/>
  <c r="L48" i="126" s="1"/>
  <c r="M48" i="126" s="1"/>
  <c r="Q48" i="126" s="1"/>
  <c r="P48" i="126" s="1"/>
  <c r="D26" i="125"/>
  <c r="D24" i="108"/>
  <c r="F24" i="108" s="1"/>
  <c r="H24" i="108" s="1"/>
  <c r="K24" i="108" s="1"/>
  <c r="D52" i="133"/>
  <c r="F52" i="133" s="1"/>
  <c r="H52" i="133" s="1"/>
  <c r="K52" i="133" s="1"/>
  <c r="D52" i="151"/>
  <c r="F52" i="151" s="1"/>
  <c r="D33" i="126"/>
  <c r="F33" i="126" s="1"/>
  <c r="H33" i="126" s="1"/>
  <c r="K33" i="126" s="1"/>
  <c r="D42" i="125"/>
  <c r="B12" i="146"/>
  <c r="D36" i="117"/>
  <c r="F36" i="117" s="1"/>
  <c r="H36" i="117" s="1"/>
  <c r="K36" i="117" s="1"/>
  <c r="J36" i="117" s="1"/>
  <c r="D40" i="113"/>
  <c r="F40" i="113" s="1"/>
  <c r="H40" i="113" s="1"/>
  <c r="K40" i="113" s="1"/>
  <c r="J41" i="78"/>
  <c r="L52" i="90"/>
  <c r="M52" i="90" s="1"/>
  <c r="Q52" i="90" s="1"/>
  <c r="P52" i="90" s="1"/>
  <c r="J52" i="90"/>
  <c r="L51" i="106"/>
  <c r="M51" i="106" s="1"/>
  <c r="Q51" i="106" s="1"/>
  <c r="P51" i="106" s="1"/>
  <c r="F24" i="155"/>
  <c r="H24" i="155" s="1"/>
  <c r="K24" i="155" s="1"/>
  <c r="D25" i="137"/>
  <c r="F25" i="137" s="1"/>
  <c r="H25" i="137" s="1"/>
  <c r="K25" i="137" s="1"/>
  <c r="D7" i="127"/>
  <c r="F7" i="127" s="1"/>
  <c r="H7" i="127" s="1"/>
  <c r="K7" i="127" s="1"/>
  <c r="J7" i="127" s="1"/>
  <c r="B8" i="146"/>
  <c r="D9" i="152"/>
  <c r="F9" i="152" s="1"/>
  <c r="H9" i="152" s="1"/>
  <c r="K9" i="152" s="1"/>
  <c r="D45" i="137"/>
  <c r="F45" i="137" s="1"/>
  <c r="H45" i="137" s="1"/>
  <c r="K45" i="137" s="1"/>
  <c r="D5" i="126"/>
  <c r="F5" i="126" s="1"/>
  <c r="H5" i="126" s="1"/>
  <c r="K5" i="126" s="1"/>
  <c r="D28" i="108"/>
  <c r="F28" i="108" s="1"/>
  <c r="H28" i="108" s="1"/>
  <c r="K28" i="108" s="1"/>
  <c r="L28" i="108" s="1"/>
  <c r="M28" i="108" s="1"/>
  <c r="Q28" i="108" s="1"/>
  <c r="P28" i="108" s="1"/>
  <c r="D6" i="141"/>
  <c r="F6" i="141" s="1"/>
  <c r="H6" i="141" s="1"/>
  <c r="K6" i="141" s="1"/>
  <c r="L6" i="141" s="1"/>
  <c r="M6" i="141" s="1"/>
  <c r="Q6" i="141" s="1"/>
  <c r="P6" i="141" s="1"/>
  <c r="J50" i="109"/>
  <c r="M50" i="109"/>
  <c r="Q50" i="109" s="1"/>
  <c r="P50" i="109" s="1"/>
  <c r="J7" i="102"/>
  <c r="J26" i="102"/>
  <c r="L26" i="102"/>
  <c r="M26" i="102" s="1"/>
  <c r="Q26" i="102" s="1"/>
  <c r="P26" i="102" s="1"/>
  <c r="L25" i="101"/>
  <c r="M25" i="101" s="1"/>
  <c r="Q25" i="101" s="1"/>
  <c r="P25" i="101" s="1"/>
  <c r="J19" i="101"/>
  <c r="L19" i="101"/>
  <c r="M19" i="101" s="1"/>
  <c r="Q19" i="101" s="1"/>
  <c r="P19" i="101" s="1"/>
  <c r="J49" i="101"/>
  <c r="J13" i="101"/>
  <c r="F43" i="101"/>
  <c r="H43" i="101" s="1"/>
  <c r="K43" i="101" s="1"/>
  <c r="J50" i="101"/>
  <c r="F43" i="100"/>
  <c r="H43" i="100" s="1"/>
  <c r="K43" i="100" s="1"/>
  <c r="J43" i="100" s="1"/>
  <c r="L11" i="100"/>
  <c r="M11" i="100" s="1"/>
  <c r="Q11" i="100" s="1"/>
  <c r="P11" i="100" s="1"/>
  <c r="J11" i="100"/>
  <c r="L38" i="100"/>
  <c r="M38" i="100" s="1"/>
  <c r="Q38" i="100" s="1"/>
  <c r="P38" i="100" s="1"/>
  <c r="J38" i="100"/>
  <c r="L54" i="100"/>
  <c r="M54" i="100" s="1"/>
  <c r="Q54" i="100" s="1"/>
  <c r="P54" i="100" s="1"/>
  <c r="J54" i="100"/>
  <c r="L15" i="100"/>
  <c r="M15" i="100" s="1"/>
  <c r="Q15" i="100" s="1"/>
  <c r="P15" i="100" s="1"/>
  <c r="J15" i="100"/>
  <c r="J7" i="100"/>
  <c r="J17" i="99"/>
  <c r="L17" i="99"/>
  <c r="M17" i="99" s="1"/>
  <c r="Q17" i="99" s="1"/>
  <c r="P17" i="99" s="1"/>
  <c r="F46" i="99"/>
  <c r="H46" i="99" s="1"/>
  <c r="K46" i="99" s="1"/>
  <c r="J38" i="99"/>
  <c r="L38" i="99"/>
  <c r="M38" i="99" s="1"/>
  <c r="Q38" i="99" s="1"/>
  <c r="P38" i="99" s="1"/>
  <c r="J30" i="98"/>
  <c r="J35" i="98"/>
  <c r="L6" i="98"/>
  <c r="M6" i="98" s="1"/>
  <c r="Q6" i="98" s="1"/>
  <c r="P6" i="98" s="1"/>
  <c r="J27" i="97"/>
  <c r="F43" i="97"/>
  <c r="H43" i="97" s="1"/>
  <c r="K43" i="97" s="1"/>
  <c r="J20" i="97"/>
  <c r="L20" i="97"/>
  <c r="M20" i="97" s="1"/>
  <c r="Q20" i="97" s="1"/>
  <c r="P20" i="97" s="1"/>
  <c r="F44" i="97"/>
  <c r="H44" i="97" s="1"/>
  <c r="K44" i="97" s="1"/>
  <c r="L44" i="97" s="1"/>
  <c r="M44" i="97" s="1"/>
  <c r="Q44" i="97" s="1"/>
  <c r="P44" i="97" s="1"/>
  <c r="J23" i="97"/>
  <c r="L23" i="97"/>
  <c r="M23" i="97" s="1"/>
  <c r="Q23" i="97" s="1"/>
  <c r="P23" i="97" s="1"/>
  <c r="J7" i="97"/>
  <c r="L7" i="97"/>
  <c r="M7" i="97" s="1"/>
  <c r="Q7" i="97" s="1"/>
  <c r="P7" i="97" s="1"/>
  <c r="F42" i="97"/>
  <c r="H42" i="97" s="1"/>
  <c r="K42" i="97" s="1"/>
  <c r="J42" i="97" s="1"/>
  <c r="F45" i="97"/>
  <c r="H45" i="97" s="1"/>
  <c r="K45" i="97" s="1"/>
  <c r="J45" i="97" s="1"/>
  <c r="J45" i="108"/>
  <c r="L45" i="108"/>
  <c r="M45" i="108" s="1"/>
  <c r="Q45" i="108" s="1"/>
  <c r="P45" i="108" s="1"/>
  <c r="J44" i="108"/>
  <c r="L44" i="108"/>
  <c r="M44" i="108" s="1"/>
  <c r="Q44" i="108" s="1"/>
  <c r="P44" i="108" s="1"/>
  <c r="J10" i="96"/>
  <c r="L29" i="96"/>
  <c r="M29" i="96" s="1"/>
  <c r="Q29" i="96" s="1"/>
  <c r="P29" i="96" s="1"/>
  <c r="L24" i="96"/>
  <c r="M24" i="96" s="1"/>
  <c r="Q24" i="96" s="1"/>
  <c r="P24" i="96" s="1"/>
  <c r="J24" i="96"/>
  <c r="L43" i="96"/>
  <c r="M43" i="96" s="1"/>
  <c r="Q43" i="96" s="1"/>
  <c r="P43" i="96" s="1"/>
  <c r="J53" i="96"/>
  <c r="L36" i="83"/>
  <c r="M36" i="83" s="1"/>
  <c r="Q36" i="83" s="1"/>
  <c r="P36" i="83" s="1"/>
  <c r="J24" i="83"/>
  <c r="L24" i="83"/>
  <c r="M24" i="83" s="1"/>
  <c r="Q24" i="83" s="1"/>
  <c r="P24" i="83" s="1"/>
  <c r="J15" i="83"/>
  <c r="J15" i="107"/>
  <c r="L15" i="107"/>
  <c r="M15" i="107" s="1"/>
  <c r="Q15" i="107" s="1"/>
  <c r="P15" i="107" s="1"/>
  <c r="L21" i="107"/>
  <c r="M21" i="107" s="1"/>
  <c r="Q21" i="107" s="1"/>
  <c r="P21" i="107" s="1"/>
  <c r="J21" i="107"/>
  <c r="L35" i="106"/>
  <c r="M35" i="106" s="1"/>
  <c r="Q35" i="106" s="1"/>
  <c r="P35" i="106" s="1"/>
  <c r="L50" i="106"/>
  <c r="M50" i="106" s="1"/>
  <c r="Q50" i="106" s="1"/>
  <c r="P50" i="106" s="1"/>
  <c r="J36" i="103"/>
  <c r="L36" i="103"/>
  <c r="M36" i="103" s="1"/>
  <c r="Q36" i="103" s="1"/>
  <c r="P36" i="103" s="1"/>
  <c r="J35" i="103"/>
  <c r="L35" i="103"/>
  <c r="M35" i="103" s="1"/>
  <c r="Q35" i="103" s="1"/>
  <c r="P35" i="103" s="1"/>
  <c r="J34" i="103"/>
  <c r="J31" i="103"/>
  <c r="L31" i="103"/>
  <c r="M31" i="103" s="1"/>
  <c r="Q31" i="103" s="1"/>
  <c r="P31" i="103" s="1"/>
  <c r="L54" i="103"/>
  <c r="M54" i="103" s="1"/>
  <c r="Q54" i="103" s="1"/>
  <c r="P54" i="103" s="1"/>
  <c r="J54" i="103"/>
  <c r="J30" i="103"/>
  <c r="L30" i="103"/>
  <c r="M30" i="103" s="1"/>
  <c r="Q30" i="103" s="1"/>
  <c r="P30" i="103" s="1"/>
  <c r="J30" i="82"/>
  <c r="L35" i="82"/>
  <c r="M35" i="82" s="1"/>
  <c r="Q35" i="82" s="1"/>
  <c r="P35" i="82" s="1"/>
  <c r="J35" i="82"/>
  <c r="L37" i="81"/>
  <c r="M37" i="81" s="1"/>
  <c r="Q37" i="81" s="1"/>
  <c r="P37" i="81" s="1"/>
  <c r="J37" i="81"/>
  <c r="L53" i="81"/>
  <c r="M53" i="81" s="1"/>
  <c r="Q53" i="81" s="1"/>
  <c r="P53" i="81" s="1"/>
  <c r="J53" i="81"/>
  <c r="J15" i="81"/>
  <c r="L15" i="81"/>
  <c r="M15" i="81" s="1"/>
  <c r="Q15" i="81" s="1"/>
  <c r="P15" i="81" s="1"/>
  <c r="J11" i="81"/>
  <c r="L11" i="81"/>
  <c r="M11" i="81" s="1"/>
  <c r="Q11" i="81" s="1"/>
  <c r="P11" i="81" s="1"/>
  <c r="L34" i="81"/>
  <c r="M34" i="81" s="1"/>
  <c r="Q34" i="81" s="1"/>
  <c r="P34" i="81" s="1"/>
  <c r="J41" i="81"/>
  <c r="L41" i="81"/>
  <c r="M41" i="81" s="1"/>
  <c r="Q41" i="81" s="1"/>
  <c r="P41" i="81" s="1"/>
  <c r="J21" i="81"/>
  <c r="L33" i="105"/>
  <c r="M33" i="105" s="1"/>
  <c r="J33" i="105"/>
  <c r="L47" i="105"/>
  <c r="M47" i="105" s="1"/>
  <c r="Q47" i="105" s="1"/>
  <c r="P47" i="105" s="1"/>
  <c r="J47" i="105"/>
  <c r="F45" i="105"/>
  <c r="H45" i="105" s="1"/>
  <c r="K45" i="105" s="1"/>
  <c r="J44" i="105"/>
  <c r="L44" i="105"/>
  <c r="M44" i="105" s="1"/>
  <c r="Q44" i="105" s="1"/>
  <c r="P44" i="105" s="1"/>
  <c r="F46" i="87"/>
  <c r="H46" i="87" s="1"/>
  <c r="K46" i="87" s="1"/>
  <c r="J46" i="87" s="1"/>
  <c r="L50" i="87"/>
  <c r="M50" i="87" s="1"/>
  <c r="Q50" i="87" s="1"/>
  <c r="P50" i="87" s="1"/>
  <c r="J50" i="87"/>
  <c r="J7" i="87"/>
  <c r="L7" i="87"/>
  <c r="M7" i="87" s="1"/>
  <c r="Q7" i="87" s="1"/>
  <c r="P7" i="87" s="1"/>
  <c r="L14" i="87"/>
  <c r="M14" i="87" s="1"/>
  <c r="Q14" i="87" s="1"/>
  <c r="P14" i="87" s="1"/>
  <c r="J14" i="87"/>
  <c r="L15" i="87"/>
  <c r="M15" i="87" s="1"/>
  <c r="Q15" i="87" s="1"/>
  <c r="P15" i="87" s="1"/>
  <c r="J15" i="87"/>
  <c r="J5" i="87"/>
  <c r="L5" i="87"/>
  <c r="M5" i="87" s="1"/>
  <c r="Q5" i="87" s="1"/>
  <c r="P5" i="87" s="1"/>
  <c r="L36" i="87"/>
  <c r="M36" i="87" s="1"/>
  <c r="Q36" i="87" s="1"/>
  <c r="P36" i="87" s="1"/>
  <c r="J36" i="87"/>
  <c r="J35" i="87"/>
  <c r="L35" i="87"/>
  <c r="M35" i="87" s="1"/>
  <c r="Q35" i="87" s="1"/>
  <c r="P35" i="87" s="1"/>
  <c r="F44" i="87"/>
  <c r="H44" i="87" s="1"/>
  <c r="K44" i="87" s="1"/>
  <c r="L33" i="87"/>
  <c r="M33" i="87" s="1"/>
  <c r="Q33" i="87" s="1"/>
  <c r="P33" i="87" s="1"/>
  <c r="J33" i="87"/>
  <c r="L20" i="87"/>
  <c r="M20" i="87" s="1"/>
  <c r="Q20" i="87" s="1"/>
  <c r="P20" i="87" s="1"/>
  <c r="J20" i="87"/>
  <c r="J41" i="87"/>
  <c r="L41" i="87"/>
  <c r="M41" i="87" s="1"/>
  <c r="Q41" i="87" s="1"/>
  <c r="P41" i="87" s="1"/>
  <c r="L40" i="87"/>
  <c r="M40" i="87" s="1"/>
  <c r="Q40" i="87" s="1"/>
  <c r="P40" i="87" s="1"/>
  <c r="J40" i="87"/>
  <c r="L16" i="87"/>
  <c r="M16" i="87" s="1"/>
  <c r="Q16" i="87" s="1"/>
  <c r="P16" i="87" s="1"/>
  <c r="L28" i="88"/>
  <c r="M28" i="88" s="1"/>
  <c r="Q28" i="88" s="1"/>
  <c r="P28" i="88" s="1"/>
  <c r="J28" i="88"/>
  <c r="J44" i="88"/>
  <c r="L44" i="88"/>
  <c r="M44" i="88" s="1"/>
  <c r="Q44" i="88" s="1"/>
  <c r="P44" i="88" s="1"/>
  <c r="J7" i="88"/>
  <c r="L7" i="88"/>
  <c r="M7" i="88" s="1"/>
  <c r="Q7" i="88" s="1"/>
  <c r="P7" i="88" s="1"/>
  <c r="F46" i="88"/>
  <c r="H46" i="88" s="1"/>
  <c r="K46" i="88" s="1"/>
  <c r="L21" i="88"/>
  <c r="M21" i="88" s="1"/>
  <c r="Q21" i="88" s="1"/>
  <c r="P21" i="88" s="1"/>
  <c r="J21" i="88"/>
  <c r="J11" i="88"/>
  <c r="J41" i="88"/>
  <c r="J44" i="89"/>
  <c r="L44" i="89"/>
  <c r="M44" i="89" s="1"/>
  <c r="Q44" i="89" s="1"/>
  <c r="P44" i="89" s="1"/>
  <c r="J15" i="89"/>
  <c r="L15" i="89"/>
  <c r="M15" i="89" s="1"/>
  <c r="Q15" i="89" s="1"/>
  <c r="P15" i="89" s="1"/>
  <c r="J47" i="89"/>
  <c r="J41" i="90"/>
  <c r="L19" i="90"/>
  <c r="M19" i="90" s="1"/>
  <c r="Q19" i="90" s="1"/>
  <c r="P19" i="90" s="1"/>
  <c r="J19" i="90"/>
  <c r="J36" i="90"/>
  <c r="L36" i="90"/>
  <c r="M36" i="90" s="1"/>
  <c r="Q36" i="90" s="1"/>
  <c r="P36" i="90" s="1"/>
  <c r="J34" i="90"/>
  <c r="L34" i="90"/>
  <c r="M34" i="90" s="1"/>
  <c r="Q34" i="90" s="1"/>
  <c r="P34" i="90" s="1"/>
  <c r="J6" i="90"/>
  <c r="L6" i="90"/>
  <c r="M6" i="90" s="1"/>
  <c r="Q6" i="90" s="1"/>
  <c r="P6" i="90" s="1"/>
  <c r="J21" i="90"/>
  <c r="L21" i="90"/>
  <c r="M21" i="90" s="1"/>
  <c r="Q21" i="90" s="1"/>
  <c r="P21" i="90" s="1"/>
  <c r="L40" i="90"/>
  <c r="M40" i="90" s="1"/>
  <c r="Q40" i="90" s="1"/>
  <c r="P40" i="90" s="1"/>
  <c r="J40" i="90"/>
  <c r="L41" i="91"/>
  <c r="M41" i="91" s="1"/>
  <c r="Q41" i="91" s="1"/>
  <c r="P41" i="91" s="1"/>
  <c r="J41" i="91"/>
  <c r="J10" i="91"/>
  <c r="L10" i="91"/>
  <c r="M10" i="91" s="1"/>
  <c r="Q10" i="91" s="1"/>
  <c r="P10" i="91" s="1"/>
  <c r="L31" i="91"/>
  <c r="M31" i="91" s="1"/>
  <c r="Q31" i="91" s="1"/>
  <c r="P31" i="91" s="1"/>
  <c r="J31" i="91"/>
  <c r="L29" i="91"/>
  <c r="M29" i="91" s="1"/>
  <c r="Q29" i="91" s="1"/>
  <c r="P29" i="91" s="1"/>
  <c r="J29" i="91"/>
  <c r="J24" i="91"/>
  <c r="L24" i="91"/>
  <c r="M24" i="91" s="1"/>
  <c r="Q24" i="91" s="1"/>
  <c r="P24" i="91" s="1"/>
  <c r="J54" i="104"/>
  <c r="L54" i="104"/>
  <c r="M54" i="104" s="1"/>
  <c r="Q54" i="104" s="1"/>
  <c r="P54" i="104" s="1"/>
  <c r="F43" i="104"/>
  <c r="H43" i="104" s="1"/>
  <c r="K43" i="104" s="1"/>
  <c r="L11" i="92"/>
  <c r="M11" i="92" s="1"/>
  <c r="Q11" i="92" s="1"/>
  <c r="P11" i="92" s="1"/>
  <c r="L45" i="92"/>
  <c r="M45" i="92" s="1"/>
  <c r="Q45" i="92" s="1"/>
  <c r="P45" i="92" s="1"/>
  <c r="J45" i="92"/>
  <c r="J42" i="92"/>
  <c r="L42" i="92"/>
  <c r="M42" i="92" s="1"/>
  <c r="Q42" i="92" s="1"/>
  <c r="P42" i="92" s="1"/>
  <c r="J43" i="92"/>
  <c r="D12" i="92"/>
  <c r="F12" i="92" s="1"/>
  <c r="H12" i="92" s="1"/>
  <c r="K12" i="92" s="1"/>
  <c r="L19" i="92"/>
  <c r="M19" i="92" s="1"/>
  <c r="Q19" i="92" s="1"/>
  <c r="P19" i="92" s="1"/>
  <c r="L40" i="93"/>
  <c r="M40" i="93" s="1"/>
  <c r="Q40" i="93" s="1"/>
  <c r="P40" i="93" s="1"/>
  <c r="L20" i="93"/>
  <c r="M20" i="93" s="1"/>
  <c r="Q20" i="93" s="1"/>
  <c r="P20" i="93" s="1"/>
  <c r="J20" i="93"/>
  <c r="J9" i="93"/>
  <c r="L9" i="93"/>
  <c r="M9" i="93" s="1"/>
  <c r="Q9" i="93" s="1"/>
  <c r="P9" i="93" s="1"/>
  <c r="L41" i="93"/>
  <c r="M41" i="93" s="1"/>
  <c r="Q41" i="93" s="1"/>
  <c r="P41" i="93" s="1"/>
  <c r="J48" i="93"/>
  <c r="L17" i="93"/>
  <c r="M17" i="93" s="1"/>
  <c r="Q17" i="93" s="1"/>
  <c r="P17" i="93" s="1"/>
  <c r="J20" i="94"/>
  <c r="L20" i="94"/>
  <c r="M20" i="94" s="1"/>
  <c r="Q20" i="94" s="1"/>
  <c r="P20" i="94" s="1"/>
  <c r="L48" i="94"/>
  <c r="M48" i="94" s="1"/>
  <c r="Q48" i="94" s="1"/>
  <c r="P48" i="94" s="1"/>
  <c r="J48" i="94"/>
  <c r="J5" i="94"/>
  <c r="L23" i="94"/>
  <c r="M23" i="94" s="1"/>
  <c r="Q23" i="94" s="1"/>
  <c r="P23" i="94" s="1"/>
  <c r="J23" i="94"/>
  <c r="D46" i="94"/>
  <c r="F46" i="94" s="1"/>
  <c r="H46" i="94" s="1"/>
  <c r="K46" i="94" s="1"/>
  <c r="F43" i="94"/>
  <c r="H43" i="94" s="1"/>
  <c r="K43" i="94" s="1"/>
  <c r="L43" i="94" s="1"/>
  <c r="M43" i="94" s="1"/>
  <c r="Q43" i="94" s="1"/>
  <c r="P43" i="94" s="1"/>
  <c r="D45" i="94"/>
  <c r="F45" i="94" s="1"/>
  <c r="H45" i="94" s="1"/>
  <c r="K45" i="94" s="1"/>
  <c r="L34" i="95"/>
  <c r="M34" i="95" s="1"/>
  <c r="Q34" i="95" s="1"/>
  <c r="P34" i="95" s="1"/>
  <c r="J36" i="95"/>
  <c r="L36" i="95"/>
  <c r="M36" i="95" s="1"/>
  <c r="Q36" i="95" s="1"/>
  <c r="P36" i="95" s="1"/>
  <c r="J27" i="95"/>
  <c r="F44" i="95"/>
  <c r="H44" i="95" s="1"/>
  <c r="K44" i="95" s="1"/>
  <c r="L38" i="95"/>
  <c r="M38" i="95" s="1"/>
  <c r="Q38" i="95" s="1"/>
  <c r="P38" i="95" s="1"/>
  <c r="J38" i="95"/>
  <c r="L29" i="95"/>
  <c r="M29" i="95" s="1"/>
  <c r="Q29" i="95" s="1"/>
  <c r="P29" i="95" s="1"/>
  <c r="J29" i="95"/>
  <c r="F46" i="79"/>
  <c r="H46" i="79" s="1"/>
  <c r="K46" i="79" s="1"/>
  <c r="J16" i="79"/>
  <c r="L16" i="79"/>
  <c r="M16" i="79" s="1"/>
  <c r="Q16" i="79" s="1"/>
  <c r="P16" i="79" s="1"/>
  <c r="J52" i="79"/>
  <c r="L10" i="79"/>
  <c r="M10" i="79" s="1"/>
  <c r="Q10" i="79" s="1"/>
  <c r="P10" i="79" s="1"/>
  <c r="J10" i="79"/>
  <c r="L30" i="79"/>
  <c r="M30" i="79" s="1"/>
  <c r="Q30" i="79" s="1"/>
  <c r="P30" i="79" s="1"/>
  <c r="J30" i="79"/>
  <c r="L15" i="79"/>
  <c r="M15" i="79" s="1"/>
  <c r="Q15" i="79" s="1"/>
  <c r="P15" i="79" s="1"/>
  <c r="J15" i="79"/>
  <c r="F44" i="79"/>
  <c r="H44" i="79" s="1"/>
  <c r="K44" i="79" s="1"/>
  <c r="D8" i="79"/>
  <c r="F8" i="79" s="1"/>
  <c r="H8" i="79" s="1"/>
  <c r="K8" i="79" s="1"/>
  <c r="L14" i="79"/>
  <c r="M14" i="79" s="1"/>
  <c r="Q14" i="79" s="1"/>
  <c r="P14" i="79" s="1"/>
  <c r="L24" i="79"/>
  <c r="M24" i="79" s="1"/>
  <c r="Q24" i="79" s="1"/>
  <c r="P24" i="79" s="1"/>
  <c r="L18" i="80"/>
  <c r="M18" i="80" s="1"/>
  <c r="Q18" i="80" s="1"/>
  <c r="P18" i="80" s="1"/>
  <c r="J18" i="80"/>
  <c r="J41" i="80"/>
  <c r="J44" i="80"/>
  <c r="L44" i="80"/>
  <c r="M44" i="80" s="1"/>
  <c r="Q44" i="80" s="1"/>
  <c r="P44" i="80" s="1"/>
  <c r="F43" i="80"/>
  <c r="H43" i="80" s="1"/>
  <c r="K43" i="80" s="1"/>
  <c r="L33" i="80"/>
  <c r="M33" i="80" s="1"/>
  <c r="Q33" i="80" s="1"/>
  <c r="P33" i="80" s="1"/>
  <c r="J33" i="80"/>
  <c r="L24" i="80"/>
  <c r="M24" i="80" s="1"/>
  <c r="Q24" i="80" s="1"/>
  <c r="P24" i="80" s="1"/>
  <c r="L29" i="80"/>
  <c r="M29" i="80" s="1"/>
  <c r="Q29" i="80" s="1"/>
  <c r="P29" i="80" s="1"/>
  <c r="J29" i="80"/>
  <c r="F28" i="80"/>
  <c r="H28" i="80" s="1"/>
  <c r="K28" i="80" s="1"/>
  <c r="L15" i="80"/>
  <c r="M15" i="80" s="1"/>
  <c r="Q15" i="80" s="1"/>
  <c r="P15" i="80" s="1"/>
  <c r="J15" i="80"/>
  <c r="D13" i="80"/>
  <c r="F13" i="80" s="1"/>
  <c r="H13" i="80" s="1"/>
  <c r="K13" i="80" s="1"/>
  <c r="D39" i="80"/>
  <c r="F39" i="80" s="1"/>
  <c r="H39" i="80" s="1"/>
  <c r="K39" i="80" s="1"/>
  <c r="D19" i="80"/>
  <c r="D8" i="80"/>
  <c r="F8" i="80" s="1"/>
  <c r="H8" i="80" s="1"/>
  <c r="K8" i="80" s="1"/>
  <c r="J31" i="80"/>
  <c r="D46" i="80"/>
  <c r="F46" i="80" s="1"/>
  <c r="H46" i="80" s="1"/>
  <c r="K46" i="80" s="1"/>
  <c r="J54" i="80"/>
  <c r="F45" i="80"/>
  <c r="H45" i="80" s="1"/>
  <c r="K45" i="80" s="1"/>
  <c r="L45" i="80" s="1"/>
  <c r="M45" i="80" s="1"/>
  <c r="Q45" i="80" s="1"/>
  <c r="P45" i="80" s="1"/>
  <c r="J40" i="85"/>
  <c r="L40" i="85"/>
  <c r="M40" i="85" s="1"/>
  <c r="Q40" i="85" s="1"/>
  <c r="P40" i="85" s="1"/>
  <c r="F45" i="85"/>
  <c r="H45" i="85" s="1"/>
  <c r="K45" i="85" s="1"/>
  <c r="F46" i="85"/>
  <c r="H46" i="85" s="1"/>
  <c r="K46" i="85" s="1"/>
  <c r="L46" i="85" s="1"/>
  <c r="M46" i="85" s="1"/>
  <c r="Q46" i="85" s="1"/>
  <c r="P46" i="85" s="1"/>
  <c r="J22" i="85"/>
  <c r="L22" i="85"/>
  <c r="M22" i="85" s="1"/>
  <c r="Q22" i="85" s="1"/>
  <c r="P22" i="85" s="1"/>
  <c r="J54" i="85"/>
  <c r="L54" i="85"/>
  <c r="M54" i="85" s="1"/>
  <c r="Q54" i="85" s="1"/>
  <c r="P54" i="85" s="1"/>
  <c r="J42" i="85"/>
  <c r="L42" i="85"/>
  <c r="M42" i="85" s="1"/>
  <c r="Q42" i="85" s="1"/>
  <c r="P42" i="85" s="1"/>
  <c r="L6" i="85"/>
  <c r="M6" i="85" s="1"/>
  <c r="Q6" i="85" s="1"/>
  <c r="P6" i="85" s="1"/>
  <c r="J6" i="85"/>
  <c r="L9" i="85"/>
  <c r="M9" i="85" s="1"/>
  <c r="Q9" i="85" s="1"/>
  <c r="P9" i="85" s="1"/>
  <c r="L37" i="86"/>
  <c r="M37" i="86" s="1"/>
  <c r="Q37" i="86" s="1"/>
  <c r="P37" i="86" s="1"/>
  <c r="J23" i="86"/>
  <c r="J18" i="86"/>
  <c r="L18" i="86"/>
  <c r="M18" i="86" s="1"/>
  <c r="Q18" i="86" s="1"/>
  <c r="P18" i="86" s="1"/>
  <c r="L32" i="86"/>
  <c r="M32" i="86" s="1"/>
  <c r="Q32" i="86" s="1"/>
  <c r="P32" i="86" s="1"/>
  <c r="J32" i="86"/>
  <c r="F15" i="86"/>
  <c r="H15" i="86" s="1"/>
  <c r="K15" i="86" s="1"/>
  <c r="J15" i="86" s="1"/>
  <c r="J35" i="86"/>
  <c r="L35" i="86"/>
  <c r="M35" i="86" s="1"/>
  <c r="Q35" i="86" s="1"/>
  <c r="P35" i="86" s="1"/>
  <c r="L24" i="86"/>
  <c r="M24" i="86" s="1"/>
  <c r="Q24" i="86" s="1"/>
  <c r="P24" i="86" s="1"/>
  <c r="J19" i="86"/>
  <c r="L19" i="86"/>
  <c r="M19" i="86" s="1"/>
  <c r="Q19" i="86" s="1"/>
  <c r="P19" i="86" s="1"/>
  <c r="K41" i="86"/>
  <c r="L51" i="86"/>
  <c r="M51" i="86" s="1"/>
  <c r="Q51" i="86" s="1"/>
  <c r="P51" i="86" s="1"/>
  <c r="L28" i="78"/>
  <c r="M28" i="78" s="1"/>
  <c r="H17" i="78"/>
  <c r="K17" i="78" s="1"/>
  <c r="H48" i="78"/>
  <c r="K48" i="78" s="1"/>
  <c r="L42" i="78"/>
  <c r="M42" i="78" s="1"/>
  <c r="Q42" i="78" s="1"/>
  <c r="P42" i="78" s="1"/>
  <c r="J42" i="78"/>
  <c r="F23" i="78"/>
  <c r="H23" i="78" s="1"/>
  <c r="K23" i="78" s="1"/>
  <c r="F22" i="78"/>
  <c r="H22" i="78" s="1"/>
  <c r="F32" i="78"/>
  <c r="H32" i="78" s="1"/>
  <c r="L40" i="78"/>
  <c r="M40" i="78" s="1"/>
  <c r="J40" i="78"/>
  <c r="F11" i="78"/>
  <c r="H11" i="78" s="1"/>
  <c r="H10" i="78"/>
  <c r="K10" i="78" s="1"/>
  <c r="H19" i="78"/>
  <c r="K19" i="78" s="1"/>
  <c r="F47" i="78"/>
  <c r="H47" i="78" s="1"/>
  <c r="K47" i="78" s="1"/>
  <c r="F38" i="78"/>
  <c r="H38" i="78" s="1"/>
  <c r="K38" i="78" s="1"/>
  <c r="F24" i="78"/>
  <c r="L15" i="78"/>
  <c r="M15" i="78" s="1"/>
  <c r="J15" i="78"/>
  <c r="F7" i="78"/>
  <c r="H7" i="78" s="1"/>
  <c r="K7" i="78" s="1"/>
  <c r="L13" i="78"/>
  <c r="M13" i="78" s="1"/>
  <c r="Q13" i="78" s="1"/>
  <c r="P13" i="78" s="1"/>
  <c r="J13" i="78"/>
  <c r="F35" i="78"/>
  <c r="H35" i="78" s="1"/>
  <c r="K35" i="78" s="1"/>
  <c r="J35" i="78" s="1"/>
  <c r="H14" i="78"/>
  <c r="D17" i="141"/>
  <c r="F17" i="141" s="1"/>
  <c r="H17" i="141" s="1"/>
  <c r="K17" i="141" s="1"/>
  <c r="H15" i="91"/>
  <c r="K15" i="91" s="1"/>
  <c r="L15" i="91" s="1"/>
  <c r="M15" i="91" s="1"/>
  <c r="Q15" i="91" s="1"/>
  <c r="P15" i="91" s="1"/>
  <c r="D31" i="117"/>
  <c r="F31" i="117" s="1"/>
  <c r="H31" i="117" s="1"/>
  <c r="K31" i="117" s="1"/>
  <c r="D51" i="117"/>
  <c r="F51" i="117" s="1"/>
  <c r="H51" i="117" s="1"/>
  <c r="K51" i="117" s="1"/>
  <c r="D40" i="154"/>
  <c r="F40" i="154" s="1"/>
  <c r="H40" i="154" s="1"/>
  <c r="K40" i="154" s="1"/>
  <c r="J40" i="154" s="1"/>
  <c r="B39" i="146"/>
  <c r="D28" i="156"/>
  <c r="F28" i="156" s="1"/>
  <c r="H28" i="156" s="1"/>
  <c r="K28" i="156" s="1"/>
  <c r="F12" i="154"/>
  <c r="H12" i="154" s="1"/>
  <c r="K12" i="154" s="1"/>
  <c r="J41" i="108"/>
  <c r="J42" i="102"/>
  <c r="L42" i="102"/>
  <c r="M42" i="102" s="1"/>
  <c r="Q42" i="102" s="1"/>
  <c r="P42" i="102" s="1"/>
  <c r="F45" i="101"/>
  <c r="H45" i="101" s="1"/>
  <c r="K45" i="101" s="1"/>
  <c r="F46" i="96"/>
  <c r="H46" i="96" s="1"/>
  <c r="K46" i="96" s="1"/>
  <c r="J46" i="96" s="1"/>
  <c r="F44" i="83"/>
  <c r="H44" i="83" s="1"/>
  <c r="K44" i="83" s="1"/>
  <c r="F46" i="90"/>
  <c r="H46" i="90" s="1"/>
  <c r="K46" i="90" s="1"/>
  <c r="J46" i="90" s="1"/>
  <c r="F45" i="104"/>
  <c r="H45" i="104" s="1"/>
  <c r="K45" i="104" s="1"/>
  <c r="H24" i="78"/>
  <c r="K24" i="78" s="1"/>
  <c r="F44" i="78"/>
  <c r="H44" i="78" s="1"/>
  <c r="K44" i="78" s="1"/>
  <c r="F46" i="91"/>
  <c r="H46" i="91" s="1"/>
  <c r="K46" i="91" s="1"/>
  <c r="J46" i="91" s="1"/>
  <c r="F46" i="78"/>
  <c r="H46" i="78" s="1"/>
  <c r="F45" i="78"/>
  <c r="H45" i="78" s="1"/>
  <c r="L19" i="100"/>
  <c r="M19" i="100" s="1"/>
  <c r="Q19" i="100" s="1"/>
  <c r="P19" i="100" s="1"/>
  <c r="J19" i="100"/>
  <c r="L51" i="107"/>
  <c r="M51" i="107" s="1"/>
  <c r="Q51" i="107" s="1"/>
  <c r="P51" i="107" s="1"/>
  <c r="J53" i="83"/>
  <c r="L53" i="83"/>
  <c r="M53" i="83" s="1"/>
  <c r="Q53" i="83" s="1"/>
  <c r="P53" i="83" s="1"/>
  <c r="J50" i="97"/>
  <c r="L50" i="97"/>
  <c r="M50" i="97" s="1"/>
  <c r="Q50" i="97" s="1"/>
  <c r="P50" i="97" s="1"/>
  <c r="L14" i="97"/>
  <c r="M14" i="97" s="1"/>
  <c r="Q14" i="97" s="1"/>
  <c r="P14" i="97" s="1"/>
  <c r="L48" i="100"/>
  <c r="M48" i="100" s="1"/>
  <c r="Q48" i="100" s="1"/>
  <c r="P48" i="100" s="1"/>
  <c r="J48" i="100"/>
  <c r="L27" i="101"/>
  <c r="M27" i="101" s="1"/>
  <c r="Q27" i="101" s="1"/>
  <c r="P27" i="101" s="1"/>
  <c r="J27" i="101"/>
  <c r="L47" i="80"/>
  <c r="M47" i="80" s="1"/>
  <c r="Q47" i="80" s="1"/>
  <c r="P47" i="80" s="1"/>
  <c r="J47" i="80"/>
  <c r="L11" i="79"/>
  <c r="M11" i="79" s="1"/>
  <c r="Q11" i="79" s="1"/>
  <c r="P11" i="79" s="1"/>
  <c r="J11" i="79"/>
  <c r="J9" i="99"/>
  <c r="L9" i="99"/>
  <c r="M9" i="99" s="1"/>
  <c r="Q9" i="99" s="1"/>
  <c r="P9" i="99" s="1"/>
  <c r="L42" i="101"/>
  <c r="M42" i="101" s="1"/>
  <c r="Q42" i="101" s="1"/>
  <c r="P42" i="101" s="1"/>
  <c r="J42" i="101"/>
  <c r="D22" i="89"/>
  <c r="F22" i="89" s="1"/>
  <c r="H22" i="89" s="1"/>
  <c r="K22" i="89" s="1"/>
  <c r="J7" i="99"/>
  <c r="L7" i="99"/>
  <c r="M7" i="99" s="1"/>
  <c r="Q7" i="99" s="1"/>
  <c r="P7" i="99" s="1"/>
  <c r="L40" i="101"/>
  <c r="M40" i="101" s="1"/>
  <c r="Q40" i="101" s="1"/>
  <c r="P40" i="101" s="1"/>
  <c r="J40" i="101"/>
  <c r="D50" i="86"/>
  <c r="F50" i="86" s="1"/>
  <c r="H50" i="86" s="1"/>
  <c r="K50" i="86" s="1"/>
  <c r="L46" i="87"/>
  <c r="M46" i="87" s="1"/>
  <c r="Q46" i="87" s="1"/>
  <c r="P46" i="87" s="1"/>
  <c r="J21" i="86"/>
  <c r="L21" i="86"/>
  <c r="M21" i="86" s="1"/>
  <c r="Q21" i="86" s="1"/>
  <c r="P21" i="86" s="1"/>
  <c r="L18" i="101"/>
  <c r="M18" i="101" s="1"/>
  <c r="Q18" i="101" s="1"/>
  <c r="P18" i="101" s="1"/>
  <c r="J18" i="101"/>
  <c r="L51" i="96"/>
  <c r="M51" i="96" s="1"/>
  <c r="Q51" i="96" s="1"/>
  <c r="P51" i="96" s="1"/>
  <c r="J51" i="96"/>
  <c r="J28" i="98"/>
  <c r="L28" i="98"/>
  <c r="M28" i="98" s="1"/>
  <c r="Q28" i="98" s="1"/>
  <c r="P28" i="98" s="1"/>
  <c r="L37" i="79"/>
  <c r="M37" i="79" s="1"/>
  <c r="Q37" i="79" s="1"/>
  <c r="P37" i="79" s="1"/>
  <c r="J37" i="79"/>
  <c r="J52" i="106"/>
  <c r="L22" i="98"/>
  <c r="M22" i="98" s="1"/>
  <c r="Q22" i="98" s="1"/>
  <c r="P22" i="98" s="1"/>
  <c r="J22" i="98"/>
  <c r="J19" i="107"/>
  <c r="L19" i="107"/>
  <c r="M19" i="107" s="1"/>
  <c r="Q19" i="107" s="1"/>
  <c r="P19" i="107" s="1"/>
  <c r="L52" i="94"/>
  <c r="M52" i="94" s="1"/>
  <c r="Q52" i="94" s="1"/>
  <c r="P52" i="94" s="1"/>
  <c r="J52" i="94"/>
  <c r="L42" i="150"/>
  <c r="M42" i="150" s="1"/>
  <c r="Q42" i="150" s="1"/>
  <c r="P42" i="150" s="1"/>
  <c r="J42" i="150"/>
  <c r="J31" i="150"/>
  <c r="L30" i="150"/>
  <c r="M30" i="150" s="1"/>
  <c r="Q30" i="150" s="1"/>
  <c r="P30" i="150" s="1"/>
  <c r="J30" i="150"/>
  <c r="L24" i="150"/>
  <c r="M24" i="150" s="1"/>
  <c r="Q24" i="150" s="1"/>
  <c r="P24" i="150" s="1"/>
  <c r="J24" i="150"/>
  <c r="L20" i="150"/>
  <c r="M20" i="150" s="1"/>
  <c r="Q20" i="150" s="1"/>
  <c r="P20" i="150" s="1"/>
  <c r="J20" i="150"/>
  <c r="J21" i="150"/>
  <c r="L21" i="150"/>
  <c r="M21" i="150" s="1"/>
  <c r="Q21" i="150" s="1"/>
  <c r="P21" i="150" s="1"/>
  <c r="J6" i="150"/>
  <c r="L6" i="150"/>
  <c r="M6" i="150" s="1"/>
  <c r="Q6" i="150" s="1"/>
  <c r="P6" i="150" s="1"/>
  <c r="L5" i="150"/>
  <c r="M5" i="150" s="1"/>
  <c r="Q5" i="150" s="1"/>
  <c r="P5" i="150" s="1"/>
  <c r="J5" i="150"/>
  <c r="B34" i="146"/>
  <c r="B49" i="146"/>
  <c r="B32" i="146"/>
  <c r="B10" i="146"/>
  <c r="B26" i="146"/>
  <c r="L19" i="152"/>
  <c r="M19" i="152" s="1"/>
  <c r="Q19" i="152" s="1"/>
  <c r="P19" i="152" s="1"/>
  <c r="J19" i="152"/>
  <c r="J6" i="152"/>
  <c r="L6" i="152"/>
  <c r="M6" i="152" s="1"/>
  <c r="Q6" i="152" s="1"/>
  <c r="P6" i="152" s="1"/>
  <c r="J23" i="152"/>
  <c r="L23" i="152"/>
  <c r="M23" i="152" s="1"/>
  <c r="Q23" i="152" s="1"/>
  <c r="P23" i="152" s="1"/>
  <c r="J16" i="152"/>
  <c r="L16" i="152"/>
  <c r="M16" i="152" s="1"/>
  <c r="Q16" i="152" s="1"/>
  <c r="P16" i="152" s="1"/>
  <c r="L28" i="152"/>
  <c r="M28" i="152" s="1"/>
  <c r="Q28" i="152" s="1"/>
  <c r="P28" i="152" s="1"/>
  <c r="J28" i="152"/>
  <c r="J33" i="152"/>
  <c r="L33" i="152"/>
  <c r="M33" i="152" s="1"/>
  <c r="Q33" i="152" s="1"/>
  <c r="P33" i="152" s="1"/>
  <c r="J43" i="152"/>
  <c r="L43" i="152"/>
  <c r="M43" i="152" s="1"/>
  <c r="Q43" i="152" s="1"/>
  <c r="P43" i="152" s="1"/>
  <c r="J30" i="152"/>
  <c r="L30" i="152"/>
  <c r="M30" i="152" s="1"/>
  <c r="Q30" i="152" s="1"/>
  <c r="P30" i="152" s="1"/>
  <c r="L18" i="152"/>
  <c r="M18" i="152" s="1"/>
  <c r="Q18" i="152" s="1"/>
  <c r="P18" i="152" s="1"/>
  <c r="J18" i="152"/>
  <c r="J37" i="152"/>
  <c r="B30" i="146"/>
  <c r="D36" i="152"/>
  <c r="B11" i="146"/>
  <c r="J25" i="156"/>
  <c r="L25" i="156"/>
  <c r="M25" i="156" s="1"/>
  <c r="Q25" i="156" s="1"/>
  <c r="P25" i="156" s="1"/>
  <c r="L23" i="156"/>
  <c r="M23" i="156" s="1"/>
  <c r="Q23" i="156" s="1"/>
  <c r="P23" i="156" s="1"/>
  <c r="J50" i="156"/>
  <c r="L50" i="156"/>
  <c r="M50" i="156" s="1"/>
  <c r="Q50" i="156" s="1"/>
  <c r="P50" i="156" s="1"/>
  <c r="L10" i="156"/>
  <c r="M10" i="156" s="1"/>
  <c r="Q10" i="156" s="1"/>
  <c r="P10" i="156" s="1"/>
  <c r="L52" i="156"/>
  <c r="M52" i="156" s="1"/>
  <c r="Q52" i="156" s="1"/>
  <c r="P52" i="156" s="1"/>
  <c r="J52" i="156"/>
  <c r="L34" i="156"/>
  <c r="M34" i="156" s="1"/>
  <c r="Q34" i="156" s="1"/>
  <c r="P34" i="156" s="1"/>
  <c r="J34" i="156"/>
  <c r="B51" i="146"/>
  <c r="D49" i="156"/>
  <c r="F49" i="156" s="1"/>
  <c r="H49" i="156" s="1"/>
  <c r="K49" i="156" s="1"/>
  <c r="J49" i="156" s="1"/>
  <c r="D26" i="156"/>
  <c r="F26" i="156" s="1"/>
  <c r="H26" i="156" s="1"/>
  <c r="K26" i="156" s="1"/>
  <c r="D27" i="156"/>
  <c r="F27" i="156" s="1"/>
  <c r="H27" i="156" s="1"/>
  <c r="K27" i="156" s="1"/>
  <c r="J27" i="156" s="1"/>
  <c r="B45" i="146"/>
  <c r="D21" i="156"/>
  <c r="F21" i="156" s="1"/>
  <c r="H21" i="156" s="1"/>
  <c r="K21" i="156" s="1"/>
  <c r="B7" i="146"/>
  <c r="L28" i="155"/>
  <c r="M28" i="155" s="1"/>
  <c r="Q28" i="155" s="1"/>
  <c r="P28" i="155" s="1"/>
  <c r="J28" i="155"/>
  <c r="L43" i="155"/>
  <c r="M43" i="155" s="1"/>
  <c r="Q43" i="155" s="1"/>
  <c r="P43" i="155" s="1"/>
  <c r="J43" i="155"/>
  <c r="L20" i="155"/>
  <c r="M20" i="155" s="1"/>
  <c r="Q20" i="155" s="1"/>
  <c r="P20" i="155" s="1"/>
  <c r="J20" i="155"/>
  <c r="J30" i="155"/>
  <c r="L30" i="155"/>
  <c r="M30" i="155" s="1"/>
  <c r="Q30" i="155" s="1"/>
  <c r="P30" i="155" s="1"/>
  <c r="J10" i="155"/>
  <c r="L10" i="155"/>
  <c r="M10" i="155"/>
  <c r="Q10" i="155" s="1"/>
  <c r="P10" i="155" s="1"/>
  <c r="J21" i="155"/>
  <c r="L21" i="155"/>
  <c r="M21" i="155" s="1"/>
  <c r="Q21" i="155" s="1"/>
  <c r="P21" i="155" s="1"/>
  <c r="J11" i="155"/>
  <c r="L11" i="155"/>
  <c r="M11" i="155" s="1"/>
  <c r="Q11" i="155" s="1"/>
  <c r="P11" i="155" s="1"/>
  <c r="J42" i="155"/>
  <c r="L31" i="155"/>
  <c r="M31" i="155" s="1"/>
  <c r="Q31" i="155" s="1"/>
  <c r="P31" i="155" s="1"/>
  <c r="J31" i="155"/>
  <c r="J7" i="155"/>
  <c r="L7" i="155"/>
  <c r="M7" i="155" s="1"/>
  <c r="Q7" i="155" s="1"/>
  <c r="P7" i="155" s="1"/>
  <c r="L35" i="155"/>
  <c r="M35" i="155" s="1"/>
  <c r="Q35" i="155" s="1"/>
  <c r="P35" i="155" s="1"/>
  <c r="J35" i="155"/>
  <c r="L22" i="155"/>
  <c r="M22" i="155" s="1"/>
  <c r="Q22" i="155" s="1"/>
  <c r="P22" i="155" s="1"/>
  <c r="B43" i="146"/>
  <c r="J33" i="151"/>
  <c r="J21" i="151"/>
  <c r="L21" i="151"/>
  <c r="M21" i="151" s="1"/>
  <c r="L13" i="151"/>
  <c r="M13" i="151" s="1"/>
  <c r="Q13" i="151" s="1"/>
  <c r="P13" i="151" s="1"/>
  <c r="J13" i="151"/>
  <c r="L40" i="151"/>
  <c r="M40" i="151" s="1"/>
  <c r="Q40" i="151" s="1"/>
  <c r="P40" i="151" s="1"/>
  <c r="J40" i="151"/>
  <c r="L31" i="151"/>
  <c r="M31" i="151" s="1"/>
  <c r="Q31" i="151" s="1"/>
  <c r="P31" i="151" s="1"/>
  <c r="J31" i="151"/>
  <c r="J38" i="151"/>
  <c r="L38" i="151"/>
  <c r="M38" i="151" s="1"/>
  <c r="Q38" i="151" s="1"/>
  <c r="P38" i="151" s="1"/>
  <c r="L36" i="151"/>
  <c r="M36" i="151" s="1"/>
  <c r="Q36" i="151" s="1"/>
  <c r="P36" i="151" s="1"/>
  <c r="J36" i="151"/>
  <c r="D27" i="151"/>
  <c r="F27" i="151" s="1"/>
  <c r="H27" i="151" s="1"/>
  <c r="K27" i="151" s="1"/>
  <c r="J27" i="151" s="1"/>
  <c r="B47" i="146"/>
  <c r="D25" i="151"/>
  <c r="F25" i="151" s="1"/>
  <c r="D44" i="151"/>
  <c r="F44" i="151" s="1"/>
  <c r="H44" i="151" s="1"/>
  <c r="K44" i="151" s="1"/>
  <c r="L40" i="154"/>
  <c r="M40" i="154" s="1"/>
  <c r="F37" i="154"/>
  <c r="H37" i="154" s="1"/>
  <c r="K37" i="154" s="1"/>
  <c r="L27" i="154"/>
  <c r="M27" i="154" s="1"/>
  <c r="Q27" i="154" s="1"/>
  <c r="P27" i="154" s="1"/>
  <c r="L36" i="154"/>
  <c r="M36" i="154" s="1"/>
  <c r="Q36" i="154" s="1"/>
  <c r="P36" i="154" s="1"/>
  <c r="J36" i="154"/>
  <c r="L24" i="154"/>
  <c r="M24" i="154" s="1"/>
  <c r="Q24" i="154" s="1"/>
  <c r="P24" i="154" s="1"/>
  <c r="J10" i="154"/>
  <c r="L10" i="154"/>
  <c r="M10" i="154" s="1"/>
  <c r="Q10" i="154" s="1"/>
  <c r="P10" i="154" s="1"/>
  <c r="F39" i="154"/>
  <c r="H39" i="154" s="1"/>
  <c r="K39" i="154" s="1"/>
  <c r="B42" i="146"/>
  <c r="B14" i="146"/>
  <c r="B4" i="146"/>
  <c r="D44" i="154"/>
  <c r="D50" i="154"/>
  <c r="F50" i="154" s="1"/>
  <c r="H50" i="154" s="1"/>
  <c r="D10" i="153"/>
  <c r="B9" i="146"/>
  <c r="B27" i="146"/>
  <c r="D28" i="153"/>
  <c r="B17" i="146"/>
  <c r="D18" i="153"/>
  <c r="C17" i="144" s="1"/>
  <c r="F19" i="153"/>
  <c r="D24" i="153"/>
  <c r="B23" i="146"/>
  <c r="F27" i="153"/>
  <c r="F13" i="153"/>
  <c r="B29" i="146"/>
  <c r="D30" i="153"/>
  <c r="F29" i="153"/>
  <c r="F35" i="153"/>
  <c r="B19" i="146"/>
  <c r="D20" i="153"/>
  <c r="F21" i="153"/>
  <c r="F26" i="153"/>
  <c r="F49" i="153"/>
  <c r="F50" i="153"/>
  <c r="H46" i="153"/>
  <c r="F6" i="153"/>
  <c r="B46" i="146"/>
  <c r="D47" i="153"/>
  <c r="F52" i="153"/>
  <c r="F54" i="153"/>
  <c r="F41" i="153"/>
  <c r="F23" i="149"/>
  <c r="H23" i="149" s="1"/>
  <c r="K23" i="149" s="1"/>
  <c r="J23" i="149" s="1"/>
  <c r="H10" i="149"/>
  <c r="K10" i="149" s="1"/>
  <c r="J10" i="149" s="1"/>
  <c r="D29" i="149"/>
  <c r="F29" i="149" s="1"/>
  <c r="H29" i="149" s="1"/>
  <c r="K29" i="149" s="1"/>
  <c r="F8" i="149"/>
  <c r="H8" i="149" s="1"/>
  <c r="K8" i="149" s="1"/>
  <c r="F9" i="149"/>
  <c r="H9" i="149" s="1"/>
  <c r="K9" i="149" s="1"/>
  <c r="K51" i="149"/>
  <c r="J51" i="149" s="1"/>
  <c r="F38" i="149"/>
  <c r="H38" i="149" s="1"/>
  <c r="K38" i="149" s="1"/>
  <c r="L38" i="149" s="1"/>
  <c r="M38" i="149" s="1"/>
  <c r="Q38" i="149" s="1"/>
  <c r="P38" i="149" s="1"/>
  <c r="F14" i="149"/>
  <c r="H14" i="149" s="1"/>
  <c r="K14" i="149" s="1"/>
  <c r="F54" i="149"/>
  <c r="H54" i="149" s="1"/>
  <c r="K54" i="149" s="1"/>
  <c r="F37" i="149"/>
  <c r="H37" i="149" s="1"/>
  <c r="K37" i="149" s="1"/>
  <c r="F36" i="149"/>
  <c r="H36" i="149" s="1"/>
  <c r="K36" i="149" s="1"/>
  <c r="J36" i="149" s="1"/>
  <c r="F26" i="149"/>
  <c r="H26" i="149" s="1"/>
  <c r="K26" i="149" s="1"/>
  <c r="F12" i="149"/>
  <c r="H12" i="149" s="1"/>
  <c r="K12" i="149" s="1"/>
  <c r="D18" i="149"/>
  <c r="F18" i="149" s="1"/>
  <c r="H18" i="149" s="1"/>
  <c r="K18" i="149" s="1"/>
  <c r="F25" i="149"/>
  <c r="H25" i="149" s="1"/>
  <c r="K25" i="149" s="1"/>
  <c r="J25" i="149" s="1"/>
  <c r="F49" i="149"/>
  <c r="H49" i="149" s="1"/>
  <c r="K49" i="149" s="1"/>
  <c r="J27" i="143"/>
  <c r="L27" i="143"/>
  <c r="M27" i="143" s="1"/>
  <c r="Q27" i="143" s="1"/>
  <c r="P27" i="143" s="1"/>
  <c r="L12" i="143"/>
  <c r="M12" i="143" s="1"/>
  <c r="Q12" i="143" s="1"/>
  <c r="P12" i="143" s="1"/>
  <c r="J12" i="143"/>
  <c r="J26" i="143"/>
  <c r="L26" i="143"/>
  <c r="M26" i="143" s="1"/>
  <c r="Q26" i="143" s="1"/>
  <c r="P26" i="143" s="1"/>
  <c r="J36" i="143"/>
  <c r="L36" i="143"/>
  <c r="M36" i="143" s="1"/>
  <c r="Q36" i="143" s="1"/>
  <c r="P36" i="143" s="1"/>
  <c r="L22" i="143"/>
  <c r="M22" i="143" s="1"/>
  <c r="Q22" i="143" s="1"/>
  <c r="P22" i="143" s="1"/>
  <c r="J22" i="143"/>
  <c r="F40" i="143"/>
  <c r="H40" i="143" s="1"/>
  <c r="J25" i="143"/>
  <c r="L39" i="143"/>
  <c r="M39" i="143" s="1"/>
  <c r="Q39" i="143" s="1"/>
  <c r="P39" i="143" s="1"/>
  <c r="J39" i="143"/>
  <c r="J24" i="143"/>
  <c r="L24" i="143"/>
  <c r="M24" i="143" s="1"/>
  <c r="Q24" i="143" s="1"/>
  <c r="P24" i="143" s="1"/>
  <c r="J6" i="143"/>
  <c r="L6" i="143"/>
  <c r="M6" i="143" s="1"/>
  <c r="Q6" i="143" s="1"/>
  <c r="P6" i="143" s="1"/>
  <c r="J18" i="143"/>
  <c r="L18" i="143"/>
  <c r="M18" i="143" s="1"/>
  <c r="Q18" i="143" s="1"/>
  <c r="P18" i="143" s="1"/>
  <c r="H18" i="141"/>
  <c r="K18" i="141" s="1"/>
  <c r="L5" i="141"/>
  <c r="M5" i="141" s="1"/>
  <c r="Q5" i="141" s="1"/>
  <c r="P5" i="141" s="1"/>
  <c r="J5" i="141"/>
  <c r="L8" i="141"/>
  <c r="M8" i="141" s="1"/>
  <c r="Q8" i="141" s="1"/>
  <c r="P8" i="141" s="1"/>
  <c r="J8" i="141"/>
  <c r="F53" i="141"/>
  <c r="H53" i="141" s="1"/>
  <c r="K53" i="141" s="1"/>
  <c r="F28" i="141"/>
  <c r="H28" i="141" s="1"/>
  <c r="K28" i="141" s="1"/>
  <c r="J28" i="141" s="1"/>
  <c r="H10" i="141"/>
  <c r="K10" i="141" s="1"/>
  <c r="J12" i="141"/>
  <c r="L12" i="141"/>
  <c r="M12" i="141" s="1"/>
  <c r="Q12" i="141" s="1"/>
  <c r="P12" i="141" s="1"/>
  <c r="J19" i="141"/>
  <c r="L19" i="141"/>
  <c r="M19" i="141" s="1"/>
  <c r="Q19" i="141" s="1"/>
  <c r="P19" i="141" s="1"/>
  <c r="L34" i="141"/>
  <c r="M34" i="141" s="1"/>
  <c r="Q34" i="141" s="1"/>
  <c r="P34" i="141" s="1"/>
  <c r="J34" i="141"/>
  <c r="L27" i="141"/>
  <c r="M27" i="141" s="1"/>
  <c r="Q27" i="141" s="1"/>
  <c r="P27" i="141" s="1"/>
  <c r="J27" i="141"/>
  <c r="J15" i="141"/>
  <c r="F41" i="141"/>
  <c r="H41" i="141" s="1"/>
  <c r="K41" i="141" s="1"/>
  <c r="L41" i="141" s="1"/>
  <c r="M41" i="141" s="1"/>
  <c r="Q41" i="141" s="1"/>
  <c r="P41" i="141" s="1"/>
  <c r="D39" i="141"/>
  <c r="F39" i="141" s="1"/>
  <c r="D45" i="141"/>
  <c r="F45" i="141" s="1"/>
  <c r="H45" i="141" s="1"/>
  <c r="K45" i="141" s="1"/>
  <c r="F35" i="140"/>
  <c r="D46" i="140"/>
  <c r="F38" i="140"/>
  <c r="D6" i="140"/>
  <c r="F9" i="140"/>
  <c r="F15" i="140"/>
  <c r="F20" i="140"/>
  <c r="F14" i="140"/>
  <c r="D13" i="142" s="1"/>
  <c r="F22" i="140"/>
  <c r="F39" i="140"/>
  <c r="F29" i="140"/>
  <c r="D28" i="142" s="1"/>
  <c r="D7" i="140"/>
  <c r="C6" i="142" s="1"/>
  <c r="D33" i="140"/>
  <c r="J49" i="138"/>
  <c r="L49" i="138"/>
  <c r="M49" i="138" s="1"/>
  <c r="Q49" i="138" s="1"/>
  <c r="P49" i="138" s="1"/>
  <c r="J47" i="138"/>
  <c r="L47" i="138"/>
  <c r="M47" i="138" s="1"/>
  <c r="Q47" i="138" s="1"/>
  <c r="P47" i="138" s="1"/>
  <c r="L33" i="138"/>
  <c r="M33" i="138" s="1"/>
  <c r="Q33" i="138" s="1"/>
  <c r="P33" i="138" s="1"/>
  <c r="J33" i="138"/>
  <c r="L13" i="138"/>
  <c r="M13" i="138" s="1"/>
  <c r="Q13" i="138" s="1"/>
  <c r="P13" i="138" s="1"/>
  <c r="J13" i="138"/>
  <c r="L34" i="138"/>
  <c r="M34" i="138" s="1"/>
  <c r="Q34" i="138" s="1"/>
  <c r="P34" i="138" s="1"/>
  <c r="J34" i="138"/>
  <c r="L54" i="138"/>
  <c r="M54" i="138" s="1"/>
  <c r="Q54" i="138" s="1"/>
  <c r="P54" i="138" s="1"/>
  <c r="J54" i="138"/>
  <c r="J44" i="138"/>
  <c r="L44" i="138"/>
  <c r="M44" i="138" s="1"/>
  <c r="Q44" i="138" s="1"/>
  <c r="P44" i="138" s="1"/>
  <c r="L28" i="137"/>
  <c r="M28" i="137" s="1"/>
  <c r="Q28" i="137" s="1"/>
  <c r="P28" i="137" s="1"/>
  <c r="J28" i="137"/>
  <c r="L29" i="137"/>
  <c r="M29" i="137" s="1"/>
  <c r="Q29" i="137" s="1"/>
  <c r="P29" i="137" s="1"/>
  <c r="J29" i="137"/>
  <c r="J51" i="137"/>
  <c r="L51" i="137"/>
  <c r="M51" i="137" s="1"/>
  <c r="Q51" i="137" s="1"/>
  <c r="P51" i="137" s="1"/>
  <c r="J40" i="136"/>
  <c r="L40" i="136"/>
  <c r="M40" i="136" s="1"/>
  <c r="Q40" i="136" s="1"/>
  <c r="P40" i="136" s="1"/>
  <c r="J47" i="136"/>
  <c r="L47" i="136"/>
  <c r="M47" i="136" s="1"/>
  <c r="Q47" i="136" s="1"/>
  <c r="P47" i="136" s="1"/>
  <c r="L45" i="136"/>
  <c r="M45" i="136" s="1"/>
  <c r="Q45" i="136" s="1"/>
  <c r="P45" i="136" s="1"/>
  <c r="L53" i="136"/>
  <c r="M53" i="136" s="1"/>
  <c r="Q53" i="136" s="1"/>
  <c r="P53" i="136" s="1"/>
  <c r="J53" i="136"/>
  <c r="L28" i="136"/>
  <c r="M28" i="136" s="1"/>
  <c r="Q28" i="136" s="1"/>
  <c r="P28" i="136" s="1"/>
  <c r="J49" i="136"/>
  <c r="L49" i="136"/>
  <c r="M49" i="136" s="1"/>
  <c r="Q49" i="136" s="1"/>
  <c r="P49" i="136" s="1"/>
  <c r="L9" i="136"/>
  <c r="M9" i="136" s="1"/>
  <c r="Q9" i="136" s="1"/>
  <c r="P9" i="136" s="1"/>
  <c r="J9" i="136"/>
  <c r="L17" i="136"/>
  <c r="M17" i="136" s="1"/>
  <c r="Q17" i="136" s="1"/>
  <c r="P17" i="136" s="1"/>
  <c r="L33" i="136"/>
  <c r="M33" i="136" s="1"/>
  <c r="Q33" i="136" s="1"/>
  <c r="P33" i="136" s="1"/>
  <c r="J33" i="136"/>
  <c r="L46" i="136"/>
  <c r="M46" i="136" s="1"/>
  <c r="Q46" i="136" s="1"/>
  <c r="P46" i="136" s="1"/>
  <c r="J46" i="136"/>
  <c r="L37" i="136"/>
  <c r="M37" i="136" s="1"/>
  <c r="Q37" i="136" s="1"/>
  <c r="P37" i="136" s="1"/>
  <c r="J37" i="136"/>
  <c r="J26" i="136"/>
  <c r="L26" i="136"/>
  <c r="M26" i="136" s="1"/>
  <c r="Q26" i="136" s="1"/>
  <c r="P26" i="136" s="1"/>
  <c r="J10" i="136"/>
  <c r="L10" i="136"/>
  <c r="M10" i="136" s="1"/>
  <c r="Q10" i="136" s="1"/>
  <c r="P10" i="136" s="1"/>
  <c r="L5" i="136"/>
  <c r="M5" i="136" s="1"/>
  <c r="Q5" i="136" s="1"/>
  <c r="P5" i="136" s="1"/>
  <c r="J5" i="136"/>
  <c r="J7" i="136"/>
  <c r="L7" i="136"/>
  <c r="M7" i="136" s="1"/>
  <c r="Q7" i="136" s="1"/>
  <c r="P7" i="136" s="1"/>
  <c r="L37" i="135"/>
  <c r="M37" i="135" s="1"/>
  <c r="Q37" i="135" s="1"/>
  <c r="P37" i="135" s="1"/>
  <c r="J37" i="135"/>
  <c r="J20" i="135"/>
  <c r="L20" i="135"/>
  <c r="M20" i="135" s="1"/>
  <c r="Q20" i="135" s="1"/>
  <c r="P20" i="135" s="1"/>
  <c r="J12" i="135"/>
  <c r="L23" i="135"/>
  <c r="M23" i="135" s="1"/>
  <c r="Q23" i="135" s="1"/>
  <c r="P23" i="135" s="1"/>
  <c r="J23" i="135"/>
  <c r="L38" i="135"/>
  <c r="M38" i="135" s="1"/>
  <c r="Q38" i="135" s="1"/>
  <c r="P38" i="135" s="1"/>
  <c r="J38" i="135"/>
  <c r="J27" i="135"/>
  <c r="L27" i="135"/>
  <c r="M27" i="135" s="1"/>
  <c r="Q27" i="135" s="1"/>
  <c r="P27" i="135" s="1"/>
  <c r="J36" i="135"/>
  <c r="D22" i="135"/>
  <c r="F22" i="135" s="1"/>
  <c r="H22" i="135" s="1"/>
  <c r="K22" i="135" s="1"/>
  <c r="D5" i="135"/>
  <c r="F5" i="135" s="1"/>
  <c r="H5" i="135" s="1"/>
  <c r="K5" i="135" s="1"/>
  <c r="L36" i="134"/>
  <c r="M36" i="134" s="1"/>
  <c r="Q36" i="134" s="1"/>
  <c r="P36" i="134" s="1"/>
  <c r="L5" i="134"/>
  <c r="M5" i="134" s="1"/>
  <c r="Q5" i="134" s="1"/>
  <c r="P5" i="134" s="1"/>
  <c r="J5" i="134"/>
  <c r="L22" i="134"/>
  <c r="M22" i="134" s="1"/>
  <c r="Q22" i="134" s="1"/>
  <c r="P22" i="134" s="1"/>
  <c r="J22" i="134"/>
  <c r="J30" i="134"/>
  <c r="L30" i="134"/>
  <c r="M30" i="134" s="1"/>
  <c r="Q30" i="134" s="1"/>
  <c r="P30" i="134" s="1"/>
  <c r="L44" i="134"/>
  <c r="M44" i="134" s="1"/>
  <c r="Q44" i="134" s="1"/>
  <c r="P44" i="134" s="1"/>
  <c r="J44" i="134"/>
  <c r="D47" i="134"/>
  <c r="F47" i="134" s="1"/>
  <c r="H47" i="134" s="1"/>
  <c r="K47" i="134" s="1"/>
  <c r="J16" i="133"/>
  <c r="L16" i="133"/>
  <c r="M16" i="133" s="1"/>
  <c r="Q16" i="133" s="1"/>
  <c r="P16" i="133" s="1"/>
  <c r="J38" i="133"/>
  <c r="J51" i="133"/>
  <c r="L51" i="133"/>
  <c r="M51" i="133" s="1"/>
  <c r="Q51" i="133" s="1"/>
  <c r="P51" i="133" s="1"/>
  <c r="J45" i="133"/>
  <c r="L45" i="133"/>
  <c r="M45" i="133" s="1"/>
  <c r="Q45" i="133" s="1"/>
  <c r="P45" i="133" s="1"/>
  <c r="J21" i="133"/>
  <c r="L21" i="133"/>
  <c r="M21" i="133" s="1"/>
  <c r="Q21" i="133" s="1"/>
  <c r="P21" i="133" s="1"/>
  <c r="J12" i="133"/>
  <c r="L12" i="133"/>
  <c r="M12" i="133" s="1"/>
  <c r="Q12" i="133" s="1"/>
  <c r="P12" i="133" s="1"/>
  <c r="L13" i="133"/>
  <c r="M13" i="133" s="1"/>
  <c r="Q13" i="133" s="1"/>
  <c r="P13" i="133" s="1"/>
  <c r="J13" i="133"/>
  <c r="L24" i="133"/>
  <c r="M24" i="133" s="1"/>
  <c r="Q24" i="133" s="1"/>
  <c r="P24" i="133" s="1"/>
  <c r="J24" i="133"/>
  <c r="D5" i="133"/>
  <c r="F5" i="133" s="1"/>
  <c r="H5" i="133" s="1"/>
  <c r="K5" i="133" s="1"/>
  <c r="J5" i="133" s="1"/>
  <c r="D35" i="133"/>
  <c r="F35" i="133" s="1"/>
  <c r="H35" i="133" s="1"/>
  <c r="K35" i="133" s="1"/>
  <c r="L36" i="132"/>
  <c r="M36" i="132" s="1"/>
  <c r="Q36" i="132" s="1"/>
  <c r="P36" i="132" s="1"/>
  <c r="L9" i="132"/>
  <c r="M9" i="132" s="1"/>
  <c r="Q9" i="132" s="1"/>
  <c r="P9" i="132" s="1"/>
  <c r="J5" i="132"/>
  <c r="L5" i="132"/>
  <c r="M5" i="132" s="1"/>
  <c r="Q5" i="132" s="1"/>
  <c r="P5" i="132" s="1"/>
  <c r="J19" i="132"/>
  <c r="L19" i="132"/>
  <c r="M19" i="132" s="1"/>
  <c r="Q19" i="132" s="1"/>
  <c r="P19" i="132" s="1"/>
  <c r="J21" i="132"/>
  <c r="L21" i="132"/>
  <c r="M21" i="132" s="1"/>
  <c r="Q21" i="132" s="1"/>
  <c r="P21" i="132" s="1"/>
  <c r="J39" i="132"/>
  <c r="L22" i="132"/>
  <c r="M22" i="132" s="1"/>
  <c r="Q22" i="132" s="1"/>
  <c r="P22" i="132" s="1"/>
  <c r="J22" i="132"/>
  <c r="J8" i="132"/>
  <c r="L8" i="132"/>
  <c r="M8" i="132" s="1"/>
  <c r="Q8" i="132" s="1"/>
  <c r="P8" i="132" s="1"/>
  <c r="J40" i="132"/>
  <c r="J41" i="132"/>
  <c r="L41" i="132"/>
  <c r="M41" i="132" s="1"/>
  <c r="Q41" i="132" s="1"/>
  <c r="P41" i="132" s="1"/>
  <c r="J27" i="132"/>
  <c r="L27" i="132"/>
  <c r="M27" i="132" s="1"/>
  <c r="Q27" i="132" s="1"/>
  <c r="P27" i="132" s="1"/>
  <c r="J15" i="132"/>
  <c r="J54" i="132"/>
  <c r="L54" i="132"/>
  <c r="M54" i="132" s="1"/>
  <c r="Q54" i="132" s="1"/>
  <c r="P54" i="132" s="1"/>
  <c r="J30" i="132"/>
  <c r="L30" i="132"/>
  <c r="M30" i="132" s="1"/>
  <c r="Q30" i="132" s="1"/>
  <c r="P30" i="132" s="1"/>
  <c r="J29" i="128"/>
  <c r="L29" i="128"/>
  <c r="M29" i="128" s="1"/>
  <c r="Q29" i="128" s="1"/>
  <c r="P29" i="128" s="1"/>
  <c r="L12" i="128"/>
  <c r="M12" i="128" s="1"/>
  <c r="Q12" i="128" s="1"/>
  <c r="P12" i="128" s="1"/>
  <c r="J12" i="128"/>
  <c r="L8" i="128"/>
  <c r="M8" i="128" s="1"/>
  <c r="Q8" i="128" s="1"/>
  <c r="P8" i="128" s="1"/>
  <c r="L31" i="128"/>
  <c r="M31" i="128" s="1"/>
  <c r="Q31" i="128" s="1"/>
  <c r="P31" i="128" s="1"/>
  <c r="J31" i="128"/>
  <c r="J49" i="128"/>
  <c r="L49" i="128"/>
  <c r="M49" i="128" s="1"/>
  <c r="Q49" i="128" s="1"/>
  <c r="P49" i="128" s="1"/>
  <c r="J38" i="128"/>
  <c r="L23" i="128"/>
  <c r="M23" i="128" s="1"/>
  <c r="Q23" i="128" s="1"/>
  <c r="P23" i="128" s="1"/>
  <c r="L50" i="128"/>
  <c r="M50" i="128" s="1"/>
  <c r="Q50" i="128" s="1"/>
  <c r="P50" i="128" s="1"/>
  <c r="J50" i="128"/>
  <c r="J6" i="128"/>
  <c r="J42" i="128"/>
  <c r="L42" i="128"/>
  <c r="M42" i="128" s="1"/>
  <c r="Q42" i="128" s="1"/>
  <c r="P42" i="128" s="1"/>
  <c r="J48" i="128"/>
  <c r="L48" i="128"/>
  <c r="M48" i="128" s="1"/>
  <c r="Q48" i="128" s="1"/>
  <c r="P48" i="128" s="1"/>
  <c r="L26" i="128"/>
  <c r="M26" i="128" s="1"/>
  <c r="Q26" i="128" s="1"/>
  <c r="P26" i="128" s="1"/>
  <c r="J26" i="128"/>
  <c r="L39" i="128"/>
  <c r="M39" i="128" s="1"/>
  <c r="Q39" i="128" s="1"/>
  <c r="P39" i="128" s="1"/>
  <c r="J53" i="128"/>
  <c r="L53" i="128"/>
  <c r="M53" i="128" s="1"/>
  <c r="Q53" i="128" s="1"/>
  <c r="P53" i="128" s="1"/>
  <c r="D45" i="128"/>
  <c r="F45" i="128" s="1"/>
  <c r="H45" i="128" s="1"/>
  <c r="K45" i="128" s="1"/>
  <c r="D43" i="128"/>
  <c r="D47" i="128"/>
  <c r="F47" i="128" s="1"/>
  <c r="H47" i="128" s="1"/>
  <c r="K47" i="128" s="1"/>
  <c r="J47" i="128" s="1"/>
  <c r="F24" i="127"/>
  <c r="J49" i="127"/>
  <c r="L49" i="127"/>
  <c r="M49" i="127" s="1"/>
  <c r="Q49" i="127" s="1"/>
  <c r="P49" i="127" s="1"/>
  <c r="J30" i="127"/>
  <c r="L30" i="127"/>
  <c r="M30" i="127" s="1"/>
  <c r="Q30" i="127" s="1"/>
  <c r="P30" i="127" s="1"/>
  <c r="J27" i="127"/>
  <c r="L27" i="127"/>
  <c r="M27" i="127" s="1"/>
  <c r="Q27" i="127" s="1"/>
  <c r="P27" i="127" s="1"/>
  <c r="J43" i="126"/>
  <c r="L43" i="126"/>
  <c r="M43" i="126" s="1"/>
  <c r="Q43" i="126" s="1"/>
  <c r="P43" i="126" s="1"/>
  <c r="F38" i="126"/>
  <c r="H38" i="126" s="1"/>
  <c r="K38" i="126" s="1"/>
  <c r="F36" i="126"/>
  <c r="H36" i="126" s="1"/>
  <c r="K36" i="126" s="1"/>
  <c r="J36" i="126" s="1"/>
  <c r="J12" i="126"/>
  <c r="D35" i="126"/>
  <c r="F35" i="126" s="1"/>
  <c r="H35" i="126" s="1"/>
  <c r="K35" i="126" s="1"/>
  <c r="F33" i="125"/>
  <c r="D37" i="125"/>
  <c r="D18" i="125"/>
  <c r="F44" i="125"/>
  <c r="D27" i="125"/>
  <c r="D25" i="125"/>
  <c r="J36" i="123"/>
  <c r="L36" i="123"/>
  <c r="M36" i="123" s="1"/>
  <c r="Q36" i="123" s="1"/>
  <c r="P36" i="123" s="1"/>
  <c r="J21" i="123"/>
  <c r="J20" i="123"/>
  <c r="L20" i="123"/>
  <c r="M20" i="123" s="1"/>
  <c r="Q20" i="123" s="1"/>
  <c r="P20" i="123" s="1"/>
  <c r="J37" i="123"/>
  <c r="L37" i="123"/>
  <c r="M37" i="123" s="1"/>
  <c r="Q37" i="123" s="1"/>
  <c r="P37" i="123" s="1"/>
  <c r="L9" i="123"/>
  <c r="M9" i="123" s="1"/>
  <c r="Q9" i="123" s="1"/>
  <c r="P9" i="123" s="1"/>
  <c r="J9" i="123"/>
  <c r="J15" i="123"/>
  <c r="J29" i="123"/>
  <c r="L29" i="123"/>
  <c r="M29" i="123" s="1"/>
  <c r="Q29" i="123" s="1"/>
  <c r="P29" i="123" s="1"/>
  <c r="J16" i="123"/>
  <c r="L16" i="123"/>
  <c r="M16" i="123" s="1"/>
  <c r="Q16" i="123" s="1"/>
  <c r="P16" i="123" s="1"/>
  <c r="D31" i="123"/>
  <c r="F31" i="123" s="1"/>
  <c r="H31" i="123" s="1"/>
  <c r="K31" i="123" s="1"/>
  <c r="J31" i="123" s="1"/>
  <c r="D51" i="123"/>
  <c r="F51" i="123" s="1"/>
  <c r="H51" i="123" s="1"/>
  <c r="K51" i="123" s="1"/>
  <c r="J50" i="118"/>
  <c r="L50" i="118"/>
  <c r="M50" i="118" s="1"/>
  <c r="J15" i="118"/>
  <c r="L15" i="118"/>
  <c r="M15" i="118" s="1"/>
  <c r="Q15" i="118" s="1"/>
  <c r="P15" i="118" s="1"/>
  <c r="D30" i="118"/>
  <c r="F30" i="118" s="1"/>
  <c r="H30" i="118" s="1"/>
  <c r="K30" i="118" s="1"/>
  <c r="D37" i="118"/>
  <c r="F37" i="118" s="1"/>
  <c r="H37" i="118" s="1"/>
  <c r="K37" i="118" s="1"/>
  <c r="D45" i="118"/>
  <c r="F45" i="118" s="1"/>
  <c r="H45" i="118" s="1"/>
  <c r="K45" i="118" s="1"/>
  <c r="L45" i="118" s="1"/>
  <c r="M45" i="118" s="1"/>
  <c r="Q45" i="118" s="1"/>
  <c r="P45" i="118" s="1"/>
  <c r="J49" i="116"/>
  <c r="L49" i="116"/>
  <c r="M49" i="116" s="1"/>
  <c r="Q49" i="116" s="1"/>
  <c r="P49" i="116" s="1"/>
  <c r="J7" i="116"/>
  <c r="L44" i="116"/>
  <c r="M44" i="116" s="1"/>
  <c r="Q44" i="116" s="1"/>
  <c r="P44" i="116" s="1"/>
  <c r="J44" i="116"/>
  <c r="J18" i="116"/>
  <c r="L18" i="116"/>
  <c r="M18" i="116" s="1"/>
  <c r="Q18" i="116" s="1"/>
  <c r="P18" i="116" s="1"/>
  <c r="L54" i="115"/>
  <c r="M54" i="115" s="1"/>
  <c r="Q54" i="115" s="1"/>
  <c r="P54" i="115" s="1"/>
  <c r="J54" i="115"/>
  <c r="J11" i="115"/>
  <c r="L11" i="115"/>
  <c r="M11" i="115" s="1"/>
  <c r="Q11" i="115" s="1"/>
  <c r="P11" i="115" s="1"/>
  <c r="L47" i="115"/>
  <c r="M47" i="115" s="1"/>
  <c r="Q47" i="115" s="1"/>
  <c r="P47" i="115" s="1"/>
  <c r="J47" i="115"/>
  <c r="L27" i="115"/>
  <c r="M27" i="115" s="1"/>
  <c r="Q27" i="115" s="1"/>
  <c r="P27" i="115" s="1"/>
  <c r="J27" i="115"/>
  <c r="J51" i="115"/>
  <c r="L51" i="115"/>
  <c r="M51" i="115" s="1"/>
  <c r="Q51" i="115" s="1"/>
  <c r="P51" i="115" s="1"/>
  <c r="L10" i="115"/>
  <c r="M10" i="115" s="1"/>
  <c r="Q10" i="115" s="1"/>
  <c r="P10" i="115" s="1"/>
  <c r="J10" i="115"/>
  <c r="L40" i="115"/>
  <c r="M40" i="115" s="1"/>
  <c r="Q40" i="115" s="1"/>
  <c r="P40" i="115" s="1"/>
  <c r="J40" i="115"/>
  <c r="L6" i="115"/>
  <c r="M6" i="115" s="1"/>
  <c r="Q6" i="115" s="1"/>
  <c r="P6" i="115" s="1"/>
  <c r="J6" i="115"/>
  <c r="J34" i="115"/>
  <c r="L34" i="115"/>
  <c r="M34" i="115" s="1"/>
  <c r="Q34" i="115" s="1"/>
  <c r="P34" i="115" s="1"/>
  <c r="J16" i="115"/>
  <c r="L16" i="115"/>
  <c r="M16" i="115" s="1"/>
  <c r="Q16" i="115" s="1"/>
  <c r="P16" i="115" s="1"/>
  <c r="L31" i="115"/>
  <c r="M31" i="115" s="1"/>
  <c r="Q31" i="115" s="1"/>
  <c r="P31" i="115" s="1"/>
  <c r="J31" i="115"/>
  <c r="J50" i="113"/>
  <c r="L50" i="113"/>
  <c r="M50" i="113" s="1"/>
  <c r="Q50" i="113" s="1"/>
  <c r="P50" i="113" s="1"/>
  <c r="L25" i="113"/>
  <c r="M25" i="113" s="1"/>
  <c r="Q25" i="113" s="1"/>
  <c r="P25" i="113" s="1"/>
  <c r="J25" i="113"/>
  <c r="J33" i="113"/>
  <c r="L33" i="113"/>
  <c r="M33" i="113" s="1"/>
  <c r="Q33" i="113" s="1"/>
  <c r="P33" i="113" s="1"/>
  <c r="L6" i="113"/>
  <c r="M6" i="113" s="1"/>
  <c r="Q6" i="113" s="1"/>
  <c r="P6" i="113" s="1"/>
  <c r="J6" i="113"/>
  <c r="J35" i="113"/>
  <c r="L35" i="113"/>
  <c r="M35" i="113" s="1"/>
  <c r="Q35" i="113" s="1"/>
  <c r="P35" i="113" s="1"/>
  <c r="L16" i="113"/>
  <c r="M16" i="113" s="1"/>
  <c r="Q16" i="113" s="1"/>
  <c r="P16" i="113" s="1"/>
  <c r="J16" i="113"/>
  <c r="L37" i="113"/>
  <c r="M37" i="113" s="1"/>
  <c r="Q37" i="113" s="1"/>
  <c r="P37" i="113" s="1"/>
  <c r="J37" i="113"/>
  <c r="L18" i="113"/>
  <c r="M18" i="113" s="1"/>
  <c r="Q18" i="113" s="1"/>
  <c r="P18" i="113" s="1"/>
  <c r="J18" i="113"/>
  <c r="J32" i="113"/>
  <c r="L32" i="113"/>
  <c r="M32" i="113" s="1"/>
  <c r="Q32" i="113" s="1"/>
  <c r="P32" i="113" s="1"/>
  <c r="L35" i="78"/>
  <c r="M35" i="78" s="1"/>
  <c r="Q35" i="78" s="1"/>
  <c r="P35" i="78" s="1"/>
  <c r="D12" i="98"/>
  <c r="D24" i="98"/>
  <c r="F24" i="98" s="1"/>
  <c r="H24" i="98" s="1"/>
  <c r="K24" i="98" s="1"/>
  <c r="D36" i="98"/>
  <c r="F36" i="98" s="1"/>
  <c r="H36" i="98" s="1"/>
  <c r="K36" i="98" s="1"/>
  <c r="D48" i="98"/>
  <c r="F48" i="98" s="1"/>
  <c r="H48" i="98" s="1"/>
  <c r="K48" i="98" s="1"/>
  <c r="D49" i="99"/>
  <c r="F49" i="99" s="1"/>
  <c r="H49" i="99" s="1"/>
  <c r="K49" i="99" s="1"/>
  <c r="D37" i="99"/>
  <c r="F37" i="99" s="1"/>
  <c r="H37" i="99" s="1"/>
  <c r="K37" i="99" s="1"/>
  <c r="L37" i="99" s="1"/>
  <c r="M37" i="99" s="1"/>
  <c r="Q37" i="99" s="1"/>
  <c r="D25" i="99"/>
  <c r="F25" i="99" s="1"/>
  <c r="H25" i="99" s="1"/>
  <c r="K25" i="99" s="1"/>
  <c r="D13" i="99"/>
  <c r="F13" i="99" s="1"/>
  <c r="H13" i="99" s="1"/>
  <c r="K13" i="99" s="1"/>
  <c r="D53" i="100"/>
  <c r="F53" i="100" s="1"/>
  <c r="D41" i="100"/>
  <c r="F41" i="100" s="1"/>
  <c r="H41" i="100" s="1"/>
  <c r="K41" i="100" s="1"/>
  <c r="D29" i="100"/>
  <c r="F29" i="100" s="1"/>
  <c r="H29" i="100" s="1"/>
  <c r="K29" i="100" s="1"/>
  <c r="J29" i="100" s="1"/>
  <c r="D17" i="100"/>
  <c r="F17" i="100" s="1"/>
  <c r="H17" i="100" s="1"/>
  <c r="K17" i="100" s="1"/>
  <c r="J17" i="100" s="1"/>
  <c r="D5" i="100"/>
  <c r="F5" i="100" s="1"/>
  <c r="H5" i="100" s="1"/>
  <c r="D32" i="101"/>
  <c r="L8" i="101"/>
  <c r="M8" i="101" s="1"/>
  <c r="Q8" i="101" s="1"/>
  <c r="P8" i="101" s="1"/>
  <c r="D47" i="102"/>
  <c r="F47" i="102" s="1"/>
  <c r="H47" i="102" s="1"/>
  <c r="D35" i="102"/>
  <c r="F35" i="102" s="1"/>
  <c r="H35" i="102" s="1"/>
  <c r="K35" i="102" s="1"/>
  <c r="D23" i="102"/>
  <c r="F23" i="102" s="1"/>
  <c r="H23" i="102" s="1"/>
  <c r="K23" i="102" s="1"/>
  <c r="J23" i="102" s="1"/>
  <c r="D11" i="102"/>
  <c r="J17" i="78"/>
  <c r="L17" i="78"/>
  <c r="M17" i="78" s="1"/>
  <c r="Q17" i="78" s="1"/>
  <c r="P17" i="78" s="1"/>
  <c r="D39" i="109"/>
  <c r="F39" i="109" s="1"/>
  <c r="H39" i="109" s="1"/>
  <c r="D51" i="109"/>
  <c r="F51" i="109" s="1"/>
  <c r="H51" i="109" s="1"/>
  <c r="K51" i="109" s="1"/>
  <c r="L40" i="100"/>
  <c r="M40" i="100" s="1"/>
  <c r="Q40" i="100" s="1"/>
  <c r="P40" i="100" s="1"/>
  <c r="J40" i="100"/>
  <c r="L54" i="108"/>
  <c r="M54" i="108" s="1"/>
  <c r="Q54" i="108" s="1"/>
  <c r="P54" i="108" s="1"/>
  <c r="J54" i="108"/>
  <c r="J26" i="103"/>
  <c r="L26" i="103"/>
  <c r="M26" i="103" s="1"/>
  <c r="Q26" i="103" s="1"/>
  <c r="P26" i="103" s="1"/>
  <c r="J31" i="96"/>
  <c r="J37" i="94"/>
  <c r="L37" i="94"/>
  <c r="M37" i="94" s="1"/>
  <c r="Q37" i="94" s="1"/>
  <c r="P37" i="94" s="1"/>
  <c r="J10" i="85"/>
  <c r="L10" i="85"/>
  <c r="M10" i="85" s="1"/>
  <c r="Q10" i="85" s="1"/>
  <c r="P10" i="85" s="1"/>
  <c r="D16" i="90"/>
  <c r="F16" i="90" s="1"/>
  <c r="H16" i="90" s="1"/>
  <c r="K16" i="90" s="1"/>
  <c r="J30" i="122"/>
  <c r="L30" i="122"/>
  <c r="M30" i="122" s="1"/>
  <c r="Q30" i="122" s="1"/>
  <c r="P30" i="122" s="1"/>
  <c r="J20" i="122"/>
  <c r="L53" i="122"/>
  <c r="M53" i="122" s="1"/>
  <c r="Q53" i="122" s="1"/>
  <c r="P53" i="122" s="1"/>
  <c r="J53" i="122"/>
  <c r="L47" i="121"/>
  <c r="M47" i="121" s="1"/>
  <c r="Q47" i="121" s="1"/>
  <c r="P47" i="121" s="1"/>
  <c r="J47" i="121"/>
  <c r="L16" i="121"/>
  <c r="M16" i="121" s="1"/>
  <c r="Q16" i="121" s="1"/>
  <c r="P16" i="121" s="1"/>
  <c r="J16" i="121"/>
  <c r="L11" i="121"/>
  <c r="M11" i="121" s="1"/>
  <c r="Q11" i="121" s="1"/>
  <c r="P11" i="121" s="1"/>
  <c r="J11" i="121"/>
  <c r="J36" i="121"/>
  <c r="L36" i="121"/>
  <c r="M36" i="121" s="1"/>
  <c r="Q36" i="121" s="1"/>
  <c r="P36" i="121" s="1"/>
  <c r="J8" i="121"/>
  <c r="L8" i="121"/>
  <c r="M8" i="121" s="1"/>
  <c r="Q8" i="121" s="1"/>
  <c r="P8" i="121" s="1"/>
  <c r="J13" i="121"/>
  <c r="L13" i="121"/>
  <c r="M13" i="121" s="1"/>
  <c r="Q13" i="121" s="1"/>
  <c r="P13" i="121" s="1"/>
  <c r="L31" i="121"/>
  <c r="M31" i="121" s="1"/>
  <c r="Q31" i="121" s="1"/>
  <c r="P31" i="121" s="1"/>
  <c r="J31" i="121"/>
  <c r="J48" i="121"/>
  <c r="L48" i="121"/>
  <c r="M48" i="121" s="1"/>
  <c r="Q48" i="121" s="1"/>
  <c r="P48" i="121" s="1"/>
  <c r="L49" i="120"/>
  <c r="M49" i="120" s="1"/>
  <c r="Q49" i="120" s="1"/>
  <c r="P49" i="120" s="1"/>
  <c r="J49" i="120"/>
  <c r="J52" i="120"/>
  <c r="L52" i="120"/>
  <c r="M52" i="120" s="1"/>
  <c r="Q52" i="120" s="1"/>
  <c r="P52" i="120" s="1"/>
  <c r="J32" i="120"/>
  <c r="L32" i="120"/>
  <c r="M32" i="120" s="1"/>
  <c r="Q32" i="120" s="1"/>
  <c r="P32" i="120" s="1"/>
  <c r="J15" i="120"/>
  <c r="L15" i="120"/>
  <c r="M15" i="120" s="1"/>
  <c r="Q15" i="120" s="1"/>
  <c r="P15" i="120" s="1"/>
  <c r="J37" i="120"/>
  <c r="L37" i="120"/>
  <c r="M37" i="120" s="1"/>
  <c r="Q37" i="120" s="1"/>
  <c r="P37" i="120" s="1"/>
  <c r="J28" i="120"/>
  <c r="L28" i="120"/>
  <c r="M28" i="120" s="1"/>
  <c r="Q28" i="120" s="1"/>
  <c r="P28" i="120" s="1"/>
  <c r="L31" i="120"/>
  <c r="M31" i="120" s="1"/>
  <c r="Q31" i="120" s="1"/>
  <c r="P31" i="120" s="1"/>
  <c r="D46" i="120"/>
  <c r="F46" i="120" s="1"/>
  <c r="H46" i="120" s="1"/>
  <c r="K46" i="120" s="1"/>
  <c r="L11" i="119"/>
  <c r="M11" i="119" s="1"/>
  <c r="Q11" i="119" s="1"/>
  <c r="P11" i="119" s="1"/>
  <c r="J11" i="119"/>
  <c r="L16" i="119"/>
  <c r="M16" i="119" s="1"/>
  <c r="Q16" i="119" s="1"/>
  <c r="P16" i="119" s="1"/>
  <c r="J16" i="119"/>
  <c r="L21" i="119"/>
  <c r="M21" i="119" s="1"/>
  <c r="Q21" i="119" s="1"/>
  <c r="P21" i="119" s="1"/>
  <c r="J21" i="119"/>
  <c r="L32" i="119"/>
  <c r="M32" i="119" s="1"/>
  <c r="Q32" i="119" s="1"/>
  <c r="P32" i="119" s="1"/>
  <c r="J32" i="119"/>
  <c r="J51" i="119"/>
  <c r="L51" i="119"/>
  <c r="M51" i="119" s="1"/>
  <c r="Q51" i="119" s="1"/>
  <c r="P51" i="119" s="1"/>
  <c r="L40" i="119"/>
  <c r="M40" i="119" s="1"/>
  <c r="Q40" i="119" s="1"/>
  <c r="P40" i="119" s="1"/>
  <c r="J40" i="119"/>
  <c r="J50" i="119"/>
  <c r="L35" i="119"/>
  <c r="M35" i="119" s="1"/>
  <c r="Q35" i="119" s="1"/>
  <c r="P35" i="119" s="1"/>
  <c r="J35" i="119"/>
  <c r="L5" i="119"/>
  <c r="M5" i="119" s="1"/>
  <c r="Q5" i="119" s="1"/>
  <c r="P5" i="119" s="1"/>
  <c r="J5" i="119"/>
  <c r="L25" i="119"/>
  <c r="M25" i="119" s="1"/>
  <c r="Q25" i="119" s="1"/>
  <c r="P25" i="119" s="1"/>
  <c r="J25" i="119"/>
  <c r="J39" i="119"/>
  <c r="L39" i="119"/>
  <c r="M39" i="119" s="1"/>
  <c r="Q39" i="119" s="1"/>
  <c r="P39" i="119" s="1"/>
  <c r="L36" i="117"/>
  <c r="M36" i="117" s="1"/>
  <c r="Q36" i="117" s="1"/>
  <c r="P36" i="117" s="1"/>
  <c r="L39" i="117"/>
  <c r="M39" i="117" s="1"/>
  <c r="Q39" i="117" s="1"/>
  <c r="P39" i="117" s="1"/>
  <c r="J5" i="117"/>
  <c r="L5" i="117"/>
  <c r="M5" i="117" s="1"/>
  <c r="Q5" i="117" s="1"/>
  <c r="P5" i="117" s="1"/>
  <c r="J52" i="117"/>
  <c r="L52" i="117"/>
  <c r="M52" i="117" s="1"/>
  <c r="Q52" i="117" s="1"/>
  <c r="P52" i="117" s="1"/>
  <c r="J23" i="117"/>
  <c r="L23" i="117"/>
  <c r="M23" i="117" s="1"/>
  <c r="Q23" i="117" s="1"/>
  <c r="P23" i="117" s="1"/>
  <c r="J24" i="117"/>
  <c r="L24" i="117"/>
  <c r="M24" i="117" s="1"/>
  <c r="Q24" i="117" s="1"/>
  <c r="P24" i="117" s="1"/>
  <c r="J40" i="117"/>
  <c r="L40" i="117"/>
  <c r="M40" i="117" s="1"/>
  <c r="Q40" i="117" s="1"/>
  <c r="P40" i="117" s="1"/>
  <c r="J18" i="117"/>
  <c r="L18" i="117"/>
  <c r="M18" i="117" s="1"/>
  <c r="Q18" i="117" s="1"/>
  <c r="P18" i="117" s="1"/>
  <c r="L15" i="117"/>
  <c r="M15" i="117" s="1"/>
  <c r="Q15" i="117" s="1"/>
  <c r="P15" i="117" s="1"/>
  <c r="J28" i="117"/>
  <c r="L28" i="117"/>
  <c r="M28" i="117" s="1"/>
  <c r="Q28" i="117" s="1"/>
  <c r="P28" i="117" s="1"/>
  <c r="L25" i="117"/>
  <c r="M25" i="117" s="1"/>
  <c r="Q25" i="117" s="1"/>
  <c r="P25" i="117" s="1"/>
  <c r="J25" i="117"/>
  <c r="L49" i="117"/>
  <c r="M49" i="117" s="1"/>
  <c r="Q49" i="117" s="1"/>
  <c r="P49" i="117" s="1"/>
  <c r="J49" i="117"/>
  <c r="F19" i="112"/>
  <c r="D49" i="112"/>
  <c r="D26" i="112"/>
  <c r="D18" i="112"/>
  <c r="D5" i="114"/>
  <c r="F5" i="114" s="1"/>
  <c r="H5" i="114" s="1"/>
  <c r="K5" i="114" s="1"/>
  <c r="F35" i="114"/>
  <c r="H35" i="114" s="1"/>
  <c r="K35" i="114" s="1"/>
  <c r="F38" i="114"/>
  <c r="H38" i="114" s="1"/>
  <c r="F6" i="114"/>
  <c r="H6" i="114" s="1"/>
  <c r="K6" i="114" s="1"/>
  <c r="L6" i="114" s="1"/>
  <c r="F20" i="114"/>
  <c r="H20" i="114" s="1"/>
  <c r="K20" i="114" s="1"/>
  <c r="L20" i="114" s="1"/>
  <c r="M20" i="114" s="1"/>
  <c r="Q20" i="114" s="1"/>
  <c r="P20" i="114" s="1"/>
  <c r="H45" i="114"/>
  <c r="K45" i="114" s="1"/>
  <c r="F41" i="114"/>
  <c r="H41" i="114" s="1"/>
  <c r="K41" i="114" s="1"/>
  <c r="F12" i="114"/>
  <c r="H12" i="114" s="1"/>
  <c r="K12" i="114" s="1"/>
  <c r="F25" i="114"/>
  <c r="H25" i="114" s="1"/>
  <c r="K25" i="114" s="1"/>
  <c r="J25" i="114" s="1"/>
  <c r="F48" i="114"/>
  <c r="H48" i="114" s="1"/>
  <c r="K48" i="114" s="1"/>
  <c r="F40" i="114"/>
  <c r="F43" i="114"/>
  <c r="H43" i="114" s="1"/>
  <c r="K43" i="114" s="1"/>
  <c r="L43" i="114" s="1"/>
  <c r="M43" i="114" s="1"/>
  <c r="Q43" i="114" s="1"/>
  <c r="P43" i="114" s="1"/>
  <c r="F44" i="114"/>
  <c r="H44" i="114" s="1"/>
  <c r="K44" i="114" s="1"/>
  <c r="D21" i="114"/>
  <c r="F21" i="114" s="1"/>
  <c r="H21" i="114" s="1"/>
  <c r="K21" i="114" s="1"/>
  <c r="D8" i="114"/>
  <c r="F8" i="114" s="1"/>
  <c r="H8" i="114" s="1"/>
  <c r="K8" i="114" s="1"/>
  <c r="F24" i="114"/>
  <c r="H24" i="114" s="1"/>
  <c r="K24" i="114" s="1"/>
  <c r="L45" i="94"/>
  <c r="M45" i="94" s="1"/>
  <c r="Q45" i="94" s="1"/>
  <c r="P45" i="94" s="1"/>
  <c r="J45" i="94"/>
  <c r="J36" i="100"/>
  <c r="L36" i="100"/>
  <c r="M36" i="100" s="1"/>
  <c r="Q36" i="100" s="1"/>
  <c r="P36" i="100" s="1"/>
  <c r="J18" i="100"/>
  <c r="L18" i="100"/>
  <c r="M18" i="100" s="1"/>
  <c r="Q18" i="100" s="1"/>
  <c r="P18" i="100" s="1"/>
  <c r="D44" i="85"/>
  <c r="D20" i="85"/>
  <c r="F20" i="85" s="1"/>
  <c r="H20" i="85" s="1"/>
  <c r="K20" i="85" s="1"/>
  <c r="D8" i="85"/>
  <c r="F8" i="85" s="1"/>
  <c r="H8" i="85" s="1"/>
  <c r="K8" i="85" s="1"/>
  <c r="J32" i="109"/>
  <c r="L32" i="109"/>
  <c r="M32" i="109" s="1"/>
  <c r="Q32" i="109" s="1"/>
  <c r="P32" i="109" s="1"/>
  <c r="L8" i="78"/>
  <c r="M8" i="78" s="1"/>
  <c r="Q8" i="78" s="1"/>
  <c r="P8" i="78" s="1"/>
  <c r="J55" i="99"/>
  <c r="L55" i="106"/>
  <c r="M55" i="106" s="1"/>
  <c r="Q55" i="106" s="1"/>
  <c r="P55" i="106" s="1"/>
  <c r="J55" i="106"/>
  <c r="L55" i="100"/>
  <c r="M55" i="100" s="1"/>
  <c r="Q55" i="100" s="1"/>
  <c r="P55" i="100" s="1"/>
  <c r="J55" i="100"/>
  <c r="L55" i="101"/>
  <c r="M55" i="101" s="1"/>
  <c r="Q55" i="101" s="1"/>
  <c r="P55" i="101" s="1"/>
  <c r="J55" i="101"/>
  <c r="L55" i="98"/>
  <c r="M55" i="98" s="1"/>
  <c r="Q55" i="98" s="1"/>
  <c r="P55" i="98" s="1"/>
  <c r="J55" i="98"/>
  <c r="L55" i="102"/>
  <c r="M55" i="102" s="1"/>
  <c r="Q55" i="102" s="1"/>
  <c r="P55" i="102" s="1"/>
  <c r="J55" i="102"/>
  <c r="L55" i="83"/>
  <c r="M55" i="83" s="1"/>
  <c r="Q55" i="83" s="1"/>
  <c r="P55" i="83" s="1"/>
  <c r="J55" i="83"/>
  <c r="L55" i="85"/>
  <c r="M55" i="85" s="1"/>
  <c r="Q55" i="85" s="1"/>
  <c r="P55" i="85" s="1"/>
  <c r="L55" i="94"/>
  <c r="M55" i="94" s="1"/>
  <c r="Q55" i="94" s="1"/>
  <c r="P55" i="94" s="1"/>
  <c r="J55" i="94"/>
  <c r="L55" i="88"/>
  <c r="M55" i="88" s="1"/>
  <c r="Q55" i="88" s="1"/>
  <c r="P55" i="88" s="1"/>
  <c r="J55" i="88"/>
  <c r="D54" i="78"/>
  <c r="F54" i="78" s="1"/>
  <c r="H54" i="78" s="1"/>
  <c r="L55" i="87"/>
  <c r="M55" i="87" s="1"/>
  <c r="Q55" i="87" s="1"/>
  <c r="P55" i="87" s="1"/>
  <c r="J55" i="87"/>
  <c r="L55" i="86"/>
  <c r="M55" i="86" s="1"/>
  <c r="Q55" i="86" s="1"/>
  <c r="P55" i="86" s="1"/>
  <c r="J55" i="86"/>
  <c r="F44" i="154"/>
  <c r="H44" i="154" s="1"/>
  <c r="K44" i="154" s="1"/>
  <c r="H26" i="153"/>
  <c r="H33" i="125"/>
  <c r="F11" i="102"/>
  <c r="H11" i="102" s="1"/>
  <c r="K11" i="102" s="1"/>
  <c r="F32" i="101"/>
  <c r="H32" i="101" s="1"/>
  <c r="K32" i="101" s="1"/>
  <c r="L32" i="101" s="1"/>
  <c r="M32" i="101" s="1"/>
  <c r="F12" i="98"/>
  <c r="H12" i="98" s="1"/>
  <c r="K12" i="98" s="1"/>
  <c r="L12" i="98" s="1"/>
  <c r="M12" i="98" s="1"/>
  <c r="Q12" i="98" s="1"/>
  <c r="P12" i="98" s="1"/>
  <c r="H40" i="114"/>
  <c r="K40" i="114" s="1"/>
  <c r="L9" i="156" l="1"/>
  <c r="M9" i="156" s="1"/>
  <c r="Q9" i="156" s="1"/>
  <c r="P9" i="156" s="1"/>
  <c r="L40" i="156"/>
  <c r="M40" i="156" s="1"/>
  <c r="Q40" i="156" s="1"/>
  <c r="P40" i="156" s="1"/>
  <c r="J47" i="156"/>
  <c r="L46" i="155"/>
  <c r="M46" i="155" s="1"/>
  <c r="Q46" i="155" s="1"/>
  <c r="P46" i="155" s="1"/>
  <c r="L40" i="155"/>
  <c r="M40" i="155" s="1"/>
  <c r="Q40" i="155" s="1"/>
  <c r="P40" i="155" s="1"/>
  <c r="L37" i="155"/>
  <c r="M37" i="155" s="1"/>
  <c r="Q37" i="155" s="1"/>
  <c r="P37" i="155" s="1"/>
  <c r="L8" i="155"/>
  <c r="M8" i="155" s="1"/>
  <c r="Q8" i="155" s="1"/>
  <c r="P8" i="155" s="1"/>
  <c r="L33" i="155"/>
  <c r="M33" i="155" s="1"/>
  <c r="Q33" i="155" s="1"/>
  <c r="P33" i="155" s="1"/>
  <c r="C38" i="144"/>
  <c r="D25" i="144"/>
  <c r="D25" i="146" s="1"/>
  <c r="L10" i="151"/>
  <c r="M10" i="151" s="1"/>
  <c r="Q10" i="151" s="1"/>
  <c r="P10" i="151" s="1"/>
  <c r="C9" i="144"/>
  <c r="C9" i="146" s="1"/>
  <c r="C30" i="144"/>
  <c r="C30" i="146" s="1"/>
  <c r="L14" i="151"/>
  <c r="M14" i="151" s="1"/>
  <c r="Q14" i="151" s="1"/>
  <c r="P14" i="151" s="1"/>
  <c r="C28" i="144"/>
  <c r="C28" i="146" s="1"/>
  <c r="D45" i="144"/>
  <c r="D45" i="146" s="1"/>
  <c r="C54" i="144"/>
  <c r="C22" i="144"/>
  <c r="Q55" i="154"/>
  <c r="P55" i="154" s="1"/>
  <c r="C41" i="144"/>
  <c r="C5" i="144"/>
  <c r="C5" i="146" s="1"/>
  <c r="C48" i="144"/>
  <c r="C48" i="146" s="1"/>
  <c r="C34" i="144"/>
  <c r="C34" i="146" s="1"/>
  <c r="C18" i="144"/>
  <c r="C18" i="146" s="1"/>
  <c r="C40" i="144"/>
  <c r="C40" i="146" s="1"/>
  <c r="C49" i="144"/>
  <c r="C14" i="144"/>
  <c r="C14" i="146" s="1"/>
  <c r="C25" i="144"/>
  <c r="C25" i="146" s="1"/>
  <c r="C12" i="144"/>
  <c r="C35" i="144"/>
  <c r="C45" i="144"/>
  <c r="C53" i="144"/>
  <c r="C53" i="146" s="1"/>
  <c r="C20" i="144"/>
  <c r="C20" i="146" s="1"/>
  <c r="C26" i="144"/>
  <c r="C26" i="146" s="1"/>
  <c r="C51" i="144"/>
  <c r="C51" i="146" s="1"/>
  <c r="F23" i="153"/>
  <c r="F31" i="153"/>
  <c r="F43" i="153"/>
  <c r="C42" i="144"/>
  <c r="C42" i="146" s="1"/>
  <c r="F37" i="153"/>
  <c r="C36" i="144"/>
  <c r="F11" i="153"/>
  <c r="C10" i="144"/>
  <c r="F22" i="153"/>
  <c r="C21" i="144"/>
  <c r="C21" i="146" s="1"/>
  <c r="K46" i="153"/>
  <c r="F44" i="153"/>
  <c r="C43" i="144"/>
  <c r="C43" i="146" s="1"/>
  <c r="H50" i="153"/>
  <c r="D49" i="144"/>
  <c r="D49" i="146" s="1"/>
  <c r="F30" i="153"/>
  <c r="C29" i="144"/>
  <c r="C29" i="146" s="1"/>
  <c r="F5" i="153"/>
  <c r="C4" i="144"/>
  <c r="C4" i="146" s="1"/>
  <c r="F38" i="153"/>
  <c r="C37" i="144"/>
  <c r="C37" i="146" s="1"/>
  <c r="F17" i="153"/>
  <c r="C16" i="144"/>
  <c r="C16" i="146" s="1"/>
  <c r="F47" i="153"/>
  <c r="C46" i="144"/>
  <c r="C46" i="146" s="1"/>
  <c r="F28" i="153"/>
  <c r="C27" i="144"/>
  <c r="C27" i="146" s="1"/>
  <c r="H39" i="153"/>
  <c r="D38" i="144"/>
  <c r="D38" i="146" s="1"/>
  <c r="F32" i="153"/>
  <c r="C31" i="144"/>
  <c r="C31" i="146" s="1"/>
  <c r="F16" i="153"/>
  <c r="D15" i="144" s="1"/>
  <c r="C15" i="144"/>
  <c r="C15" i="146" s="1"/>
  <c r="F45" i="153"/>
  <c r="D44" i="144" s="1"/>
  <c r="D44" i="146" s="1"/>
  <c r="C44" i="144"/>
  <c r="C44" i="146" s="1"/>
  <c r="H49" i="153"/>
  <c r="D48" i="144"/>
  <c r="D48" i="146" s="1"/>
  <c r="F12" i="153"/>
  <c r="C11" i="144"/>
  <c r="C11" i="146" s="1"/>
  <c r="F33" i="153"/>
  <c r="C32" i="144"/>
  <c r="C32" i="146" s="1"/>
  <c r="H29" i="153"/>
  <c r="D28" i="144"/>
  <c r="H6" i="153"/>
  <c r="D5" i="144"/>
  <c r="D5" i="146" s="1"/>
  <c r="H13" i="153"/>
  <c r="D12" i="144"/>
  <c r="D12" i="146" s="1"/>
  <c r="F48" i="153"/>
  <c r="C47" i="144"/>
  <c r="C47" i="146" s="1"/>
  <c r="H23" i="153"/>
  <c r="D22" i="144"/>
  <c r="D22" i="146" s="1"/>
  <c r="H27" i="153"/>
  <c r="D26" i="144"/>
  <c r="D26" i="146" s="1"/>
  <c r="F14" i="153"/>
  <c r="C13" i="144"/>
  <c r="F25" i="153"/>
  <c r="C24" i="144"/>
  <c r="C24" i="146" s="1"/>
  <c r="F34" i="153"/>
  <c r="C33" i="144"/>
  <c r="C33" i="146" s="1"/>
  <c r="H21" i="153"/>
  <c r="D20" i="144"/>
  <c r="D20" i="146" s="1"/>
  <c r="F53" i="153"/>
  <c r="C52" i="144"/>
  <c r="C52" i="146" s="1"/>
  <c r="F20" i="153"/>
  <c r="C19" i="144"/>
  <c r="C19" i="146" s="1"/>
  <c r="F24" i="153"/>
  <c r="C23" i="144"/>
  <c r="F7" i="153"/>
  <c r="D6" i="144" s="1"/>
  <c r="D6" i="146" s="1"/>
  <c r="C6" i="144"/>
  <c r="C6" i="146" s="1"/>
  <c r="H41" i="153"/>
  <c r="D40" i="144"/>
  <c r="D40" i="146" s="1"/>
  <c r="K26" i="153"/>
  <c r="H54" i="153"/>
  <c r="D53" i="144"/>
  <c r="D53" i="146" s="1"/>
  <c r="H19" i="153"/>
  <c r="D18" i="144"/>
  <c r="D18" i="146" s="1"/>
  <c r="F9" i="153"/>
  <c r="C8" i="144"/>
  <c r="C8" i="146" s="1"/>
  <c r="F8" i="153"/>
  <c r="C7" i="144"/>
  <c r="C7" i="146" s="1"/>
  <c r="H52" i="153"/>
  <c r="D51" i="144"/>
  <c r="D51" i="146" s="1"/>
  <c r="F51" i="153"/>
  <c r="C50" i="144"/>
  <c r="C50" i="146" s="1"/>
  <c r="H35" i="153"/>
  <c r="D34" i="144"/>
  <c r="D34" i="146" s="1"/>
  <c r="F40" i="153"/>
  <c r="C39" i="144"/>
  <c r="C39" i="146" s="1"/>
  <c r="L51" i="149"/>
  <c r="M51" i="149" s="1"/>
  <c r="Q51" i="149" s="1"/>
  <c r="P51" i="149" s="1"/>
  <c r="L33" i="143"/>
  <c r="M33" i="143" s="1"/>
  <c r="Q33" i="143" s="1"/>
  <c r="P33" i="143" s="1"/>
  <c r="L48" i="143"/>
  <c r="M48" i="143" s="1"/>
  <c r="Q48" i="143" s="1"/>
  <c r="P48" i="143" s="1"/>
  <c r="J50" i="143"/>
  <c r="C34" i="142"/>
  <c r="L23" i="143"/>
  <c r="M23" i="143" s="1"/>
  <c r="Q23" i="143" s="1"/>
  <c r="P23" i="143" s="1"/>
  <c r="J35" i="143"/>
  <c r="C18" i="142"/>
  <c r="C49" i="142"/>
  <c r="C22" i="142"/>
  <c r="C43" i="142"/>
  <c r="C19" i="142"/>
  <c r="C11" i="142"/>
  <c r="C40" i="142"/>
  <c r="C37" i="142"/>
  <c r="C14" i="142"/>
  <c r="C38" i="142"/>
  <c r="C21" i="142"/>
  <c r="H15" i="140"/>
  <c r="D14" i="142"/>
  <c r="F42" i="140"/>
  <c r="C41" i="142"/>
  <c r="F10" i="140"/>
  <c r="C9" i="142"/>
  <c r="F40" i="140"/>
  <c r="D39" i="142" s="1"/>
  <c r="C39" i="142"/>
  <c r="H9" i="140"/>
  <c r="D8" i="142"/>
  <c r="F13" i="140"/>
  <c r="D12" i="142" s="1"/>
  <c r="C12" i="142"/>
  <c r="F16" i="140"/>
  <c r="C15" i="142"/>
  <c r="F31" i="140"/>
  <c r="C30" i="142"/>
  <c r="F6" i="140"/>
  <c r="C5" i="142"/>
  <c r="F25" i="140"/>
  <c r="C24" i="142"/>
  <c r="F54" i="140"/>
  <c r="D53" i="142" s="1"/>
  <c r="C53" i="142"/>
  <c r="F37" i="140"/>
  <c r="D36" i="142" s="1"/>
  <c r="C36" i="142"/>
  <c r="F48" i="140"/>
  <c r="C47" i="142"/>
  <c r="F33" i="140"/>
  <c r="C32" i="142"/>
  <c r="F18" i="140"/>
  <c r="C17" i="142"/>
  <c r="F34" i="140"/>
  <c r="D33" i="142" s="1"/>
  <c r="C33" i="142"/>
  <c r="F55" i="140"/>
  <c r="D54" i="142" s="1"/>
  <c r="C54" i="142"/>
  <c r="F27" i="140"/>
  <c r="C26" i="142"/>
  <c r="F8" i="140"/>
  <c r="D7" i="142" s="1"/>
  <c r="C7" i="142"/>
  <c r="H19" i="140"/>
  <c r="D18" i="142"/>
  <c r="F46" i="140"/>
  <c r="C45" i="142"/>
  <c r="F17" i="140"/>
  <c r="D16" i="142" s="1"/>
  <c r="C16" i="142"/>
  <c r="F53" i="140"/>
  <c r="C52" i="142"/>
  <c r="F51" i="140"/>
  <c r="C50" i="142"/>
  <c r="F47" i="140"/>
  <c r="C46" i="142"/>
  <c r="F5" i="140"/>
  <c r="C4" i="142"/>
  <c r="H39" i="140"/>
  <c r="D38" i="142"/>
  <c r="H35" i="140"/>
  <c r="D34" i="142"/>
  <c r="F32" i="140"/>
  <c r="C31" i="142"/>
  <c r="F30" i="140"/>
  <c r="D29" i="142" s="1"/>
  <c r="C29" i="142"/>
  <c r="F11" i="140"/>
  <c r="D10" i="142" s="1"/>
  <c r="C10" i="142"/>
  <c r="H22" i="140"/>
  <c r="D21" i="142"/>
  <c r="F24" i="140"/>
  <c r="C23" i="142"/>
  <c r="F52" i="140"/>
  <c r="D51" i="142" s="1"/>
  <c r="C51" i="142"/>
  <c r="F45" i="140"/>
  <c r="D44" i="142" s="1"/>
  <c r="C44" i="142"/>
  <c r="H20" i="140"/>
  <c r="D19" i="142"/>
  <c r="F36" i="140"/>
  <c r="D35" i="142" s="1"/>
  <c r="C35" i="142"/>
  <c r="F26" i="140"/>
  <c r="D25" i="142" s="1"/>
  <c r="C25" i="142"/>
  <c r="F43" i="140"/>
  <c r="C42" i="142"/>
  <c r="H44" i="140"/>
  <c r="D43" i="142"/>
  <c r="F21" i="140"/>
  <c r="C20" i="142"/>
  <c r="J23" i="138"/>
  <c r="L14" i="138"/>
  <c r="M14" i="138" s="1"/>
  <c r="Q14" i="138" s="1"/>
  <c r="P14" i="138" s="1"/>
  <c r="L35" i="138"/>
  <c r="M35" i="138" s="1"/>
  <c r="Q35" i="138" s="1"/>
  <c r="P35" i="138" s="1"/>
  <c r="L47" i="137"/>
  <c r="M47" i="137" s="1"/>
  <c r="Q47" i="137" s="1"/>
  <c r="P47" i="137" s="1"/>
  <c r="J21" i="137"/>
  <c r="C39" i="139"/>
  <c r="J24" i="135"/>
  <c r="L24" i="135"/>
  <c r="M24" i="135" s="1"/>
  <c r="Q24" i="135" s="1"/>
  <c r="P24" i="135" s="1"/>
  <c r="J9" i="135"/>
  <c r="L39" i="134"/>
  <c r="M39" i="134" s="1"/>
  <c r="Q39" i="134" s="1"/>
  <c r="P39" i="134" s="1"/>
  <c r="L33" i="134"/>
  <c r="M33" i="134" s="1"/>
  <c r="Q33" i="134" s="1"/>
  <c r="P33" i="134" s="1"/>
  <c r="C24" i="139"/>
  <c r="J28" i="133"/>
  <c r="C10" i="139"/>
  <c r="J19" i="128"/>
  <c r="L30" i="128"/>
  <c r="M30" i="128" s="1"/>
  <c r="Q30" i="128" s="1"/>
  <c r="P30" i="128" s="1"/>
  <c r="L14" i="127"/>
  <c r="M14" i="127" s="1"/>
  <c r="Q14" i="127" s="1"/>
  <c r="P14" i="127" s="1"/>
  <c r="C29" i="139"/>
  <c r="L52" i="127"/>
  <c r="M52" i="127" s="1"/>
  <c r="Q52" i="127" s="1"/>
  <c r="P52" i="127" s="1"/>
  <c r="C43" i="139"/>
  <c r="C49" i="139"/>
  <c r="C9" i="139"/>
  <c r="C14" i="139"/>
  <c r="L23" i="126"/>
  <c r="M23" i="126" s="1"/>
  <c r="Q23" i="126" s="1"/>
  <c r="P23" i="126" s="1"/>
  <c r="D32" i="139"/>
  <c r="C32" i="139"/>
  <c r="J45" i="126"/>
  <c r="F15" i="125"/>
  <c r="F31" i="125"/>
  <c r="C30" i="139"/>
  <c r="F6" i="125"/>
  <c r="C5" i="139"/>
  <c r="K33" i="125"/>
  <c r="F27" i="125"/>
  <c r="C26" i="139"/>
  <c r="F24" i="125"/>
  <c r="C23" i="139"/>
  <c r="F8" i="125"/>
  <c r="D7" i="139" s="1"/>
  <c r="C7" i="139"/>
  <c r="F18" i="125"/>
  <c r="C17" i="139"/>
  <c r="F34" i="125"/>
  <c r="C33" i="139"/>
  <c r="F51" i="125"/>
  <c r="C50" i="139"/>
  <c r="F13" i="125"/>
  <c r="C12" i="139"/>
  <c r="F26" i="125"/>
  <c r="C25" i="139"/>
  <c r="F54" i="125"/>
  <c r="D53" i="139" s="1"/>
  <c r="C53" i="139"/>
  <c r="F49" i="125"/>
  <c r="C48" i="139"/>
  <c r="F20" i="125"/>
  <c r="C19" i="139"/>
  <c r="F37" i="125"/>
  <c r="D36" i="139" s="1"/>
  <c r="C36" i="139"/>
  <c r="F41" i="125"/>
  <c r="D40" i="139" s="1"/>
  <c r="C40" i="139"/>
  <c r="F43" i="125"/>
  <c r="C42" i="139"/>
  <c r="F16" i="125"/>
  <c r="D15" i="139" s="1"/>
  <c r="C15" i="139"/>
  <c r="F35" i="125"/>
  <c r="C34" i="139"/>
  <c r="F39" i="125"/>
  <c r="C38" i="139"/>
  <c r="F12" i="125"/>
  <c r="C11" i="139"/>
  <c r="F17" i="125"/>
  <c r="C16" i="139"/>
  <c r="F32" i="125"/>
  <c r="C31" i="139"/>
  <c r="F21" i="125"/>
  <c r="C20" i="139"/>
  <c r="F36" i="125"/>
  <c r="C35" i="139"/>
  <c r="F5" i="125"/>
  <c r="C4" i="139"/>
  <c r="F9" i="125"/>
  <c r="C8" i="139"/>
  <c r="F28" i="125"/>
  <c r="C27" i="139"/>
  <c r="F52" i="125"/>
  <c r="C51" i="139"/>
  <c r="F11" i="125"/>
  <c r="F46" i="125"/>
  <c r="C45" i="139"/>
  <c r="F45" i="125"/>
  <c r="C44" i="139"/>
  <c r="F22" i="125"/>
  <c r="D21" i="139" s="1"/>
  <c r="C21" i="139"/>
  <c r="H44" i="125"/>
  <c r="E43" i="139" s="1"/>
  <c r="D43" i="139"/>
  <c r="F19" i="125"/>
  <c r="D18" i="139" s="1"/>
  <c r="C18" i="139"/>
  <c r="F14" i="125"/>
  <c r="C13" i="139"/>
  <c r="F53" i="125"/>
  <c r="C52" i="139"/>
  <c r="F7" i="125"/>
  <c r="D6" i="139" s="1"/>
  <c r="C6" i="139"/>
  <c r="F48" i="125"/>
  <c r="C47" i="139"/>
  <c r="F38" i="125"/>
  <c r="C37" i="139"/>
  <c r="F23" i="125"/>
  <c r="C22" i="139"/>
  <c r="F47" i="125"/>
  <c r="C46" i="139"/>
  <c r="F42" i="125"/>
  <c r="D41" i="139" s="1"/>
  <c r="C41" i="139"/>
  <c r="F29" i="125"/>
  <c r="C28" i="139"/>
  <c r="L42" i="123"/>
  <c r="M42" i="123" s="1"/>
  <c r="Q42" i="123" s="1"/>
  <c r="P42" i="123" s="1"/>
  <c r="L45" i="122"/>
  <c r="M45" i="122" s="1"/>
  <c r="Q45" i="122" s="1"/>
  <c r="P45" i="122" s="1"/>
  <c r="J32" i="122"/>
  <c r="L43" i="122"/>
  <c r="M43" i="122" s="1"/>
  <c r="Q43" i="122" s="1"/>
  <c r="P43" i="122" s="1"/>
  <c r="L34" i="121"/>
  <c r="M34" i="121" s="1"/>
  <c r="Q34" i="121" s="1"/>
  <c r="P34" i="121" s="1"/>
  <c r="J42" i="119"/>
  <c r="L45" i="119"/>
  <c r="M45" i="119" s="1"/>
  <c r="Q45" i="119" s="1"/>
  <c r="P45" i="119" s="1"/>
  <c r="L18" i="119"/>
  <c r="M18" i="119" s="1"/>
  <c r="Q18" i="119" s="1"/>
  <c r="P18" i="119" s="1"/>
  <c r="J38" i="119"/>
  <c r="L44" i="118"/>
  <c r="M44" i="118" s="1"/>
  <c r="Q44" i="118" s="1"/>
  <c r="P44" i="118" s="1"/>
  <c r="L20" i="118"/>
  <c r="M20" i="118" s="1"/>
  <c r="Q20" i="118" s="1"/>
  <c r="P20" i="118" s="1"/>
  <c r="L16" i="117"/>
  <c r="M16" i="117" s="1"/>
  <c r="Q16" i="117" s="1"/>
  <c r="P16" i="117" s="1"/>
  <c r="L53" i="117"/>
  <c r="M53" i="117" s="1"/>
  <c r="Q53" i="117" s="1"/>
  <c r="P53" i="117" s="1"/>
  <c r="L53" i="116"/>
  <c r="M53" i="116" s="1"/>
  <c r="Q53" i="116" s="1"/>
  <c r="P53" i="116" s="1"/>
  <c r="L41" i="116"/>
  <c r="M41" i="116" s="1"/>
  <c r="Q41" i="116" s="1"/>
  <c r="P41" i="116" s="1"/>
  <c r="L8" i="116"/>
  <c r="M8" i="116" s="1"/>
  <c r="Q8" i="116" s="1"/>
  <c r="P8" i="116" s="1"/>
  <c r="J15" i="115"/>
  <c r="L53" i="115"/>
  <c r="M53" i="115" s="1"/>
  <c r="Q53" i="115" s="1"/>
  <c r="P53" i="115" s="1"/>
  <c r="L26" i="115"/>
  <c r="M26" i="115" s="1"/>
  <c r="Q26" i="115" s="1"/>
  <c r="P26" i="115" s="1"/>
  <c r="L21" i="115"/>
  <c r="M21" i="115" s="1"/>
  <c r="Q21" i="115" s="1"/>
  <c r="P21" i="115" s="1"/>
  <c r="L51" i="113"/>
  <c r="M51" i="113" s="1"/>
  <c r="Q51" i="113" s="1"/>
  <c r="P51" i="113" s="1"/>
  <c r="C48" i="124"/>
  <c r="C33" i="124"/>
  <c r="C18" i="124"/>
  <c r="F6" i="112"/>
  <c r="C5" i="124"/>
  <c r="F18" i="112"/>
  <c r="C17" i="124"/>
  <c r="F16" i="112"/>
  <c r="C15" i="124"/>
  <c r="F41" i="112"/>
  <c r="C40" i="124"/>
  <c r="F23" i="112"/>
  <c r="C22" i="124"/>
  <c r="F25" i="112"/>
  <c r="C24" i="124"/>
  <c r="F26" i="112"/>
  <c r="C25" i="124"/>
  <c r="F30" i="112"/>
  <c r="C29" i="124"/>
  <c r="F43" i="112"/>
  <c r="C42" i="124"/>
  <c r="F24" i="112"/>
  <c r="C23" i="124"/>
  <c r="F46" i="112"/>
  <c r="C45" i="124"/>
  <c r="F45" i="112"/>
  <c r="C44" i="124"/>
  <c r="F12" i="112"/>
  <c r="C11" i="124"/>
  <c r="F39" i="112"/>
  <c r="C38" i="124"/>
  <c r="F5" i="112"/>
  <c r="C4" i="124"/>
  <c r="F33" i="112"/>
  <c r="C32" i="124"/>
  <c r="F10" i="112"/>
  <c r="C9" i="124"/>
  <c r="F8" i="112"/>
  <c r="C7" i="124"/>
  <c r="F32" i="112"/>
  <c r="C31" i="124"/>
  <c r="F35" i="112"/>
  <c r="C34" i="124"/>
  <c r="F21" i="112"/>
  <c r="C20" i="124"/>
  <c r="F48" i="112"/>
  <c r="C47" i="124"/>
  <c r="F38" i="112"/>
  <c r="C37" i="124"/>
  <c r="F28" i="112"/>
  <c r="D27" i="124" s="1"/>
  <c r="C27" i="124"/>
  <c r="F9" i="112"/>
  <c r="C8" i="124"/>
  <c r="F36" i="112"/>
  <c r="C35" i="124"/>
  <c r="F44" i="112"/>
  <c r="C43" i="124"/>
  <c r="H34" i="112"/>
  <c r="D33" i="124"/>
  <c r="F20" i="112"/>
  <c r="C19" i="124"/>
  <c r="F40" i="112"/>
  <c r="C39" i="124"/>
  <c r="F17" i="112"/>
  <c r="C16" i="124"/>
  <c r="H19" i="112"/>
  <c r="D18" i="124"/>
  <c r="F42" i="112"/>
  <c r="C41" i="124"/>
  <c r="F51" i="112"/>
  <c r="C50" i="124"/>
  <c r="F22" i="112"/>
  <c r="C21" i="124"/>
  <c r="F50" i="112"/>
  <c r="C49" i="124"/>
  <c r="F11" i="112"/>
  <c r="C10" i="124"/>
  <c r="F15" i="112"/>
  <c r="C14" i="124"/>
  <c r="F52" i="112"/>
  <c r="C51" i="124"/>
  <c r="F53" i="112"/>
  <c r="C52" i="124"/>
  <c r="F49" i="112"/>
  <c r="F29" i="112"/>
  <c r="C28" i="124"/>
  <c r="F31" i="112"/>
  <c r="C30" i="124"/>
  <c r="F27" i="112"/>
  <c r="C26" i="124"/>
  <c r="F54" i="112"/>
  <c r="C53" i="124"/>
  <c r="F47" i="112"/>
  <c r="C46" i="124"/>
  <c r="F37" i="112"/>
  <c r="C36" i="124"/>
  <c r="F13" i="112"/>
  <c r="C12" i="124"/>
  <c r="F7" i="112"/>
  <c r="C6" i="124"/>
  <c r="F14" i="112"/>
  <c r="C13" i="124"/>
  <c r="J42" i="109"/>
  <c r="J9" i="102"/>
  <c r="L39" i="102"/>
  <c r="M39" i="102" s="1"/>
  <c r="Q39" i="102" s="1"/>
  <c r="P39" i="102" s="1"/>
  <c r="J32" i="101"/>
  <c r="L9" i="100"/>
  <c r="M9" i="100" s="1"/>
  <c r="Q9" i="100" s="1"/>
  <c r="P9" i="100" s="1"/>
  <c r="J32" i="100"/>
  <c r="L12" i="100"/>
  <c r="M12" i="100" s="1"/>
  <c r="Q12" i="100" s="1"/>
  <c r="P12" i="100" s="1"/>
  <c r="J50" i="100"/>
  <c r="J24" i="99"/>
  <c r="J19" i="99"/>
  <c r="L23" i="99"/>
  <c r="M23" i="99" s="1"/>
  <c r="Q23" i="99" s="1"/>
  <c r="P23" i="99" s="1"/>
  <c r="J18" i="99"/>
  <c r="L41" i="99"/>
  <c r="M41" i="99" s="1"/>
  <c r="Q41" i="99" s="1"/>
  <c r="P41" i="99" s="1"/>
  <c r="L40" i="99"/>
  <c r="M40" i="99" s="1"/>
  <c r="Q40" i="99" s="1"/>
  <c r="P40" i="99" s="1"/>
  <c r="J54" i="99"/>
  <c r="J47" i="98"/>
  <c r="L31" i="98"/>
  <c r="M31" i="98" s="1"/>
  <c r="Q31" i="98" s="1"/>
  <c r="P31" i="98" s="1"/>
  <c r="J41" i="98"/>
  <c r="L29" i="98"/>
  <c r="M29" i="98" s="1"/>
  <c r="Q29" i="98" s="1"/>
  <c r="P29" i="98" s="1"/>
  <c r="L42" i="98"/>
  <c r="M42" i="98" s="1"/>
  <c r="Q42" i="98" s="1"/>
  <c r="P42" i="98" s="1"/>
  <c r="L14" i="98"/>
  <c r="M14" i="98" s="1"/>
  <c r="Q14" i="98" s="1"/>
  <c r="P14" i="98" s="1"/>
  <c r="J55" i="97"/>
  <c r="L54" i="97"/>
  <c r="M54" i="97" s="1"/>
  <c r="Q54" i="97" s="1"/>
  <c r="P54" i="97" s="1"/>
  <c r="L50" i="96"/>
  <c r="M50" i="96" s="1"/>
  <c r="Q50" i="96" s="1"/>
  <c r="P50" i="96" s="1"/>
  <c r="L52" i="96"/>
  <c r="M52" i="96" s="1"/>
  <c r="Q52" i="96" s="1"/>
  <c r="P52" i="96" s="1"/>
  <c r="L5" i="96"/>
  <c r="M5" i="96" s="1"/>
  <c r="Q5" i="96" s="1"/>
  <c r="P5" i="96" s="1"/>
  <c r="L49" i="96"/>
  <c r="M49" i="96" s="1"/>
  <c r="Q49" i="96" s="1"/>
  <c r="P49" i="96" s="1"/>
  <c r="L11" i="96"/>
  <c r="M11" i="96" s="1"/>
  <c r="Q11" i="96" s="1"/>
  <c r="P11" i="96" s="1"/>
  <c r="J55" i="96"/>
  <c r="L44" i="96"/>
  <c r="M44" i="96" s="1"/>
  <c r="Q44" i="96" s="1"/>
  <c r="P44" i="96" s="1"/>
  <c r="J38" i="96"/>
  <c r="J25" i="96"/>
  <c r="L40" i="83"/>
  <c r="M40" i="83" s="1"/>
  <c r="Q40" i="83" s="1"/>
  <c r="P40" i="83" s="1"/>
  <c r="L39" i="83"/>
  <c r="M39" i="83" s="1"/>
  <c r="Q39" i="83" s="1"/>
  <c r="P39" i="83" s="1"/>
  <c r="J6" i="83"/>
  <c r="J19" i="83"/>
  <c r="J38" i="107"/>
  <c r="L17" i="107"/>
  <c r="M17" i="107" s="1"/>
  <c r="Q17" i="107" s="1"/>
  <c r="P17" i="107" s="1"/>
  <c r="L32" i="103"/>
  <c r="M32" i="103" s="1"/>
  <c r="Q32" i="103" s="1"/>
  <c r="P32" i="103" s="1"/>
  <c r="L41" i="82"/>
  <c r="M41" i="82" s="1"/>
  <c r="Q41" i="82" s="1"/>
  <c r="P41" i="82" s="1"/>
  <c r="J5" i="81"/>
  <c r="L25" i="81"/>
  <c r="M25" i="81" s="1"/>
  <c r="Q25" i="81" s="1"/>
  <c r="P25" i="81" s="1"/>
  <c r="J44" i="81"/>
  <c r="L42" i="105"/>
  <c r="M42" i="105" s="1"/>
  <c r="Q42" i="105" s="1"/>
  <c r="P42" i="105" s="1"/>
  <c r="L31" i="87"/>
  <c r="M31" i="87" s="1"/>
  <c r="Q31" i="87" s="1"/>
  <c r="P31" i="87" s="1"/>
  <c r="J54" i="88"/>
  <c r="L46" i="89"/>
  <c r="M46" i="89" s="1"/>
  <c r="Q46" i="89" s="1"/>
  <c r="P46" i="89" s="1"/>
  <c r="J46" i="89"/>
  <c r="L54" i="89"/>
  <c r="M54" i="89" s="1"/>
  <c r="Q54" i="89" s="1"/>
  <c r="P54" i="89" s="1"/>
  <c r="L9" i="89"/>
  <c r="M9" i="89" s="1"/>
  <c r="Q9" i="89" s="1"/>
  <c r="P9" i="89" s="1"/>
  <c r="L7" i="90"/>
  <c r="M7" i="90" s="1"/>
  <c r="Q7" i="90" s="1"/>
  <c r="P7" i="90" s="1"/>
  <c r="L18" i="90"/>
  <c r="M18" i="90" s="1"/>
  <c r="Q18" i="90" s="1"/>
  <c r="P18" i="90" s="1"/>
  <c r="L20" i="91"/>
  <c r="M20" i="91" s="1"/>
  <c r="Q20" i="91" s="1"/>
  <c r="P20" i="91" s="1"/>
  <c r="L16" i="92"/>
  <c r="M16" i="92" s="1"/>
  <c r="Q16" i="92" s="1"/>
  <c r="P16" i="92" s="1"/>
  <c r="L53" i="92"/>
  <c r="M53" i="92" s="1"/>
  <c r="Q53" i="92" s="1"/>
  <c r="P53" i="92" s="1"/>
  <c r="J20" i="92"/>
  <c r="J17" i="92"/>
  <c r="L36" i="92"/>
  <c r="M36" i="92" s="1"/>
  <c r="Q36" i="92" s="1"/>
  <c r="P36" i="92" s="1"/>
  <c r="J6" i="93"/>
  <c r="L44" i="93"/>
  <c r="M44" i="93" s="1"/>
  <c r="Q44" i="93" s="1"/>
  <c r="P44" i="93" s="1"/>
  <c r="L19" i="93"/>
  <c r="M19" i="93" s="1"/>
  <c r="Q19" i="93" s="1"/>
  <c r="P19" i="93" s="1"/>
  <c r="L53" i="95"/>
  <c r="M53" i="95" s="1"/>
  <c r="Q53" i="95" s="1"/>
  <c r="P53" i="95" s="1"/>
  <c r="J53" i="79"/>
  <c r="L9" i="79"/>
  <c r="M9" i="79" s="1"/>
  <c r="Q9" i="79" s="1"/>
  <c r="P9" i="79" s="1"/>
  <c r="J45" i="80"/>
  <c r="J35" i="80"/>
  <c r="J16" i="80"/>
  <c r="J37" i="85"/>
  <c r="L25" i="85"/>
  <c r="M25" i="85" s="1"/>
  <c r="Q25" i="85" s="1"/>
  <c r="P25" i="85" s="1"/>
  <c r="L32" i="85"/>
  <c r="M32" i="85" s="1"/>
  <c r="Q32" i="85" s="1"/>
  <c r="P32" i="85" s="1"/>
  <c r="L41" i="85"/>
  <c r="M41" i="85" s="1"/>
  <c r="Q41" i="85" s="1"/>
  <c r="P41" i="85" s="1"/>
  <c r="J34" i="86"/>
  <c r="F55" i="78"/>
  <c r="C54" i="110"/>
  <c r="C42" i="110"/>
  <c r="J37" i="78"/>
  <c r="C43" i="110"/>
  <c r="K56" i="78"/>
  <c r="E55" i="110"/>
  <c r="F46" i="84"/>
  <c r="C45" i="110"/>
  <c r="F17" i="84"/>
  <c r="C16" i="110"/>
  <c r="F44" i="84"/>
  <c r="F15" i="84"/>
  <c r="C14" i="110"/>
  <c r="F45" i="84"/>
  <c r="C44" i="110"/>
  <c r="F30" i="84"/>
  <c r="C29" i="110"/>
  <c r="F16" i="84"/>
  <c r="C15" i="110"/>
  <c r="F35" i="84"/>
  <c r="C34" i="110"/>
  <c r="F14" i="84"/>
  <c r="C13" i="110"/>
  <c r="F32" i="84"/>
  <c r="C31" i="110"/>
  <c r="F42" i="84"/>
  <c r="C41" i="110"/>
  <c r="F28" i="84"/>
  <c r="C27" i="110"/>
  <c r="F13" i="84"/>
  <c r="C12" i="110"/>
  <c r="F23" i="84"/>
  <c r="C22" i="110"/>
  <c r="F41" i="84"/>
  <c r="C40" i="110"/>
  <c r="F27" i="84"/>
  <c r="C26" i="110"/>
  <c r="F12" i="84"/>
  <c r="C11" i="110"/>
  <c r="F52" i="84"/>
  <c r="C51" i="110"/>
  <c r="F20" i="84"/>
  <c r="C19" i="110"/>
  <c r="F40" i="84"/>
  <c r="C39" i="110"/>
  <c r="F10" i="84"/>
  <c r="C9" i="110"/>
  <c r="F11" i="84"/>
  <c r="C10" i="110"/>
  <c r="F39" i="84"/>
  <c r="C38" i="110"/>
  <c r="F25" i="84"/>
  <c r="C24" i="110"/>
  <c r="F9" i="84"/>
  <c r="C8" i="110"/>
  <c r="F8" i="84"/>
  <c r="C7" i="110"/>
  <c r="F5" i="84"/>
  <c r="C4" i="110"/>
  <c r="F38" i="84"/>
  <c r="C37" i="110"/>
  <c r="F24" i="84"/>
  <c r="C23" i="110"/>
  <c r="F7" i="84"/>
  <c r="C6" i="110"/>
  <c r="F31" i="84"/>
  <c r="C30" i="110"/>
  <c r="F29" i="84"/>
  <c r="C28" i="110"/>
  <c r="F26" i="84"/>
  <c r="C25" i="110"/>
  <c r="F51" i="84"/>
  <c r="C50" i="110"/>
  <c r="F37" i="84"/>
  <c r="C36" i="110"/>
  <c r="F22" i="84"/>
  <c r="C21" i="110"/>
  <c r="F6" i="84"/>
  <c r="C5" i="110"/>
  <c r="F50" i="84"/>
  <c r="C49" i="110"/>
  <c r="F36" i="84"/>
  <c r="C35" i="110"/>
  <c r="F21" i="84"/>
  <c r="C20" i="110"/>
  <c r="F49" i="84"/>
  <c r="C48" i="110"/>
  <c r="F34" i="84"/>
  <c r="C33" i="110"/>
  <c r="F19" i="84"/>
  <c r="C18" i="110"/>
  <c r="F53" i="84"/>
  <c r="C52" i="110"/>
  <c r="F54" i="84"/>
  <c r="C53" i="110"/>
  <c r="F43" i="84"/>
  <c r="F48" i="84"/>
  <c r="C47" i="110"/>
  <c r="F33" i="84"/>
  <c r="C32" i="110"/>
  <c r="F18" i="84"/>
  <c r="C17" i="110"/>
  <c r="F47" i="84"/>
  <c r="C46" i="110"/>
  <c r="P55" i="84"/>
  <c r="L51" i="150"/>
  <c r="M51" i="150" s="1"/>
  <c r="Q51" i="150" s="1"/>
  <c r="P51" i="150" s="1"/>
  <c r="J17" i="150"/>
  <c r="L48" i="150"/>
  <c r="M48" i="150" s="1"/>
  <c r="Q48" i="150" s="1"/>
  <c r="P48" i="150" s="1"/>
  <c r="J27" i="150"/>
  <c r="J29" i="150"/>
  <c r="L53" i="150"/>
  <c r="M53" i="150" s="1"/>
  <c r="Q53" i="150" s="1"/>
  <c r="P53" i="150" s="1"/>
  <c r="J53" i="150"/>
  <c r="L35" i="150"/>
  <c r="M35" i="150" s="1"/>
  <c r="Q35" i="150" s="1"/>
  <c r="P35" i="150" s="1"/>
  <c r="J19" i="150"/>
  <c r="J46" i="150"/>
  <c r="L50" i="150"/>
  <c r="M50" i="150" s="1"/>
  <c r="Q50" i="150" s="1"/>
  <c r="P50" i="150" s="1"/>
  <c r="L38" i="150"/>
  <c r="M38" i="150" s="1"/>
  <c r="Q38" i="150" s="1"/>
  <c r="P38" i="150" s="1"/>
  <c r="L7" i="150"/>
  <c r="M7" i="150" s="1"/>
  <c r="Q7" i="150" s="1"/>
  <c r="P7" i="150" s="1"/>
  <c r="J7" i="150"/>
  <c r="L12" i="150"/>
  <c r="M12" i="150" s="1"/>
  <c r="Q12" i="150" s="1"/>
  <c r="P12" i="150" s="1"/>
  <c r="L25" i="150"/>
  <c r="M25" i="150" s="1"/>
  <c r="Q25" i="150" s="1"/>
  <c r="P25" i="150" s="1"/>
  <c r="J25" i="150"/>
  <c r="J37" i="150"/>
  <c r="L37" i="150"/>
  <c r="M37" i="150" s="1"/>
  <c r="Q37" i="150" s="1"/>
  <c r="P37" i="150" s="1"/>
  <c r="L16" i="150"/>
  <c r="M16" i="150" s="1"/>
  <c r="Q16" i="150" s="1"/>
  <c r="P16" i="150" s="1"/>
  <c r="J26" i="150"/>
  <c r="L39" i="150"/>
  <c r="M39" i="150" s="1"/>
  <c r="Q39" i="150" s="1"/>
  <c r="P39" i="150" s="1"/>
  <c r="L48" i="152"/>
  <c r="M48" i="152" s="1"/>
  <c r="Q48" i="152" s="1"/>
  <c r="P48" i="152" s="1"/>
  <c r="J46" i="152"/>
  <c r="J39" i="152"/>
  <c r="L17" i="152"/>
  <c r="M17" i="152" s="1"/>
  <c r="Q17" i="152" s="1"/>
  <c r="P17" i="152" s="1"/>
  <c r="L54" i="152"/>
  <c r="M54" i="152" s="1"/>
  <c r="Q54" i="152" s="1"/>
  <c r="P54" i="152" s="1"/>
  <c r="L13" i="152"/>
  <c r="M13" i="152" s="1"/>
  <c r="Q13" i="152" s="1"/>
  <c r="P13" i="152" s="1"/>
  <c r="L31" i="152"/>
  <c r="M31" i="152" s="1"/>
  <c r="Q31" i="152" s="1"/>
  <c r="P31" i="152" s="1"/>
  <c r="J45" i="152"/>
  <c r="L45" i="152"/>
  <c r="M45" i="152" s="1"/>
  <c r="Q45" i="152" s="1"/>
  <c r="P45" i="152" s="1"/>
  <c r="J53" i="152"/>
  <c r="L53" i="152"/>
  <c r="M53" i="152" s="1"/>
  <c r="Q53" i="152" s="1"/>
  <c r="P53" i="152" s="1"/>
  <c r="L7" i="152"/>
  <c r="M7" i="152" s="1"/>
  <c r="Q7" i="152" s="1"/>
  <c r="P7" i="152" s="1"/>
  <c r="J40" i="152"/>
  <c r="J34" i="152"/>
  <c r="L42" i="152"/>
  <c r="M42" i="152" s="1"/>
  <c r="Q42" i="152" s="1"/>
  <c r="P42" i="152" s="1"/>
  <c r="J42" i="152"/>
  <c r="J44" i="152"/>
  <c r="J14" i="152"/>
  <c r="L27" i="152"/>
  <c r="M27" i="152" s="1"/>
  <c r="Q27" i="152" s="1"/>
  <c r="P27" i="152" s="1"/>
  <c r="L33" i="156"/>
  <c r="M33" i="156" s="1"/>
  <c r="Q33" i="156" s="1"/>
  <c r="P33" i="156" s="1"/>
  <c r="L48" i="156"/>
  <c r="M48" i="156" s="1"/>
  <c r="Q48" i="156" s="1"/>
  <c r="P48" i="156" s="1"/>
  <c r="L19" i="156"/>
  <c r="M19" i="156" s="1"/>
  <c r="Q19" i="156" s="1"/>
  <c r="P19" i="156" s="1"/>
  <c r="J15" i="156"/>
  <c r="J45" i="156"/>
  <c r="L45" i="156"/>
  <c r="M45" i="156" s="1"/>
  <c r="Q45" i="156" s="1"/>
  <c r="P45" i="156" s="1"/>
  <c r="J44" i="156"/>
  <c r="J42" i="156"/>
  <c r="L38" i="156"/>
  <c r="M38" i="156" s="1"/>
  <c r="Q38" i="156" s="1"/>
  <c r="P38" i="156" s="1"/>
  <c r="L20" i="156"/>
  <c r="M20" i="156" s="1"/>
  <c r="Q20" i="156" s="1"/>
  <c r="P20" i="156" s="1"/>
  <c r="J54" i="156"/>
  <c r="L22" i="156"/>
  <c r="M22" i="156" s="1"/>
  <c r="Q22" i="156" s="1"/>
  <c r="P22" i="156" s="1"/>
  <c r="L53" i="156"/>
  <c r="M53" i="156" s="1"/>
  <c r="Q53" i="156" s="1"/>
  <c r="P53" i="156" s="1"/>
  <c r="L13" i="155"/>
  <c r="M13" i="155" s="1"/>
  <c r="Q13" i="155" s="1"/>
  <c r="P13" i="155" s="1"/>
  <c r="L45" i="155"/>
  <c r="M45" i="155" s="1"/>
  <c r="Q45" i="155" s="1"/>
  <c r="P45" i="155" s="1"/>
  <c r="J47" i="155"/>
  <c r="J27" i="155"/>
  <c r="L53" i="155"/>
  <c r="M53" i="155" s="1"/>
  <c r="Q53" i="155" s="1"/>
  <c r="P53" i="155" s="1"/>
  <c r="J53" i="155"/>
  <c r="J24" i="155"/>
  <c r="L24" i="155"/>
  <c r="M24" i="155" s="1"/>
  <c r="Q24" i="155" s="1"/>
  <c r="P24" i="155" s="1"/>
  <c r="J34" i="155"/>
  <c r="J54" i="155"/>
  <c r="L38" i="155"/>
  <c r="M38" i="155" s="1"/>
  <c r="Q38" i="155" s="1"/>
  <c r="P38" i="155" s="1"/>
  <c r="J41" i="151"/>
  <c r="L34" i="151"/>
  <c r="M34" i="151" s="1"/>
  <c r="Q34" i="151" s="1"/>
  <c r="P34" i="151" s="1"/>
  <c r="J9" i="151"/>
  <c r="L20" i="151"/>
  <c r="M20" i="151" s="1"/>
  <c r="Q20" i="151" s="1"/>
  <c r="P20" i="151" s="1"/>
  <c r="J48" i="151"/>
  <c r="L28" i="151"/>
  <c r="M28" i="151" s="1"/>
  <c r="Q28" i="151" s="1"/>
  <c r="P28" i="151" s="1"/>
  <c r="L32" i="151"/>
  <c r="M32" i="151" s="1"/>
  <c r="J32" i="151"/>
  <c r="L47" i="151"/>
  <c r="M47" i="151" s="1"/>
  <c r="Q47" i="151" s="1"/>
  <c r="P47" i="151" s="1"/>
  <c r="L51" i="151"/>
  <c r="M51" i="151" s="1"/>
  <c r="Q51" i="151" s="1"/>
  <c r="P51" i="151" s="1"/>
  <c r="J12" i="151"/>
  <c r="L27" i="151"/>
  <c r="M27" i="151" s="1"/>
  <c r="Q27" i="151" s="1"/>
  <c r="P27" i="151" s="1"/>
  <c r="C36" i="146"/>
  <c r="L48" i="154"/>
  <c r="M48" i="154" s="1"/>
  <c r="Q48" i="154" s="1"/>
  <c r="P48" i="154" s="1"/>
  <c r="J48" i="154"/>
  <c r="C45" i="146"/>
  <c r="L8" i="154"/>
  <c r="M8" i="154" s="1"/>
  <c r="Q8" i="154" s="1"/>
  <c r="P8" i="154" s="1"/>
  <c r="J29" i="154"/>
  <c r="J49" i="154"/>
  <c r="C12" i="146"/>
  <c r="J7" i="154"/>
  <c r="J6" i="154"/>
  <c r="J9" i="154"/>
  <c r="F22" i="154"/>
  <c r="H22" i="154" s="1"/>
  <c r="K22" i="154" s="1"/>
  <c r="L44" i="154"/>
  <c r="M44" i="154" s="1"/>
  <c r="Q44" i="154" s="1"/>
  <c r="P44" i="154" s="1"/>
  <c r="J44" i="154"/>
  <c r="J16" i="154"/>
  <c r="L16" i="154"/>
  <c r="M16" i="154" s="1"/>
  <c r="Q16" i="154" s="1"/>
  <c r="P16" i="154" s="1"/>
  <c r="L30" i="154"/>
  <c r="M30" i="154" s="1"/>
  <c r="Q30" i="154" s="1"/>
  <c r="P30" i="154" s="1"/>
  <c r="J30" i="154"/>
  <c r="L37" i="154"/>
  <c r="M37" i="154" s="1"/>
  <c r="Q37" i="154" s="1"/>
  <c r="P37" i="154" s="1"/>
  <c r="J37" i="154"/>
  <c r="L20" i="154"/>
  <c r="M20" i="154" s="1"/>
  <c r="Q20" i="154" s="1"/>
  <c r="P20" i="154" s="1"/>
  <c r="J20" i="154"/>
  <c r="J5" i="154"/>
  <c r="L5" i="154"/>
  <c r="M5" i="154" s="1"/>
  <c r="Q5" i="154" s="1"/>
  <c r="P5" i="154" s="1"/>
  <c r="L34" i="154"/>
  <c r="M34" i="154" s="1"/>
  <c r="Q34" i="154" s="1"/>
  <c r="P34" i="154" s="1"/>
  <c r="L41" i="154"/>
  <c r="M41" i="154" s="1"/>
  <c r="Q41" i="154" s="1"/>
  <c r="P41" i="154" s="1"/>
  <c r="L54" i="154"/>
  <c r="M54" i="154" s="1"/>
  <c r="Q54" i="154" s="1"/>
  <c r="P54" i="154" s="1"/>
  <c r="C41" i="146"/>
  <c r="F10" i="153"/>
  <c r="H10" i="153" s="1"/>
  <c r="F15" i="153"/>
  <c r="F18" i="153"/>
  <c r="J46" i="153"/>
  <c r="C17" i="146"/>
  <c r="F36" i="153"/>
  <c r="J26" i="153"/>
  <c r="J34" i="149"/>
  <c r="L34" i="149"/>
  <c r="M34" i="149" s="1"/>
  <c r="Q34" i="149" s="1"/>
  <c r="P34" i="149" s="1"/>
  <c r="L10" i="149"/>
  <c r="M10" i="149" s="1"/>
  <c r="Q10" i="149" s="1"/>
  <c r="P10" i="149" s="1"/>
  <c r="J37" i="149"/>
  <c r="L37" i="149"/>
  <c r="M37" i="149" s="1"/>
  <c r="Q37" i="149" s="1"/>
  <c r="P37" i="149" s="1"/>
  <c r="L20" i="149"/>
  <c r="M20" i="149" s="1"/>
  <c r="Q20" i="149" s="1"/>
  <c r="P20" i="149" s="1"/>
  <c r="J20" i="149"/>
  <c r="L31" i="149"/>
  <c r="M31" i="149" s="1"/>
  <c r="Q31" i="149" s="1"/>
  <c r="P31" i="149" s="1"/>
  <c r="J31" i="149"/>
  <c r="L16" i="149"/>
  <c r="M16" i="149" s="1"/>
  <c r="Q16" i="149" s="1"/>
  <c r="P16" i="149" s="1"/>
  <c r="J16" i="149"/>
  <c r="L32" i="149"/>
  <c r="M32" i="149" s="1"/>
  <c r="Q32" i="149" s="1"/>
  <c r="P32" i="149" s="1"/>
  <c r="J32" i="149"/>
  <c r="J9" i="149"/>
  <c r="L9" i="149"/>
  <c r="M9" i="149" s="1"/>
  <c r="Q9" i="149" s="1"/>
  <c r="P9" i="149" s="1"/>
  <c r="J43" i="149"/>
  <c r="L43" i="149"/>
  <c r="M43" i="149" s="1"/>
  <c r="Q43" i="149" s="1"/>
  <c r="P43" i="149" s="1"/>
  <c r="J40" i="149"/>
  <c r="L40" i="149"/>
  <c r="M40" i="149" s="1"/>
  <c r="Q40" i="149" s="1"/>
  <c r="P40" i="149" s="1"/>
  <c r="J26" i="149"/>
  <c r="L26" i="149"/>
  <c r="M26" i="149" s="1"/>
  <c r="Q26" i="149" s="1"/>
  <c r="P26" i="149" s="1"/>
  <c r="J42" i="149"/>
  <c r="L42" i="149"/>
  <c r="M42" i="149" s="1"/>
  <c r="Q42" i="149" s="1"/>
  <c r="P42" i="149" s="1"/>
  <c r="J50" i="149"/>
  <c r="L50" i="149"/>
  <c r="M50" i="149" s="1"/>
  <c r="Q50" i="149" s="1"/>
  <c r="P50" i="149" s="1"/>
  <c r="J12" i="149"/>
  <c r="L12" i="149"/>
  <c r="M12" i="149" s="1"/>
  <c r="Q12" i="149" s="1"/>
  <c r="P12" i="149" s="1"/>
  <c r="L13" i="149"/>
  <c r="M13" i="149" s="1"/>
  <c r="Q13" i="149" s="1"/>
  <c r="P13" i="149" s="1"/>
  <c r="J13" i="149"/>
  <c r="J19" i="149"/>
  <c r="L19" i="149"/>
  <c r="M19" i="149" s="1"/>
  <c r="Q19" i="149" s="1"/>
  <c r="P19" i="149" s="1"/>
  <c r="L17" i="149"/>
  <c r="M17" i="149" s="1"/>
  <c r="Q17" i="149" s="1"/>
  <c r="P17" i="149" s="1"/>
  <c r="J17" i="149"/>
  <c r="J27" i="149"/>
  <c r="L27" i="149"/>
  <c r="M27" i="149" s="1"/>
  <c r="Q27" i="149" s="1"/>
  <c r="P27" i="149" s="1"/>
  <c r="L29" i="149"/>
  <c r="M29" i="149" s="1"/>
  <c r="Q29" i="149" s="1"/>
  <c r="P29" i="149" s="1"/>
  <c r="J29" i="149"/>
  <c r="J15" i="149"/>
  <c r="L15" i="149"/>
  <c r="M15" i="149" s="1"/>
  <c r="Q15" i="149" s="1"/>
  <c r="P15" i="149" s="1"/>
  <c r="L11" i="149"/>
  <c r="M11" i="149" s="1"/>
  <c r="Q11" i="149" s="1"/>
  <c r="P11" i="149" s="1"/>
  <c r="J11" i="149"/>
  <c r="J28" i="149"/>
  <c r="L28" i="149"/>
  <c r="M28" i="149" s="1"/>
  <c r="Q28" i="149" s="1"/>
  <c r="P28" i="149" s="1"/>
  <c r="J30" i="149"/>
  <c r="L30" i="149"/>
  <c r="M30" i="149" s="1"/>
  <c r="Q30" i="149" s="1"/>
  <c r="P30" i="149" s="1"/>
  <c r="L18" i="149"/>
  <c r="M18" i="149" s="1"/>
  <c r="Q18" i="149" s="1"/>
  <c r="J18" i="149"/>
  <c r="L36" i="149"/>
  <c r="M36" i="149" s="1"/>
  <c r="Q36" i="149" s="1"/>
  <c r="P36" i="149" s="1"/>
  <c r="L25" i="149"/>
  <c r="M25" i="149" s="1"/>
  <c r="Q25" i="149" s="1"/>
  <c r="P25" i="149" s="1"/>
  <c r="L47" i="143"/>
  <c r="M47" i="143" s="1"/>
  <c r="Q47" i="143" s="1"/>
  <c r="P47" i="143" s="1"/>
  <c r="F21" i="143"/>
  <c r="J28" i="143"/>
  <c r="J43" i="143"/>
  <c r="J46" i="143"/>
  <c r="J37" i="143"/>
  <c r="L37" i="143"/>
  <c r="M37" i="143" s="1"/>
  <c r="Q37" i="143" s="1"/>
  <c r="P37" i="143" s="1"/>
  <c r="J41" i="143"/>
  <c r="J9" i="143"/>
  <c r="J31" i="143"/>
  <c r="J38" i="143"/>
  <c r="L14" i="143"/>
  <c r="M14" i="143" s="1"/>
  <c r="Q14" i="143" s="1"/>
  <c r="P14" i="143" s="1"/>
  <c r="L45" i="143"/>
  <c r="M45" i="143" s="1"/>
  <c r="Q45" i="143" s="1"/>
  <c r="P45" i="143" s="1"/>
  <c r="J45" i="143"/>
  <c r="L11" i="143"/>
  <c r="M11" i="143" s="1"/>
  <c r="Q11" i="143" s="1"/>
  <c r="P11" i="143" s="1"/>
  <c r="L10" i="143"/>
  <c r="M10" i="143" s="1"/>
  <c r="Q10" i="143" s="1"/>
  <c r="P10" i="143" s="1"/>
  <c r="J7" i="141"/>
  <c r="L28" i="141"/>
  <c r="M28" i="141" s="1"/>
  <c r="Q28" i="141" s="1"/>
  <c r="P28" i="141" s="1"/>
  <c r="H47" i="141"/>
  <c r="K47" i="141" s="1"/>
  <c r="F38" i="141"/>
  <c r="H38" i="141" s="1"/>
  <c r="K38" i="141" s="1"/>
  <c r="J52" i="141"/>
  <c r="L54" i="141"/>
  <c r="M54" i="141" s="1"/>
  <c r="Q54" i="141" s="1"/>
  <c r="P54" i="141" s="1"/>
  <c r="J54" i="141"/>
  <c r="H21" i="141"/>
  <c r="K21" i="141" s="1"/>
  <c r="L14" i="141"/>
  <c r="M14" i="141" s="1"/>
  <c r="Q14" i="141" s="1"/>
  <c r="P14" i="141" s="1"/>
  <c r="J45" i="141"/>
  <c r="L45" i="141"/>
  <c r="M45" i="141" s="1"/>
  <c r="Q45" i="141" s="1"/>
  <c r="P45" i="141" s="1"/>
  <c r="J53" i="141"/>
  <c r="L53" i="141"/>
  <c r="M53" i="141" s="1"/>
  <c r="Q53" i="141" s="1"/>
  <c r="P53" i="141" s="1"/>
  <c r="L24" i="141"/>
  <c r="M24" i="141" s="1"/>
  <c r="Q24" i="141" s="1"/>
  <c r="P24" i="141" s="1"/>
  <c r="J24" i="141"/>
  <c r="J10" i="141"/>
  <c r="L10" i="141"/>
  <c r="M10" i="141" s="1"/>
  <c r="Q10" i="141" s="1"/>
  <c r="J23" i="141"/>
  <c r="L23" i="141"/>
  <c r="M23" i="141" s="1"/>
  <c r="Q23" i="141" s="1"/>
  <c r="P23" i="141" s="1"/>
  <c r="J41" i="141"/>
  <c r="J30" i="141"/>
  <c r="J42" i="141"/>
  <c r="L25" i="141"/>
  <c r="M25" i="141" s="1"/>
  <c r="Q25" i="141" s="1"/>
  <c r="P25" i="141" s="1"/>
  <c r="F12" i="140"/>
  <c r="F50" i="140"/>
  <c r="H38" i="140"/>
  <c r="F23" i="140"/>
  <c r="F7" i="140"/>
  <c r="H13" i="140"/>
  <c r="E12" i="142" s="1"/>
  <c r="F49" i="140"/>
  <c r="H14" i="140"/>
  <c r="J38" i="138"/>
  <c r="J41" i="138"/>
  <c r="J36" i="138"/>
  <c r="L36" i="138"/>
  <c r="M36" i="138" s="1"/>
  <c r="Q36" i="138" s="1"/>
  <c r="P36" i="138" s="1"/>
  <c r="L45" i="138"/>
  <c r="M45" i="138" s="1"/>
  <c r="Q45" i="138" s="1"/>
  <c r="P45" i="138" s="1"/>
  <c r="L20" i="138"/>
  <c r="M20" i="138" s="1"/>
  <c r="Q20" i="138" s="1"/>
  <c r="P20" i="138" s="1"/>
  <c r="J12" i="138"/>
  <c r="L18" i="138"/>
  <c r="M18" i="138" s="1"/>
  <c r="Q18" i="138" s="1"/>
  <c r="P18" i="138" s="1"/>
  <c r="L46" i="138"/>
  <c r="M46" i="138" s="1"/>
  <c r="Q46" i="138" s="1"/>
  <c r="P46" i="138" s="1"/>
  <c r="J46" i="138"/>
  <c r="J30" i="138"/>
  <c r="L30" i="138"/>
  <c r="M30" i="138" s="1"/>
  <c r="Q30" i="138" s="1"/>
  <c r="P30" i="138" s="1"/>
  <c r="J26" i="138"/>
  <c r="L26" i="138"/>
  <c r="M26" i="138" s="1"/>
  <c r="Q26" i="138" s="1"/>
  <c r="P26" i="138" s="1"/>
  <c r="J37" i="138"/>
  <c r="J15" i="138"/>
  <c r="J31" i="137"/>
  <c r="L24" i="137"/>
  <c r="M24" i="137" s="1"/>
  <c r="Q24" i="137" s="1"/>
  <c r="P24" i="137" s="1"/>
  <c r="L44" i="137"/>
  <c r="M44" i="137" s="1"/>
  <c r="Q44" i="137" s="1"/>
  <c r="P44" i="137" s="1"/>
  <c r="J40" i="137"/>
  <c r="L5" i="137"/>
  <c r="M5" i="137" s="1"/>
  <c r="Q5" i="137" s="1"/>
  <c r="P5" i="137" s="1"/>
  <c r="J50" i="137"/>
  <c r="L9" i="137"/>
  <c r="M9" i="137" s="1"/>
  <c r="Q9" i="137" s="1"/>
  <c r="P9" i="137" s="1"/>
  <c r="J39" i="137"/>
  <c r="L39" i="137"/>
  <c r="M39" i="137" s="1"/>
  <c r="Q39" i="137" s="1"/>
  <c r="P39" i="137" s="1"/>
  <c r="L6" i="137"/>
  <c r="M6" i="137" s="1"/>
  <c r="Q6" i="137" s="1"/>
  <c r="P6" i="137" s="1"/>
  <c r="J19" i="137"/>
  <c r="L19" i="137"/>
  <c r="M19" i="137" s="1"/>
  <c r="Q19" i="137" s="1"/>
  <c r="P19" i="137" s="1"/>
  <c r="J10" i="137"/>
  <c r="J35" i="137"/>
  <c r="L7" i="137"/>
  <c r="M7" i="137" s="1"/>
  <c r="Q7" i="137" s="1"/>
  <c r="P7" i="137" s="1"/>
  <c r="L20" i="137"/>
  <c r="M20" i="137" s="1"/>
  <c r="Q20" i="137" s="1"/>
  <c r="P20" i="137" s="1"/>
  <c r="L16" i="137"/>
  <c r="M16" i="137" s="1"/>
  <c r="Q16" i="137" s="1"/>
  <c r="P16" i="137" s="1"/>
  <c r="L15" i="136"/>
  <c r="M15" i="136" s="1"/>
  <c r="Q15" i="136" s="1"/>
  <c r="P15" i="136" s="1"/>
  <c r="L30" i="136"/>
  <c r="M30" i="136" s="1"/>
  <c r="Q30" i="136" s="1"/>
  <c r="P30" i="136" s="1"/>
  <c r="L27" i="136"/>
  <c r="M27" i="136" s="1"/>
  <c r="Q27" i="136" s="1"/>
  <c r="P27" i="136" s="1"/>
  <c r="J13" i="136"/>
  <c r="L20" i="136"/>
  <c r="M20" i="136" s="1"/>
  <c r="Q20" i="136" s="1"/>
  <c r="P20" i="136" s="1"/>
  <c r="L23" i="136"/>
  <c r="M23" i="136" s="1"/>
  <c r="Q23" i="136" s="1"/>
  <c r="P23" i="136" s="1"/>
  <c r="J48" i="136"/>
  <c r="J16" i="136"/>
  <c r="J50" i="136"/>
  <c r="L25" i="136"/>
  <c r="M25" i="136" s="1"/>
  <c r="Q25" i="136" s="1"/>
  <c r="P25" i="136" s="1"/>
  <c r="L22" i="136"/>
  <c r="M22" i="136" s="1"/>
  <c r="Q22" i="136" s="1"/>
  <c r="P22" i="136" s="1"/>
  <c r="J22" i="136"/>
  <c r="L38" i="136"/>
  <c r="M38" i="136" s="1"/>
  <c r="Q38" i="136" s="1"/>
  <c r="P38" i="136" s="1"/>
  <c r="J19" i="136"/>
  <c r="J41" i="136"/>
  <c r="L46" i="135"/>
  <c r="M46" i="135" s="1"/>
  <c r="Q46" i="135" s="1"/>
  <c r="P46" i="135" s="1"/>
  <c r="J15" i="135"/>
  <c r="L26" i="135"/>
  <c r="M26" i="135" s="1"/>
  <c r="Q26" i="135" s="1"/>
  <c r="P26" i="135" s="1"/>
  <c r="L50" i="135"/>
  <c r="M50" i="135" s="1"/>
  <c r="Q50" i="135" s="1"/>
  <c r="P50" i="135" s="1"/>
  <c r="L31" i="135"/>
  <c r="M31" i="135" s="1"/>
  <c r="Q31" i="135" s="1"/>
  <c r="P31" i="135" s="1"/>
  <c r="L5" i="135"/>
  <c r="M5" i="135" s="1"/>
  <c r="Q5" i="135" s="1"/>
  <c r="P5" i="135" s="1"/>
  <c r="J5" i="135"/>
  <c r="L8" i="135"/>
  <c r="M8" i="135" s="1"/>
  <c r="Q8" i="135" s="1"/>
  <c r="P8" i="135" s="1"/>
  <c r="J8" i="135"/>
  <c r="J21" i="135"/>
  <c r="L21" i="135"/>
  <c r="M21" i="135" s="1"/>
  <c r="Q21" i="135" s="1"/>
  <c r="P21" i="135" s="1"/>
  <c r="J51" i="135"/>
  <c r="L32" i="135"/>
  <c r="M32" i="135" s="1"/>
  <c r="Q32" i="135" s="1"/>
  <c r="P32" i="135" s="1"/>
  <c r="J8" i="134"/>
  <c r="J7" i="134"/>
  <c r="J41" i="134"/>
  <c r="L27" i="134"/>
  <c r="M27" i="134" s="1"/>
  <c r="Q27" i="134" s="1"/>
  <c r="P27" i="134" s="1"/>
  <c r="L54" i="134"/>
  <c r="M54" i="134" s="1"/>
  <c r="Q54" i="134" s="1"/>
  <c r="P54" i="134" s="1"/>
  <c r="L10" i="134"/>
  <c r="M10" i="134" s="1"/>
  <c r="Q10" i="134" s="1"/>
  <c r="P10" i="134" s="1"/>
  <c r="J34" i="134"/>
  <c r="J35" i="134"/>
  <c r="L35" i="134"/>
  <c r="M35" i="134" s="1"/>
  <c r="Q35" i="134" s="1"/>
  <c r="P35" i="134" s="1"/>
  <c r="J12" i="134"/>
  <c r="L12" i="134"/>
  <c r="M12" i="134" s="1"/>
  <c r="Q12" i="134" s="1"/>
  <c r="P12" i="134" s="1"/>
  <c r="J49" i="134"/>
  <c r="L49" i="134"/>
  <c r="M49" i="134" s="1"/>
  <c r="Q49" i="134" s="1"/>
  <c r="P49" i="134" s="1"/>
  <c r="L38" i="134"/>
  <c r="M38" i="134" s="1"/>
  <c r="Q38" i="134" s="1"/>
  <c r="P38" i="134" s="1"/>
  <c r="L29" i="134"/>
  <c r="M29" i="134" s="1"/>
  <c r="Q29" i="134" s="1"/>
  <c r="P29" i="134" s="1"/>
  <c r="L46" i="134"/>
  <c r="M46" i="134" s="1"/>
  <c r="Q46" i="134" s="1"/>
  <c r="P46" i="134" s="1"/>
  <c r="L52" i="134"/>
  <c r="M52" i="134" s="1"/>
  <c r="Q52" i="134" s="1"/>
  <c r="P52" i="134" s="1"/>
  <c r="L26" i="134"/>
  <c r="M26" i="134" s="1"/>
  <c r="Q26" i="134" s="1"/>
  <c r="P26" i="134" s="1"/>
  <c r="L20" i="134"/>
  <c r="M20" i="134" s="1"/>
  <c r="Q20" i="134" s="1"/>
  <c r="P20" i="134" s="1"/>
  <c r="L34" i="133"/>
  <c r="M34" i="133" s="1"/>
  <c r="Q34" i="133" s="1"/>
  <c r="P34" i="133" s="1"/>
  <c r="J19" i="133"/>
  <c r="J18" i="133"/>
  <c r="L50" i="133"/>
  <c r="M50" i="133" s="1"/>
  <c r="Q50" i="133" s="1"/>
  <c r="P50" i="133" s="1"/>
  <c r="L41" i="133"/>
  <c r="M41" i="133" s="1"/>
  <c r="Q41" i="133" s="1"/>
  <c r="P41" i="133" s="1"/>
  <c r="L15" i="133"/>
  <c r="M15" i="133" s="1"/>
  <c r="Q15" i="133" s="1"/>
  <c r="P15" i="133" s="1"/>
  <c r="L44" i="133"/>
  <c r="M44" i="133" s="1"/>
  <c r="Q44" i="133" s="1"/>
  <c r="P44" i="133" s="1"/>
  <c r="L49" i="133"/>
  <c r="M49" i="133" s="1"/>
  <c r="Q49" i="133" s="1"/>
  <c r="P49" i="133" s="1"/>
  <c r="J27" i="133"/>
  <c r="J54" i="133"/>
  <c r="J42" i="133"/>
  <c r="L42" i="133"/>
  <c r="M42" i="133" s="1"/>
  <c r="Q42" i="133" s="1"/>
  <c r="P42" i="133" s="1"/>
  <c r="J53" i="133"/>
  <c r="L5" i="133"/>
  <c r="M5" i="133" s="1"/>
  <c r="Q5" i="133" s="1"/>
  <c r="P5" i="133" s="1"/>
  <c r="L14" i="133"/>
  <c r="M14" i="133" s="1"/>
  <c r="Q14" i="133" s="1"/>
  <c r="P14" i="133" s="1"/>
  <c r="L29" i="133"/>
  <c r="M29" i="133" s="1"/>
  <c r="Q29" i="133" s="1"/>
  <c r="P29" i="133" s="1"/>
  <c r="J35" i="133"/>
  <c r="L35" i="133"/>
  <c r="M35" i="133" s="1"/>
  <c r="Q35" i="133" s="1"/>
  <c r="P35" i="133" s="1"/>
  <c r="L6" i="133"/>
  <c r="M6" i="133" s="1"/>
  <c r="Q6" i="133" s="1"/>
  <c r="P6" i="133" s="1"/>
  <c r="J6" i="133"/>
  <c r="L33" i="133"/>
  <c r="M33" i="133" s="1"/>
  <c r="Q33" i="133" s="1"/>
  <c r="P33" i="133" s="1"/>
  <c r="L7" i="133"/>
  <c r="M7" i="133" s="1"/>
  <c r="Q7" i="133" s="1"/>
  <c r="P7" i="133" s="1"/>
  <c r="J30" i="133"/>
  <c r="J23" i="133"/>
  <c r="J46" i="133"/>
  <c r="L8" i="133"/>
  <c r="M8" i="133" s="1"/>
  <c r="Q8" i="133" s="1"/>
  <c r="P8" i="133" s="1"/>
  <c r="J22" i="133"/>
  <c r="L32" i="133"/>
  <c r="M32" i="133" s="1"/>
  <c r="Q32" i="133" s="1"/>
  <c r="P32" i="133" s="1"/>
  <c r="L10" i="133"/>
  <c r="M10" i="133" s="1"/>
  <c r="Q10" i="133" s="1"/>
  <c r="P10" i="133" s="1"/>
  <c r="J26" i="132"/>
  <c r="J18" i="132"/>
  <c r="J6" i="132"/>
  <c r="J7" i="132"/>
  <c r="L48" i="132"/>
  <c r="M48" i="132" s="1"/>
  <c r="Q48" i="132" s="1"/>
  <c r="P48" i="132" s="1"/>
  <c r="J42" i="132"/>
  <c r="L42" i="132"/>
  <c r="M42" i="132" s="1"/>
  <c r="Q42" i="132" s="1"/>
  <c r="P42" i="132" s="1"/>
  <c r="L25" i="132"/>
  <c r="M25" i="132" s="1"/>
  <c r="Q25" i="132" s="1"/>
  <c r="P25" i="132" s="1"/>
  <c r="L55" i="132"/>
  <c r="M55" i="132" s="1"/>
  <c r="Q55" i="132" s="1"/>
  <c r="P55" i="132" s="1"/>
  <c r="L34" i="132"/>
  <c r="M34" i="132" s="1"/>
  <c r="Q34" i="132" s="1"/>
  <c r="P34" i="132" s="1"/>
  <c r="J12" i="132"/>
  <c r="L51" i="132"/>
  <c r="M51" i="132" s="1"/>
  <c r="Q51" i="132" s="1"/>
  <c r="P51" i="132" s="1"/>
  <c r="L16" i="132"/>
  <c r="M16" i="132" s="1"/>
  <c r="Q16" i="132" s="1"/>
  <c r="P16" i="132" s="1"/>
  <c r="L31" i="132"/>
  <c r="M31" i="132" s="1"/>
  <c r="Q31" i="132" s="1"/>
  <c r="P31" i="132" s="1"/>
  <c r="L50" i="132"/>
  <c r="M50" i="132" s="1"/>
  <c r="Q50" i="132" s="1"/>
  <c r="P50" i="132" s="1"/>
  <c r="L46" i="132"/>
  <c r="M46" i="132" s="1"/>
  <c r="Q46" i="132" s="1"/>
  <c r="P46" i="132" s="1"/>
  <c r="L45" i="132"/>
  <c r="M45" i="132" s="1"/>
  <c r="Q45" i="132" s="1"/>
  <c r="P45" i="132" s="1"/>
  <c r="L33" i="132"/>
  <c r="M33" i="132" s="1"/>
  <c r="Q33" i="132" s="1"/>
  <c r="P33" i="132" s="1"/>
  <c r="J14" i="132"/>
  <c r="J35" i="132"/>
  <c r="J37" i="128"/>
  <c r="J44" i="128"/>
  <c r="L24" i="128"/>
  <c r="M24" i="128" s="1"/>
  <c r="Q24" i="128" s="1"/>
  <c r="P24" i="128" s="1"/>
  <c r="L13" i="128"/>
  <c r="M13" i="128" s="1"/>
  <c r="Q13" i="128" s="1"/>
  <c r="P13" i="128" s="1"/>
  <c r="J13" i="128"/>
  <c r="J45" i="128"/>
  <c r="L45" i="128"/>
  <c r="M45" i="128" s="1"/>
  <c r="Q45" i="128" s="1"/>
  <c r="P45" i="128" s="1"/>
  <c r="L32" i="128"/>
  <c r="M32" i="128" s="1"/>
  <c r="Q32" i="128" s="1"/>
  <c r="P32" i="128" s="1"/>
  <c r="J20" i="128"/>
  <c r="J14" i="128"/>
  <c r="L14" i="128"/>
  <c r="M14" i="128" s="1"/>
  <c r="Q14" i="128" s="1"/>
  <c r="P14" i="128" s="1"/>
  <c r="J7" i="128"/>
  <c r="L7" i="128"/>
  <c r="M7" i="128" s="1"/>
  <c r="Q7" i="128" s="1"/>
  <c r="P7" i="128" s="1"/>
  <c r="J54" i="128"/>
  <c r="L54" i="128"/>
  <c r="M54" i="128" s="1"/>
  <c r="Q54" i="128" s="1"/>
  <c r="P54" i="128" s="1"/>
  <c r="J34" i="128"/>
  <c r="L37" i="127"/>
  <c r="M37" i="127" s="1"/>
  <c r="Q37" i="127" s="1"/>
  <c r="P37" i="127" s="1"/>
  <c r="J26" i="127"/>
  <c r="L17" i="127"/>
  <c r="M17" i="127" s="1"/>
  <c r="Q17" i="127" s="1"/>
  <c r="P17" i="127" s="1"/>
  <c r="L7" i="127"/>
  <c r="M7" i="127" s="1"/>
  <c r="Q7" i="127" s="1"/>
  <c r="P7" i="127" s="1"/>
  <c r="J21" i="127"/>
  <c r="L21" i="127"/>
  <c r="M21" i="127" s="1"/>
  <c r="Q21" i="127" s="1"/>
  <c r="P21" i="127" s="1"/>
  <c r="J47" i="127"/>
  <c r="J33" i="127"/>
  <c r="L5" i="127"/>
  <c r="M5" i="127" s="1"/>
  <c r="J5" i="127"/>
  <c r="J41" i="127"/>
  <c r="L41" i="127"/>
  <c r="M41" i="127" s="1"/>
  <c r="Q41" i="127" s="1"/>
  <c r="P41" i="127" s="1"/>
  <c r="L40" i="127"/>
  <c r="M40" i="127" s="1"/>
  <c r="Q40" i="127" s="1"/>
  <c r="P40" i="127" s="1"/>
  <c r="J40" i="127"/>
  <c r="J12" i="127"/>
  <c r="L12" i="127"/>
  <c r="M12" i="127" s="1"/>
  <c r="Q12" i="127" s="1"/>
  <c r="P12" i="127" s="1"/>
  <c r="L29" i="127"/>
  <c r="M29" i="127" s="1"/>
  <c r="Q29" i="127" s="1"/>
  <c r="P29" i="127" s="1"/>
  <c r="J31" i="127"/>
  <c r="L20" i="127"/>
  <c r="M20" i="127" s="1"/>
  <c r="Q20" i="127" s="1"/>
  <c r="P20" i="127" s="1"/>
  <c r="L19" i="127"/>
  <c r="M19" i="127" s="1"/>
  <c r="Q19" i="127" s="1"/>
  <c r="P19" i="127" s="1"/>
  <c r="J39" i="127"/>
  <c r="L39" i="127"/>
  <c r="M39" i="127" s="1"/>
  <c r="Q39" i="127" s="1"/>
  <c r="P39" i="127" s="1"/>
  <c r="J42" i="127"/>
  <c r="L42" i="127"/>
  <c r="M42" i="127" s="1"/>
  <c r="Q42" i="127" s="1"/>
  <c r="P42" i="127" s="1"/>
  <c r="L23" i="127"/>
  <c r="M23" i="127" s="1"/>
  <c r="Q23" i="127" s="1"/>
  <c r="P23" i="127" s="1"/>
  <c r="L15" i="127"/>
  <c r="M15" i="127" s="1"/>
  <c r="Q15" i="127" s="1"/>
  <c r="P15" i="127" s="1"/>
  <c r="L45" i="127"/>
  <c r="M45" i="127" s="1"/>
  <c r="Q45" i="127" s="1"/>
  <c r="P45" i="127" s="1"/>
  <c r="L41" i="126"/>
  <c r="M41" i="126" s="1"/>
  <c r="Q41" i="126" s="1"/>
  <c r="P41" i="126" s="1"/>
  <c r="L16" i="126"/>
  <c r="M16" i="126" s="1"/>
  <c r="Q16" i="126" s="1"/>
  <c r="P16" i="126" s="1"/>
  <c r="L18" i="126"/>
  <c r="M18" i="126" s="1"/>
  <c r="Q18" i="126" s="1"/>
  <c r="P18" i="126" s="1"/>
  <c r="J48" i="126"/>
  <c r="L53" i="126"/>
  <c r="M53" i="126" s="1"/>
  <c r="Q53" i="126" s="1"/>
  <c r="P53" i="126" s="1"/>
  <c r="J37" i="126"/>
  <c r="L54" i="126"/>
  <c r="M54" i="126" s="1"/>
  <c r="Q54" i="126" s="1"/>
  <c r="P54" i="126" s="1"/>
  <c r="L28" i="126"/>
  <c r="M28" i="126" s="1"/>
  <c r="Q28" i="126" s="1"/>
  <c r="P28" i="126" s="1"/>
  <c r="J28" i="126"/>
  <c r="L14" i="126"/>
  <c r="M14" i="126" s="1"/>
  <c r="J14" i="126"/>
  <c r="J42" i="126"/>
  <c r="L42" i="126"/>
  <c r="M42" i="126" s="1"/>
  <c r="Q42" i="126" s="1"/>
  <c r="P42" i="126" s="1"/>
  <c r="J19" i="126"/>
  <c r="L19" i="126"/>
  <c r="M19" i="126" s="1"/>
  <c r="Q19" i="126" s="1"/>
  <c r="P19" i="126" s="1"/>
  <c r="J27" i="126"/>
  <c r="L32" i="126"/>
  <c r="M32" i="126" s="1"/>
  <c r="Q32" i="126" s="1"/>
  <c r="P32" i="126" s="1"/>
  <c r="L29" i="126"/>
  <c r="M29" i="126" s="1"/>
  <c r="Q29" i="126" s="1"/>
  <c r="P29" i="126" s="1"/>
  <c r="J17" i="126"/>
  <c r="L17" i="126"/>
  <c r="M17" i="126" s="1"/>
  <c r="Q17" i="126" s="1"/>
  <c r="P17" i="126" s="1"/>
  <c r="L31" i="126"/>
  <c r="M31" i="126" s="1"/>
  <c r="Q31" i="126" s="1"/>
  <c r="P31" i="126" s="1"/>
  <c r="L36" i="126"/>
  <c r="M36" i="126" s="1"/>
  <c r="Q36" i="126" s="1"/>
  <c r="P36" i="126" s="1"/>
  <c r="L21" i="126"/>
  <c r="M21" i="126" s="1"/>
  <c r="Q21" i="126" s="1"/>
  <c r="P21" i="126" s="1"/>
  <c r="L26" i="126"/>
  <c r="M26" i="126" s="1"/>
  <c r="Q26" i="126" s="1"/>
  <c r="P26" i="126" s="1"/>
  <c r="F10" i="125"/>
  <c r="F30" i="125"/>
  <c r="D29" i="139" s="1"/>
  <c r="F50" i="125"/>
  <c r="F25" i="125"/>
  <c r="L22" i="123"/>
  <c r="M22" i="123" s="1"/>
  <c r="L35" i="123"/>
  <c r="M35" i="123" s="1"/>
  <c r="Q35" i="123" s="1"/>
  <c r="P35" i="123" s="1"/>
  <c r="L8" i="122"/>
  <c r="M8" i="122" s="1"/>
  <c r="Q8" i="122" s="1"/>
  <c r="P8" i="122" s="1"/>
  <c r="L48" i="122"/>
  <c r="M48" i="122" s="1"/>
  <c r="Q48" i="122" s="1"/>
  <c r="P48" i="122" s="1"/>
  <c r="L18" i="122"/>
  <c r="M18" i="122" s="1"/>
  <c r="Q18" i="122" s="1"/>
  <c r="P18" i="122" s="1"/>
  <c r="L14" i="122"/>
  <c r="M14" i="122" s="1"/>
  <c r="Q14" i="122" s="1"/>
  <c r="P14" i="122" s="1"/>
  <c r="L35" i="122"/>
  <c r="M35" i="122" s="1"/>
  <c r="Q35" i="122" s="1"/>
  <c r="P35" i="122" s="1"/>
  <c r="L41" i="122"/>
  <c r="M41" i="122" s="1"/>
  <c r="Q41" i="122" s="1"/>
  <c r="P41" i="122" s="1"/>
  <c r="J25" i="122"/>
  <c r="L44" i="122"/>
  <c r="M44" i="122" s="1"/>
  <c r="Q44" i="122" s="1"/>
  <c r="P44" i="122" s="1"/>
  <c r="J17" i="122"/>
  <c r="L17" i="122"/>
  <c r="M17" i="122" s="1"/>
  <c r="Q17" i="122" s="1"/>
  <c r="P17" i="122" s="1"/>
  <c r="L26" i="122"/>
  <c r="M26" i="122" s="1"/>
  <c r="Q26" i="122" s="1"/>
  <c r="P26" i="122" s="1"/>
  <c r="J26" i="122"/>
  <c r="L47" i="122"/>
  <c r="M47" i="122" s="1"/>
  <c r="Q47" i="122" s="1"/>
  <c r="P47" i="122" s="1"/>
  <c r="J47" i="122"/>
  <c r="J5" i="122"/>
  <c r="J12" i="122"/>
  <c r="J29" i="122"/>
  <c r="L13" i="122"/>
  <c r="M13" i="122" s="1"/>
  <c r="Q13" i="122" s="1"/>
  <c r="P13" i="122" s="1"/>
  <c r="J13" i="122"/>
  <c r="J31" i="122"/>
  <c r="L6" i="122"/>
  <c r="M6" i="122" s="1"/>
  <c r="Q6" i="122" s="1"/>
  <c r="P6" i="122" s="1"/>
  <c r="J15" i="122"/>
  <c r="J37" i="121"/>
  <c r="J41" i="121"/>
  <c r="L41" i="121"/>
  <c r="M41" i="121" s="1"/>
  <c r="Q41" i="121" s="1"/>
  <c r="P41" i="121" s="1"/>
  <c r="J39" i="121"/>
  <c r="L39" i="121"/>
  <c r="M39" i="121" s="1"/>
  <c r="Q39" i="121" s="1"/>
  <c r="P39" i="121" s="1"/>
  <c r="L20" i="121"/>
  <c r="M20" i="121" s="1"/>
  <c r="Q20" i="121" s="1"/>
  <c r="P20" i="121" s="1"/>
  <c r="L18" i="121"/>
  <c r="M18" i="121" s="1"/>
  <c r="Q18" i="121" s="1"/>
  <c r="P18" i="121" s="1"/>
  <c r="L15" i="121"/>
  <c r="M15" i="121" s="1"/>
  <c r="Q15" i="121" s="1"/>
  <c r="P15" i="121" s="1"/>
  <c r="J27" i="121"/>
  <c r="J29" i="121"/>
  <c r="J12" i="121"/>
  <c r="L38" i="121"/>
  <c r="M38" i="121" s="1"/>
  <c r="Q38" i="121" s="1"/>
  <c r="P38" i="121" s="1"/>
  <c r="J39" i="120"/>
  <c r="L29" i="120"/>
  <c r="M29" i="120" s="1"/>
  <c r="Q29" i="120" s="1"/>
  <c r="P29" i="120" s="1"/>
  <c r="L18" i="120"/>
  <c r="M18" i="120" s="1"/>
  <c r="Q18" i="120" s="1"/>
  <c r="P18" i="120" s="1"/>
  <c r="J18" i="120"/>
  <c r="L47" i="120"/>
  <c r="M47" i="120" s="1"/>
  <c r="Q47" i="120" s="1"/>
  <c r="P47" i="120" s="1"/>
  <c r="J35" i="120"/>
  <c r="J25" i="120"/>
  <c r="L30" i="119"/>
  <c r="M30" i="119" s="1"/>
  <c r="Q30" i="119" s="1"/>
  <c r="P30" i="119" s="1"/>
  <c r="L52" i="119"/>
  <c r="M52" i="119" s="1"/>
  <c r="Q52" i="119" s="1"/>
  <c r="P52" i="119" s="1"/>
  <c r="J52" i="119"/>
  <c r="J6" i="119"/>
  <c r="L46" i="119"/>
  <c r="M46" i="119" s="1"/>
  <c r="Q46" i="119" s="1"/>
  <c r="P46" i="119" s="1"/>
  <c r="L7" i="119"/>
  <c r="M7" i="119" s="1"/>
  <c r="Q7" i="119" s="1"/>
  <c r="P7" i="119" s="1"/>
  <c r="L28" i="119"/>
  <c r="M28" i="119" s="1"/>
  <c r="Q28" i="119" s="1"/>
  <c r="P28" i="119" s="1"/>
  <c r="L19" i="118"/>
  <c r="M19" i="118" s="1"/>
  <c r="J36" i="118"/>
  <c r="J45" i="118"/>
  <c r="J32" i="118"/>
  <c r="L30" i="118"/>
  <c r="M30" i="118" s="1"/>
  <c r="Q30" i="118" s="1"/>
  <c r="P30" i="118" s="1"/>
  <c r="J30" i="118"/>
  <c r="L12" i="118"/>
  <c r="M12" i="118" s="1"/>
  <c r="Q12" i="118" s="1"/>
  <c r="P12" i="118" s="1"/>
  <c r="J48" i="118"/>
  <c r="J6" i="118"/>
  <c r="L24" i="118"/>
  <c r="M24" i="118" s="1"/>
  <c r="Q24" i="118" s="1"/>
  <c r="P24" i="118" s="1"/>
  <c r="J14" i="118"/>
  <c r="J30" i="117"/>
  <c r="L7" i="117"/>
  <c r="M7" i="117" s="1"/>
  <c r="Q7" i="117" s="1"/>
  <c r="P7" i="117" s="1"/>
  <c r="J26" i="117"/>
  <c r="J34" i="117"/>
  <c r="J43" i="117"/>
  <c r="L33" i="117"/>
  <c r="M33" i="117" s="1"/>
  <c r="Q33" i="117" s="1"/>
  <c r="P33" i="117" s="1"/>
  <c r="J35" i="117"/>
  <c r="L46" i="117"/>
  <c r="M46" i="117" s="1"/>
  <c r="Q46" i="117" s="1"/>
  <c r="P46" i="117" s="1"/>
  <c r="J6" i="117"/>
  <c r="L14" i="117"/>
  <c r="M14" i="117" s="1"/>
  <c r="Q14" i="117" s="1"/>
  <c r="P14" i="117" s="1"/>
  <c r="J42" i="117"/>
  <c r="L19" i="117"/>
  <c r="M19" i="117" s="1"/>
  <c r="Q19" i="117" s="1"/>
  <c r="P19" i="117" s="1"/>
  <c r="L13" i="117"/>
  <c r="M13" i="117" s="1"/>
  <c r="Q13" i="117" s="1"/>
  <c r="P13" i="117" s="1"/>
  <c r="L6" i="116"/>
  <c r="M6" i="116" s="1"/>
  <c r="Q6" i="116" s="1"/>
  <c r="P6" i="116" s="1"/>
  <c r="L46" i="116"/>
  <c r="M46" i="116" s="1"/>
  <c r="Q46" i="116" s="1"/>
  <c r="P46" i="116" s="1"/>
  <c r="L50" i="116"/>
  <c r="M50" i="116" s="1"/>
  <c r="Q50" i="116" s="1"/>
  <c r="P50" i="116" s="1"/>
  <c r="J17" i="116"/>
  <c r="J14" i="116"/>
  <c r="L30" i="116"/>
  <c r="M30" i="116" s="1"/>
  <c r="Q30" i="116" s="1"/>
  <c r="P30" i="116" s="1"/>
  <c r="L35" i="116"/>
  <c r="M35" i="116" s="1"/>
  <c r="Q35" i="116" s="1"/>
  <c r="P35" i="116" s="1"/>
  <c r="J26" i="116"/>
  <c r="L39" i="116"/>
  <c r="M39" i="116" s="1"/>
  <c r="Q39" i="116" s="1"/>
  <c r="P39" i="116" s="1"/>
  <c r="L28" i="116"/>
  <c r="M28" i="116" s="1"/>
  <c r="Q28" i="116" s="1"/>
  <c r="P28" i="116" s="1"/>
  <c r="J48" i="116"/>
  <c r="L36" i="116"/>
  <c r="M36" i="116" s="1"/>
  <c r="Q36" i="116" s="1"/>
  <c r="P36" i="116" s="1"/>
  <c r="L40" i="116"/>
  <c r="M40" i="116" s="1"/>
  <c r="Q40" i="116" s="1"/>
  <c r="P40" i="116" s="1"/>
  <c r="J9" i="116"/>
  <c r="L19" i="115"/>
  <c r="M19" i="115" s="1"/>
  <c r="Q19" i="115" s="1"/>
  <c r="P19" i="115" s="1"/>
  <c r="L46" i="115"/>
  <c r="M46" i="115" s="1"/>
  <c r="Q46" i="115" s="1"/>
  <c r="P46" i="115" s="1"/>
  <c r="L38" i="115"/>
  <c r="M38" i="115" s="1"/>
  <c r="Q38" i="115" s="1"/>
  <c r="P38" i="115" s="1"/>
  <c r="L32" i="115"/>
  <c r="M32" i="115" s="1"/>
  <c r="Q32" i="115" s="1"/>
  <c r="P32" i="115" s="1"/>
  <c r="J39" i="115"/>
  <c r="J24" i="115"/>
  <c r="L24" i="115"/>
  <c r="M24" i="115" s="1"/>
  <c r="Q24" i="115" s="1"/>
  <c r="P24" i="115" s="1"/>
  <c r="J19" i="114"/>
  <c r="L13" i="114"/>
  <c r="M13" i="114" s="1"/>
  <c r="Q13" i="114" s="1"/>
  <c r="P13" i="114" s="1"/>
  <c r="J13" i="114"/>
  <c r="J36" i="114"/>
  <c r="L36" i="114"/>
  <c r="M36" i="114" s="1"/>
  <c r="Q36" i="114" s="1"/>
  <c r="P36" i="114" s="1"/>
  <c r="J20" i="114"/>
  <c r="L5" i="114"/>
  <c r="M5" i="114" s="1"/>
  <c r="Q5" i="114" s="1"/>
  <c r="P5" i="114" s="1"/>
  <c r="J5" i="114"/>
  <c r="J42" i="114"/>
  <c r="L42" i="114"/>
  <c r="M42" i="114" s="1"/>
  <c r="Q42" i="114" s="1"/>
  <c r="P42" i="114" s="1"/>
  <c r="L40" i="114"/>
  <c r="M40" i="114" s="1"/>
  <c r="Q40" i="114" s="1"/>
  <c r="J40" i="114"/>
  <c r="L37" i="114"/>
  <c r="M37" i="114" s="1"/>
  <c r="Q37" i="114" s="1"/>
  <c r="J37" i="114"/>
  <c r="J15" i="113"/>
  <c r="L40" i="113"/>
  <c r="M40" i="113" s="1"/>
  <c r="Q40" i="113" s="1"/>
  <c r="P40" i="113" s="1"/>
  <c r="J40" i="113"/>
  <c r="L26" i="113"/>
  <c r="M26" i="113" s="1"/>
  <c r="Q26" i="113" s="1"/>
  <c r="P26" i="113" s="1"/>
  <c r="J22" i="113"/>
  <c r="J19" i="113"/>
  <c r="L19" i="113"/>
  <c r="M19" i="113" s="1"/>
  <c r="Q19" i="113" s="1"/>
  <c r="P19" i="113" s="1"/>
  <c r="J8" i="113"/>
  <c r="J9" i="113"/>
  <c r="L9" i="113"/>
  <c r="M9" i="113" s="1"/>
  <c r="Q9" i="113" s="1"/>
  <c r="P9" i="113" s="1"/>
  <c r="L52" i="113"/>
  <c r="M52" i="113" s="1"/>
  <c r="Q52" i="113" s="1"/>
  <c r="P52" i="113" s="1"/>
  <c r="J45" i="113"/>
  <c r="L29" i="113"/>
  <c r="M29" i="113" s="1"/>
  <c r="Q29" i="113" s="1"/>
  <c r="P29" i="113" s="1"/>
  <c r="J38" i="113"/>
  <c r="L44" i="113"/>
  <c r="M44" i="113" s="1"/>
  <c r="Q44" i="113" s="1"/>
  <c r="P44" i="113" s="1"/>
  <c r="J28" i="113"/>
  <c r="L5" i="113"/>
  <c r="M5" i="113" s="1"/>
  <c r="Q5" i="113" s="1"/>
  <c r="P5" i="113" s="1"/>
  <c r="L34" i="109"/>
  <c r="M34" i="109" s="1"/>
  <c r="Q34" i="109" s="1"/>
  <c r="P34" i="109" s="1"/>
  <c r="J43" i="102"/>
  <c r="J22" i="102"/>
  <c r="J49" i="102"/>
  <c r="L5" i="102"/>
  <c r="M5" i="102" s="1"/>
  <c r="Q5" i="102" s="1"/>
  <c r="P5" i="102" s="1"/>
  <c r="J20" i="102"/>
  <c r="L17" i="102"/>
  <c r="M17" i="102" s="1"/>
  <c r="Q17" i="102" s="1"/>
  <c r="P17" i="102" s="1"/>
  <c r="L54" i="102"/>
  <c r="M54" i="102" s="1"/>
  <c r="Q54" i="102" s="1"/>
  <c r="P54" i="102" s="1"/>
  <c r="L27" i="102"/>
  <c r="M27" i="102" s="1"/>
  <c r="Q27" i="102" s="1"/>
  <c r="P27" i="102" s="1"/>
  <c r="L45" i="102"/>
  <c r="M45" i="102" s="1"/>
  <c r="Q45" i="102" s="1"/>
  <c r="P45" i="102" s="1"/>
  <c r="J45" i="102"/>
  <c r="L41" i="102"/>
  <c r="M41" i="102" s="1"/>
  <c r="Q41" i="102" s="1"/>
  <c r="P41" i="102" s="1"/>
  <c r="J14" i="102"/>
  <c r="L50" i="102"/>
  <c r="M50" i="102" s="1"/>
  <c r="Q50" i="102" s="1"/>
  <c r="P50" i="102" s="1"/>
  <c r="L21" i="102"/>
  <c r="M21" i="102" s="1"/>
  <c r="Q21" i="102" s="1"/>
  <c r="P21" i="102" s="1"/>
  <c r="J21" i="102"/>
  <c r="J46" i="102"/>
  <c r="L46" i="102"/>
  <c r="M46" i="102" s="1"/>
  <c r="Q46" i="102" s="1"/>
  <c r="P46" i="102" s="1"/>
  <c r="L11" i="102"/>
  <c r="M11" i="102" s="1"/>
  <c r="Q11" i="102" s="1"/>
  <c r="P11" i="102" s="1"/>
  <c r="J11" i="102"/>
  <c r="J35" i="102"/>
  <c r="L35" i="102"/>
  <c r="M35" i="102" s="1"/>
  <c r="Q35" i="102" s="1"/>
  <c r="P35" i="102" s="1"/>
  <c r="J30" i="102"/>
  <c r="L30" i="102"/>
  <c r="M30" i="102" s="1"/>
  <c r="Q30" i="102" s="1"/>
  <c r="P30" i="102" s="1"/>
  <c r="J38" i="102"/>
  <c r="J53" i="102"/>
  <c r="J34" i="102"/>
  <c r="L36" i="102"/>
  <c r="M36" i="102" s="1"/>
  <c r="Q36" i="102" s="1"/>
  <c r="P36" i="102" s="1"/>
  <c r="J13" i="102"/>
  <c r="J30" i="101"/>
  <c r="L52" i="101"/>
  <c r="M52" i="101" s="1"/>
  <c r="Q52" i="101" s="1"/>
  <c r="P52" i="101" s="1"/>
  <c r="L41" i="101"/>
  <c r="M41" i="101" s="1"/>
  <c r="Q41" i="101" s="1"/>
  <c r="P41" i="101" s="1"/>
  <c r="J9" i="101"/>
  <c r="L47" i="101"/>
  <c r="M47" i="101" s="1"/>
  <c r="Q47" i="101" s="1"/>
  <c r="P47" i="101" s="1"/>
  <c r="L6" i="101"/>
  <c r="M6" i="101" s="1"/>
  <c r="Q6" i="101" s="1"/>
  <c r="P6" i="101" s="1"/>
  <c r="L15" i="101"/>
  <c r="M15" i="101" s="1"/>
  <c r="Q15" i="101" s="1"/>
  <c r="P15" i="101" s="1"/>
  <c r="L53" i="101"/>
  <c r="M53" i="101" s="1"/>
  <c r="Q53" i="101" s="1"/>
  <c r="P53" i="101" s="1"/>
  <c r="J20" i="101"/>
  <c r="J12" i="101"/>
  <c r="L33" i="101"/>
  <c r="M33" i="101" s="1"/>
  <c r="Q33" i="101" s="1"/>
  <c r="P33" i="101" s="1"/>
  <c r="L17" i="101"/>
  <c r="M17" i="101" s="1"/>
  <c r="Q17" i="101" s="1"/>
  <c r="P17" i="101" s="1"/>
  <c r="J17" i="101"/>
  <c r="L14" i="101"/>
  <c r="M14" i="101" s="1"/>
  <c r="Q14" i="101" s="1"/>
  <c r="P14" i="101" s="1"/>
  <c r="L38" i="101"/>
  <c r="M38" i="101" s="1"/>
  <c r="Q38" i="101" s="1"/>
  <c r="P38" i="101" s="1"/>
  <c r="L26" i="101"/>
  <c r="M26" i="101" s="1"/>
  <c r="Q26" i="101" s="1"/>
  <c r="P26" i="101" s="1"/>
  <c r="J44" i="101"/>
  <c r="L34" i="101"/>
  <c r="M34" i="101" s="1"/>
  <c r="Q34" i="101" s="1"/>
  <c r="P34" i="101" s="1"/>
  <c r="J26" i="100"/>
  <c r="L43" i="100"/>
  <c r="M43" i="100" s="1"/>
  <c r="Q43" i="100" s="1"/>
  <c r="P43" i="100" s="1"/>
  <c r="L23" i="100"/>
  <c r="M23" i="100" s="1"/>
  <c r="Q23" i="100" s="1"/>
  <c r="P23" i="100" s="1"/>
  <c r="L29" i="100"/>
  <c r="M29" i="100" s="1"/>
  <c r="Q29" i="100" s="1"/>
  <c r="P29" i="100" s="1"/>
  <c r="L52" i="100"/>
  <c r="M52" i="100" s="1"/>
  <c r="Q52" i="100" s="1"/>
  <c r="P52" i="100" s="1"/>
  <c r="J46" i="100"/>
  <c r="J30" i="100"/>
  <c r="L47" i="100"/>
  <c r="M47" i="100" s="1"/>
  <c r="Q47" i="100" s="1"/>
  <c r="P47" i="100" s="1"/>
  <c r="L31" i="100"/>
  <c r="M31" i="100" s="1"/>
  <c r="Q31" i="100" s="1"/>
  <c r="P31" i="100" s="1"/>
  <c r="J31" i="100"/>
  <c r="J8" i="100"/>
  <c r="J27" i="100"/>
  <c r="L42" i="100"/>
  <c r="M42" i="100" s="1"/>
  <c r="Q42" i="100" s="1"/>
  <c r="P42" i="100" s="1"/>
  <c r="J52" i="99"/>
  <c r="J51" i="99"/>
  <c r="L32" i="99"/>
  <c r="M32" i="99" s="1"/>
  <c r="Q32" i="99" s="1"/>
  <c r="P32" i="99" s="1"/>
  <c r="L14" i="99"/>
  <c r="M14" i="99" s="1"/>
  <c r="Q14" i="99" s="1"/>
  <c r="P14" i="99" s="1"/>
  <c r="J35" i="99"/>
  <c r="L45" i="99"/>
  <c r="M45" i="99" s="1"/>
  <c r="Q45" i="99" s="1"/>
  <c r="P45" i="99" s="1"/>
  <c r="L43" i="99"/>
  <c r="M43" i="99" s="1"/>
  <c r="Q43" i="99" s="1"/>
  <c r="P43" i="99" s="1"/>
  <c r="L36" i="99"/>
  <c r="M36" i="99" s="1"/>
  <c r="Q36" i="99" s="1"/>
  <c r="P36" i="99" s="1"/>
  <c r="J44" i="99"/>
  <c r="L28" i="99"/>
  <c r="M28" i="99" s="1"/>
  <c r="Q28" i="99" s="1"/>
  <c r="P28" i="99" s="1"/>
  <c r="L5" i="99"/>
  <c r="M5" i="99" s="1"/>
  <c r="Q5" i="99" s="1"/>
  <c r="P5" i="99" s="1"/>
  <c r="J31" i="99"/>
  <c r="L31" i="99"/>
  <c r="M31" i="99" s="1"/>
  <c r="Q31" i="99" s="1"/>
  <c r="P31" i="99" s="1"/>
  <c r="J25" i="99"/>
  <c r="L25" i="99"/>
  <c r="M25" i="99" s="1"/>
  <c r="J49" i="99"/>
  <c r="L49" i="99"/>
  <c r="M49" i="99" s="1"/>
  <c r="Q49" i="99" s="1"/>
  <c r="P49" i="99" s="1"/>
  <c r="L21" i="99"/>
  <c r="M21" i="99" s="1"/>
  <c r="Q21" i="99" s="1"/>
  <c r="P21" i="99" s="1"/>
  <c r="J21" i="99"/>
  <c r="L20" i="99"/>
  <c r="M20" i="99" s="1"/>
  <c r="Q20" i="99" s="1"/>
  <c r="P20" i="99" s="1"/>
  <c r="J11" i="99"/>
  <c r="J34" i="99"/>
  <c r="J6" i="99"/>
  <c r="L50" i="99"/>
  <c r="M50" i="99" s="1"/>
  <c r="Q50" i="99" s="1"/>
  <c r="P50" i="99" s="1"/>
  <c r="J15" i="99"/>
  <c r="J37" i="98"/>
  <c r="L23" i="98"/>
  <c r="M23" i="98" s="1"/>
  <c r="Q23" i="98" s="1"/>
  <c r="P23" i="98" s="1"/>
  <c r="J11" i="98"/>
  <c r="J40" i="98"/>
  <c r="L25" i="98"/>
  <c r="M25" i="98" s="1"/>
  <c r="Q25" i="98" s="1"/>
  <c r="P25" i="98" s="1"/>
  <c r="L46" i="98"/>
  <c r="M46" i="98" s="1"/>
  <c r="Q46" i="98" s="1"/>
  <c r="P46" i="98" s="1"/>
  <c r="J46" i="98"/>
  <c r="J44" i="98"/>
  <c r="L44" i="98"/>
  <c r="M44" i="98" s="1"/>
  <c r="Q44" i="98" s="1"/>
  <c r="P44" i="98" s="1"/>
  <c r="J24" i="98"/>
  <c r="L24" i="98"/>
  <c r="M24" i="98" s="1"/>
  <c r="Q24" i="98" s="1"/>
  <c r="P24" i="98" s="1"/>
  <c r="L52" i="98"/>
  <c r="M52" i="98" s="1"/>
  <c r="Q52" i="98" s="1"/>
  <c r="P52" i="98" s="1"/>
  <c r="J52" i="98"/>
  <c r="L20" i="98"/>
  <c r="M20" i="98" s="1"/>
  <c r="Q20" i="98" s="1"/>
  <c r="P20" i="98" s="1"/>
  <c r="L51" i="98"/>
  <c r="M51" i="98" s="1"/>
  <c r="Q51" i="98" s="1"/>
  <c r="P51" i="98" s="1"/>
  <c r="J13" i="97"/>
  <c r="L22" i="97"/>
  <c r="M22" i="97" s="1"/>
  <c r="Q22" i="97" s="1"/>
  <c r="P22" i="97" s="1"/>
  <c r="J39" i="97"/>
  <c r="L29" i="97"/>
  <c r="M29" i="97" s="1"/>
  <c r="Q29" i="97" s="1"/>
  <c r="P29" i="97" s="1"/>
  <c r="L52" i="97"/>
  <c r="M52" i="97" s="1"/>
  <c r="Q52" i="97" s="1"/>
  <c r="P52" i="97" s="1"/>
  <c r="L6" i="97"/>
  <c r="M6" i="97" s="1"/>
  <c r="Q6" i="97" s="1"/>
  <c r="P6" i="97" s="1"/>
  <c r="J12" i="97"/>
  <c r="L49" i="97"/>
  <c r="M49" i="97" s="1"/>
  <c r="Q49" i="97" s="1"/>
  <c r="P49" i="97" s="1"/>
  <c r="L5" i="97"/>
  <c r="M5" i="97" s="1"/>
  <c r="Q5" i="97" s="1"/>
  <c r="P5" i="97" s="1"/>
  <c r="L42" i="97"/>
  <c r="M42" i="97" s="1"/>
  <c r="Q42" i="97" s="1"/>
  <c r="P42" i="97" s="1"/>
  <c r="L19" i="97"/>
  <c r="M19" i="97" s="1"/>
  <c r="Q19" i="97" s="1"/>
  <c r="P19" i="97" s="1"/>
  <c r="L30" i="97"/>
  <c r="M30" i="97" s="1"/>
  <c r="Q30" i="97" s="1"/>
  <c r="P30" i="97" s="1"/>
  <c r="J36" i="97"/>
  <c r="L35" i="97"/>
  <c r="M35" i="97" s="1"/>
  <c r="Q35" i="97" s="1"/>
  <c r="P35" i="97" s="1"/>
  <c r="J35" i="97"/>
  <c r="L33" i="97"/>
  <c r="M33" i="97" s="1"/>
  <c r="Q33" i="97" s="1"/>
  <c r="P33" i="97" s="1"/>
  <c r="J33" i="97"/>
  <c r="J18" i="97"/>
  <c r="L18" i="97"/>
  <c r="M18" i="97" s="1"/>
  <c r="Q18" i="97" s="1"/>
  <c r="P18" i="97" s="1"/>
  <c r="J32" i="97"/>
  <c r="L32" i="97"/>
  <c r="M32" i="97" s="1"/>
  <c r="Q32" i="97" s="1"/>
  <c r="P32" i="97" s="1"/>
  <c r="J37" i="97"/>
  <c r="L37" i="97"/>
  <c r="M37" i="97" s="1"/>
  <c r="Q37" i="97" s="1"/>
  <c r="P37" i="97" s="1"/>
  <c r="L26" i="97"/>
  <c r="M26" i="97" s="1"/>
  <c r="Q26" i="97" s="1"/>
  <c r="P26" i="97" s="1"/>
  <c r="L47" i="97"/>
  <c r="M47" i="97" s="1"/>
  <c r="Q47" i="97" s="1"/>
  <c r="P47" i="97" s="1"/>
  <c r="L45" i="97"/>
  <c r="M45" i="97" s="1"/>
  <c r="Q45" i="97" s="1"/>
  <c r="P45" i="97" s="1"/>
  <c r="L16" i="97"/>
  <c r="M16" i="97" s="1"/>
  <c r="Q16" i="97" s="1"/>
  <c r="P16" i="97" s="1"/>
  <c r="L17" i="97"/>
  <c r="M17" i="97" s="1"/>
  <c r="Q17" i="97" s="1"/>
  <c r="P17" i="97" s="1"/>
  <c r="J33" i="108"/>
  <c r="J55" i="108"/>
  <c r="L34" i="108"/>
  <c r="M34" i="108" s="1"/>
  <c r="Q34" i="108" s="1"/>
  <c r="P34" i="108" s="1"/>
  <c r="L48" i="108"/>
  <c r="M48" i="108" s="1"/>
  <c r="Q48" i="108" s="1"/>
  <c r="P48" i="108" s="1"/>
  <c r="L51" i="108"/>
  <c r="M51" i="108" s="1"/>
  <c r="Q51" i="108" s="1"/>
  <c r="P51" i="108" s="1"/>
  <c r="L43" i="108"/>
  <c r="M43" i="108" s="1"/>
  <c r="Q43" i="108" s="1"/>
  <c r="P43" i="108" s="1"/>
  <c r="L27" i="108"/>
  <c r="M27" i="108" s="1"/>
  <c r="Q27" i="108" s="1"/>
  <c r="P27" i="108" s="1"/>
  <c r="J27" i="108"/>
  <c r="L37" i="108"/>
  <c r="M37" i="108" s="1"/>
  <c r="Q37" i="108" s="1"/>
  <c r="P37" i="108" s="1"/>
  <c r="J37" i="108"/>
  <c r="L36" i="108"/>
  <c r="M36" i="108" s="1"/>
  <c r="Q36" i="108" s="1"/>
  <c r="P36" i="108" s="1"/>
  <c r="J36" i="108"/>
  <c r="L47" i="108"/>
  <c r="M47" i="108" s="1"/>
  <c r="Q47" i="108" s="1"/>
  <c r="P47" i="108" s="1"/>
  <c r="J28" i="108"/>
  <c r="L39" i="96"/>
  <c r="M39" i="96" s="1"/>
  <c r="Q39" i="96" s="1"/>
  <c r="P39" i="96" s="1"/>
  <c r="J37" i="96"/>
  <c r="J15" i="96"/>
  <c r="L54" i="96"/>
  <c r="M54" i="96" s="1"/>
  <c r="Q54" i="96" s="1"/>
  <c r="P54" i="96" s="1"/>
  <c r="J34" i="96"/>
  <c r="J19" i="96"/>
  <c r="J13" i="96"/>
  <c r="J16" i="96"/>
  <c r="L6" i="96"/>
  <c r="M6" i="96" s="1"/>
  <c r="Q6" i="96" s="1"/>
  <c r="P6" i="96" s="1"/>
  <c r="L28" i="96"/>
  <c r="M28" i="96" s="1"/>
  <c r="Q28" i="96" s="1"/>
  <c r="P28" i="96" s="1"/>
  <c r="J48" i="96"/>
  <c r="L48" i="96"/>
  <c r="M48" i="96" s="1"/>
  <c r="Q48" i="96" s="1"/>
  <c r="P48" i="96" s="1"/>
  <c r="J33" i="96"/>
  <c r="L35" i="96"/>
  <c r="M35" i="96" s="1"/>
  <c r="Q35" i="96" s="1"/>
  <c r="P35" i="96" s="1"/>
  <c r="L30" i="83"/>
  <c r="M30" i="83" s="1"/>
  <c r="Q30" i="83" s="1"/>
  <c r="P30" i="83" s="1"/>
  <c r="L34" i="83"/>
  <c r="M34" i="83" s="1"/>
  <c r="Q34" i="83" s="1"/>
  <c r="P34" i="83" s="1"/>
  <c r="L12" i="83"/>
  <c r="M12" i="83" s="1"/>
  <c r="Q12" i="83" s="1"/>
  <c r="P12" i="83" s="1"/>
  <c r="L50" i="83"/>
  <c r="M50" i="83" s="1"/>
  <c r="Q50" i="83" s="1"/>
  <c r="P50" i="83" s="1"/>
  <c r="J31" i="83"/>
  <c r="L42" i="83"/>
  <c r="M42" i="83" s="1"/>
  <c r="Q42" i="83" s="1"/>
  <c r="P42" i="83" s="1"/>
  <c r="J27" i="83"/>
  <c r="L27" i="83"/>
  <c r="M27" i="83" s="1"/>
  <c r="Q27" i="83" s="1"/>
  <c r="P27" i="83" s="1"/>
  <c r="J22" i="83"/>
  <c r="L22" i="83"/>
  <c r="M22" i="83" s="1"/>
  <c r="Q22" i="83" s="1"/>
  <c r="P22" i="83" s="1"/>
  <c r="L8" i="83"/>
  <c r="M8" i="83" s="1"/>
  <c r="Q8" i="83" s="1"/>
  <c r="P8" i="83" s="1"/>
  <c r="J25" i="83"/>
  <c r="J9" i="83"/>
  <c r="J5" i="83"/>
  <c r="J10" i="83"/>
  <c r="L28" i="83"/>
  <c r="M28" i="83" s="1"/>
  <c r="Q28" i="83" s="1"/>
  <c r="P28" i="83" s="1"/>
  <c r="J28" i="83"/>
  <c r="L45" i="83"/>
  <c r="M45" i="83" s="1"/>
  <c r="Q45" i="83" s="1"/>
  <c r="P45" i="83" s="1"/>
  <c r="J45" i="83"/>
  <c r="J43" i="83"/>
  <c r="L43" i="83"/>
  <c r="M43" i="83" s="1"/>
  <c r="Q43" i="83" s="1"/>
  <c r="P43" i="83" s="1"/>
  <c r="J44" i="83"/>
  <c r="L44" i="83"/>
  <c r="M44" i="83" s="1"/>
  <c r="Q44" i="83" s="1"/>
  <c r="P44" i="83" s="1"/>
  <c r="J26" i="83"/>
  <c r="J54" i="107"/>
  <c r="J13" i="107"/>
  <c r="L29" i="107"/>
  <c r="M29" i="107" s="1"/>
  <c r="Q29" i="107" s="1"/>
  <c r="P29" i="107" s="1"/>
  <c r="L28" i="107"/>
  <c r="M28" i="107" s="1"/>
  <c r="Q28" i="107" s="1"/>
  <c r="P28" i="107" s="1"/>
  <c r="J27" i="107"/>
  <c r="J39" i="107"/>
  <c r="L41" i="107"/>
  <c r="M41" i="107" s="1"/>
  <c r="Q41" i="107" s="1"/>
  <c r="P41" i="107" s="1"/>
  <c r="J41" i="107"/>
  <c r="J45" i="107"/>
  <c r="L45" i="107"/>
  <c r="M45" i="107" s="1"/>
  <c r="Q45" i="107" s="1"/>
  <c r="P45" i="107" s="1"/>
  <c r="J24" i="107"/>
  <c r="L33" i="106"/>
  <c r="M33" i="106" s="1"/>
  <c r="Q33" i="106" s="1"/>
  <c r="P33" i="106" s="1"/>
  <c r="L46" i="103"/>
  <c r="M46" i="103" s="1"/>
  <c r="Q46" i="103" s="1"/>
  <c r="P46" i="103" s="1"/>
  <c r="J43" i="103"/>
  <c r="L27" i="103"/>
  <c r="M27" i="103" s="1"/>
  <c r="Q27" i="103" s="1"/>
  <c r="P27" i="103" s="1"/>
  <c r="J42" i="103"/>
  <c r="L41" i="103"/>
  <c r="M41" i="103" s="1"/>
  <c r="Q41" i="103" s="1"/>
  <c r="P41" i="103" s="1"/>
  <c r="L24" i="103"/>
  <c r="M24" i="103" s="1"/>
  <c r="Q24" i="103" s="1"/>
  <c r="P24" i="103" s="1"/>
  <c r="L29" i="82"/>
  <c r="M29" i="82" s="1"/>
  <c r="Q29" i="82" s="1"/>
  <c r="P29" i="82" s="1"/>
  <c r="J22" i="82"/>
  <c r="L37" i="82"/>
  <c r="M37" i="82" s="1"/>
  <c r="Q37" i="82" s="1"/>
  <c r="P37" i="82" s="1"/>
  <c r="J25" i="82"/>
  <c r="J43" i="82"/>
  <c r="L23" i="82"/>
  <c r="M23" i="82" s="1"/>
  <c r="Q23" i="82" s="1"/>
  <c r="P23" i="82" s="1"/>
  <c r="J36" i="82"/>
  <c r="L54" i="82"/>
  <c r="M54" i="82" s="1"/>
  <c r="Q54" i="82" s="1"/>
  <c r="P54" i="82" s="1"/>
  <c r="L53" i="82"/>
  <c r="M53" i="82" s="1"/>
  <c r="Q53" i="82" s="1"/>
  <c r="P53" i="82" s="1"/>
  <c r="L39" i="81"/>
  <c r="M39" i="81" s="1"/>
  <c r="Q39" i="81" s="1"/>
  <c r="P39" i="81" s="1"/>
  <c r="J45" i="81"/>
  <c r="L8" i="81"/>
  <c r="M8" i="81" s="1"/>
  <c r="Q8" i="81" s="1"/>
  <c r="P8" i="81" s="1"/>
  <c r="J27" i="81"/>
  <c r="L35" i="81"/>
  <c r="M35" i="81" s="1"/>
  <c r="Q35" i="81" s="1"/>
  <c r="P35" i="81" s="1"/>
  <c r="J12" i="81"/>
  <c r="L28" i="81"/>
  <c r="M28" i="81" s="1"/>
  <c r="Q28" i="81" s="1"/>
  <c r="P28" i="81" s="1"/>
  <c r="L10" i="81"/>
  <c r="M10" i="81" s="1"/>
  <c r="Q10" i="81" s="1"/>
  <c r="P10" i="81" s="1"/>
  <c r="L31" i="81"/>
  <c r="M31" i="81" s="1"/>
  <c r="Q31" i="81" s="1"/>
  <c r="P31" i="81" s="1"/>
  <c r="L13" i="81"/>
  <c r="M13" i="81" s="1"/>
  <c r="Q13" i="81" s="1"/>
  <c r="P13" i="81" s="1"/>
  <c r="J48" i="81"/>
  <c r="J9" i="81"/>
  <c r="L9" i="81"/>
  <c r="M9" i="81" s="1"/>
  <c r="Q9" i="81" s="1"/>
  <c r="P9" i="81" s="1"/>
  <c r="L42" i="81"/>
  <c r="M42" i="81" s="1"/>
  <c r="Q42" i="81" s="1"/>
  <c r="P42" i="81" s="1"/>
  <c r="J42" i="81"/>
  <c r="L26" i="81"/>
  <c r="M26" i="81" s="1"/>
  <c r="Q26" i="81" s="1"/>
  <c r="P26" i="81" s="1"/>
  <c r="L47" i="81"/>
  <c r="M47" i="81" s="1"/>
  <c r="Q47" i="81" s="1"/>
  <c r="P47" i="81" s="1"/>
  <c r="J35" i="105"/>
  <c r="L53" i="105"/>
  <c r="M53" i="105" s="1"/>
  <c r="Q53" i="105" s="1"/>
  <c r="P53" i="105" s="1"/>
  <c r="J37" i="105"/>
  <c r="J43" i="105"/>
  <c r="L43" i="105"/>
  <c r="M43" i="105" s="1"/>
  <c r="Q43" i="105" s="1"/>
  <c r="P43" i="105" s="1"/>
  <c r="J48" i="105"/>
  <c r="L39" i="105"/>
  <c r="M39" i="105" s="1"/>
  <c r="Q39" i="105" s="1"/>
  <c r="P39" i="105" s="1"/>
  <c r="L52" i="105"/>
  <c r="M52" i="105" s="1"/>
  <c r="Q52" i="105" s="1"/>
  <c r="P52" i="105" s="1"/>
  <c r="L11" i="87"/>
  <c r="M11" i="87" s="1"/>
  <c r="Q11" i="87" s="1"/>
  <c r="P11" i="87" s="1"/>
  <c r="L42" i="87"/>
  <c r="M42" i="87" s="1"/>
  <c r="Q42" i="87" s="1"/>
  <c r="P42" i="87" s="1"/>
  <c r="L47" i="87"/>
  <c r="M47" i="87" s="1"/>
  <c r="Q47" i="87" s="1"/>
  <c r="P47" i="87" s="1"/>
  <c r="L25" i="87"/>
  <c r="M25" i="87" s="1"/>
  <c r="Q25" i="87" s="1"/>
  <c r="P25" i="87" s="1"/>
  <c r="J30" i="87"/>
  <c r="J51" i="87"/>
  <c r="L51" i="87"/>
  <c r="M51" i="87" s="1"/>
  <c r="Q51" i="87" s="1"/>
  <c r="P51" i="87" s="1"/>
  <c r="L23" i="87"/>
  <c r="M23" i="87" s="1"/>
  <c r="Q23" i="87" s="1"/>
  <c r="P23" i="87" s="1"/>
  <c r="J23" i="87"/>
  <c r="L19" i="87"/>
  <c r="M19" i="87" s="1"/>
  <c r="Q19" i="87" s="1"/>
  <c r="P19" i="87" s="1"/>
  <c r="J19" i="87"/>
  <c r="L10" i="87"/>
  <c r="M10" i="87" s="1"/>
  <c r="Q10" i="87" s="1"/>
  <c r="P10" i="87" s="1"/>
  <c r="L34" i="87"/>
  <c r="M34" i="87" s="1"/>
  <c r="Q34" i="87" s="1"/>
  <c r="P34" i="87" s="1"/>
  <c r="J8" i="87"/>
  <c r="J50" i="88"/>
  <c r="L53" i="88"/>
  <c r="M53" i="88" s="1"/>
  <c r="Q53" i="88" s="1"/>
  <c r="P53" i="88" s="1"/>
  <c r="L31" i="88"/>
  <c r="M31" i="88" s="1"/>
  <c r="Q31" i="88" s="1"/>
  <c r="P31" i="88" s="1"/>
  <c r="J12" i="88"/>
  <c r="L5" i="88"/>
  <c r="M5" i="88" s="1"/>
  <c r="Q5" i="88" s="1"/>
  <c r="P5" i="88" s="1"/>
  <c r="J40" i="88"/>
  <c r="L40" i="88"/>
  <c r="M40" i="88" s="1"/>
  <c r="Q40" i="88" s="1"/>
  <c r="P40" i="88" s="1"/>
  <c r="L47" i="88"/>
  <c r="M47" i="88" s="1"/>
  <c r="Q47" i="88" s="1"/>
  <c r="P47" i="88" s="1"/>
  <c r="L15" i="88"/>
  <c r="M15" i="88" s="1"/>
  <c r="Q15" i="88" s="1"/>
  <c r="P15" i="88" s="1"/>
  <c r="J30" i="88"/>
  <c r="J48" i="88"/>
  <c r="L48" i="88"/>
  <c r="M48" i="88" s="1"/>
  <c r="Q48" i="88" s="1"/>
  <c r="P48" i="88" s="1"/>
  <c r="J35" i="88"/>
  <c r="L35" i="88"/>
  <c r="M35" i="88" s="1"/>
  <c r="Q35" i="88" s="1"/>
  <c r="P35" i="88" s="1"/>
  <c r="L34" i="88"/>
  <c r="M34" i="88" s="1"/>
  <c r="Q34" i="88" s="1"/>
  <c r="P34" i="88" s="1"/>
  <c r="J34" i="88"/>
  <c r="J33" i="88"/>
  <c r="L33" i="88"/>
  <c r="M33" i="88" s="1"/>
  <c r="Q33" i="88" s="1"/>
  <c r="P33" i="88" s="1"/>
  <c r="J51" i="88"/>
  <c r="L39" i="88"/>
  <c r="M39" i="88" s="1"/>
  <c r="Q39" i="88" s="1"/>
  <c r="P39" i="88" s="1"/>
  <c r="L26" i="88"/>
  <c r="M26" i="88" s="1"/>
  <c r="Q26" i="88" s="1"/>
  <c r="P26" i="88" s="1"/>
  <c r="L22" i="88"/>
  <c r="M22" i="88" s="1"/>
  <c r="Q22" i="88" s="1"/>
  <c r="P22" i="88" s="1"/>
  <c r="L23" i="89"/>
  <c r="M23" i="89" s="1"/>
  <c r="Q23" i="89" s="1"/>
  <c r="P23" i="89" s="1"/>
  <c r="J23" i="89"/>
  <c r="J26" i="89"/>
  <c r="L26" i="89"/>
  <c r="M26" i="89" s="1"/>
  <c r="Q26" i="89" s="1"/>
  <c r="P26" i="89" s="1"/>
  <c r="J20" i="89"/>
  <c r="L29" i="89"/>
  <c r="M29" i="89" s="1"/>
  <c r="Q29" i="89" s="1"/>
  <c r="P29" i="89" s="1"/>
  <c r="J29" i="89"/>
  <c r="L37" i="89"/>
  <c r="M37" i="89" s="1"/>
  <c r="Q37" i="89" s="1"/>
  <c r="P37" i="89" s="1"/>
  <c r="J37" i="89"/>
  <c r="J48" i="89"/>
  <c r="L48" i="89"/>
  <c r="M48" i="89" s="1"/>
  <c r="Q48" i="89" s="1"/>
  <c r="P48" i="89" s="1"/>
  <c r="J49" i="89"/>
  <c r="J41" i="89"/>
  <c r="L32" i="89"/>
  <c r="M32" i="89" s="1"/>
  <c r="Q32" i="89" s="1"/>
  <c r="P32" i="89" s="1"/>
  <c r="J33" i="90"/>
  <c r="J11" i="90"/>
  <c r="J9" i="90"/>
  <c r="L46" i="90"/>
  <c r="M46" i="90" s="1"/>
  <c r="Q46" i="90" s="1"/>
  <c r="P46" i="90" s="1"/>
  <c r="J15" i="90"/>
  <c r="L22" i="90"/>
  <c r="M22" i="90" s="1"/>
  <c r="Q22" i="90" s="1"/>
  <c r="P22" i="90" s="1"/>
  <c r="J44" i="90"/>
  <c r="L44" i="90"/>
  <c r="M44" i="90" s="1"/>
  <c r="Q44" i="90" s="1"/>
  <c r="P44" i="90" s="1"/>
  <c r="J16" i="90"/>
  <c r="L16" i="90"/>
  <c r="M16" i="90" s="1"/>
  <c r="Q16" i="90" s="1"/>
  <c r="P16" i="90" s="1"/>
  <c r="J55" i="90"/>
  <c r="L38" i="90"/>
  <c r="M38" i="90" s="1"/>
  <c r="Q38" i="90" s="1"/>
  <c r="P38" i="90" s="1"/>
  <c r="L50" i="90"/>
  <c r="M50" i="90" s="1"/>
  <c r="Q50" i="90" s="1"/>
  <c r="P50" i="90" s="1"/>
  <c r="J50" i="90"/>
  <c r="L45" i="90"/>
  <c r="M45" i="90" s="1"/>
  <c r="Q45" i="90" s="1"/>
  <c r="P45" i="90" s="1"/>
  <c r="J45" i="90"/>
  <c r="J13" i="90"/>
  <c r="J48" i="90"/>
  <c r="L29" i="90"/>
  <c r="M29" i="90" s="1"/>
  <c r="Q29" i="90" s="1"/>
  <c r="P29" i="90" s="1"/>
  <c r="L46" i="91"/>
  <c r="M46" i="91" s="1"/>
  <c r="Q46" i="91" s="1"/>
  <c r="P46" i="91" s="1"/>
  <c r="J32" i="91"/>
  <c r="L12" i="91"/>
  <c r="M12" i="91" s="1"/>
  <c r="Q12" i="91" s="1"/>
  <c r="P12" i="91" s="1"/>
  <c r="L45" i="91"/>
  <c r="M45" i="91" s="1"/>
  <c r="Q45" i="91" s="1"/>
  <c r="P45" i="91" s="1"/>
  <c r="J45" i="91"/>
  <c r="J23" i="91"/>
  <c r="J48" i="91"/>
  <c r="L26" i="91"/>
  <c r="M26" i="91" s="1"/>
  <c r="Q26" i="91" s="1"/>
  <c r="P26" i="91" s="1"/>
  <c r="J52" i="91"/>
  <c r="J21" i="91"/>
  <c r="J53" i="91"/>
  <c r="L39" i="91"/>
  <c r="M39" i="91" s="1"/>
  <c r="Q39" i="91" s="1"/>
  <c r="P39" i="91" s="1"/>
  <c r="J8" i="91"/>
  <c r="L8" i="91"/>
  <c r="M8" i="91" s="1"/>
  <c r="Q8" i="91" s="1"/>
  <c r="P8" i="91" s="1"/>
  <c r="L36" i="91"/>
  <c r="M36" i="91" s="1"/>
  <c r="Q36" i="91" s="1"/>
  <c r="P36" i="91" s="1"/>
  <c r="J36" i="91"/>
  <c r="L37" i="91"/>
  <c r="M37" i="91" s="1"/>
  <c r="Q37" i="91" s="1"/>
  <c r="P37" i="91" s="1"/>
  <c r="J37" i="91"/>
  <c r="J49" i="91"/>
  <c r="L49" i="91"/>
  <c r="M49" i="91" s="1"/>
  <c r="Q49" i="91" s="1"/>
  <c r="P49" i="91" s="1"/>
  <c r="J13" i="91"/>
  <c r="J18" i="91"/>
  <c r="J54" i="91"/>
  <c r="J15" i="91"/>
  <c r="L40" i="91"/>
  <c r="M40" i="91" s="1"/>
  <c r="Q40" i="91" s="1"/>
  <c r="P40" i="91" s="1"/>
  <c r="L38" i="104"/>
  <c r="M38" i="104" s="1"/>
  <c r="Q38" i="104" s="1"/>
  <c r="P38" i="104" s="1"/>
  <c r="J55" i="104"/>
  <c r="L39" i="104"/>
  <c r="M39" i="104" s="1"/>
  <c r="Q39" i="104" s="1"/>
  <c r="P39" i="104" s="1"/>
  <c r="J52" i="92"/>
  <c r="J24" i="92"/>
  <c r="L22" i="92"/>
  <c r="M22" i="92" s="1"/>
  <c r="Q22" i="92" s="1"/>
  <c r="P22" i="92" s="1"/>
  <c r="L10" i="92"/>
  <c r="M10" i="92" s="1"/>
  <c r="Q10" i="92" s="1"/>
  <c r="P10" i="92" s="1"/>
  <c r="J28" i="92"/>
  <c r="J49" i="92"/>
  <c r="L49" i="92"/>
  <c r="M49" i="92" s="1"/>
  <c r="Q49" i="92" s="1"/>
  <c r="P49" i="92" s="1"/>
  <c r="J26" i="92"/>
  <c r="J12" i="92"/>
  <c r="L12" i="92"/>
  <c r="M12" i="92" s="1"/>
  <c r="Q12" i="92" s="1"/>
  <c r="P12" i="92" s="1"/>
  <c r="J15" i="92"/>
  <c r="J33" i="92"/>
  <c r="L54" i="92"/>
  <c r="M54" i="92" s="1"/>
  <c r="Q54" i="92" s="1"/>
  <c r="P54" i="92" s="1"/>
  <c r="J54" i="92"/>
  <c r="L37" i="92"/>
  <c r="M37" i="92" s="1"/>
  <c r="Q37" i="92" s="1"/>
  <c r="P37" i="92" s="1"/>
  <c r="J37" i="92"/>
  <c r="L48" i="92"/>
  <c r="M48" i="92" s="1"/>
  <c r="Q48" i="92" s="1"/>
  <c r="P48" i="92" s="1"/>
  <c r="J48" i="92"/>
  <c r="J5" i="92"/>
  <c r="L8" i="92"/>
  <c r="M8" i="92" s="1"/>
  <c r="Q8" i="92" s="1"/>
  <c r="P8" i="92" s="1"/>
  <c r="J55" i="93"/>
  <c r="L29" i="93"/>
  <c r="M29" i="93" s="1"/>
  <c r="Q29" i="93" s="1"/>
  <c r="P29" i="93" s="1"/>
  <c r="J24" i="93"/>
  <c r="J53" i="93"/>
  <c r="J46" i="93"/>
  <c r="L46" i="93"/>
  <c r="M46" i="93" s="1"/>
  <c r="Q46" i="93" s="1"/>
  <c r="P46" i="93" s="1"/>
  <c r="J12" i="93"/>
  <c r="L12" i="93"/>
  <c r="M12" i="93" s="1"/>
  <c r="Q12" i="93" s="1"/>
  <c r="P12" i="93" s="1"/>
  <c r="J54" i="93"/>
  <c r="L54" i="93"/>
  <c r="M54" i="93" s="1"/>
  <c r="Q54" i="93" s="1"/>
  <c r="P54" i="93" s="1"/>
  <c r="J30" i="93"/>
  <c r="L30" i="93"/>
  <c r="M30" i="93" s="1"/>
  <c r="Q30" i="93" s="1"/>
  <c r="P30" i="93" s="1"/>
  <c r="L43" i="93"/>
  <c r="M43" i="93" s="1"/>
  <c r="Q43" i="93" s="1"/>
  <c r="P43" i="93" s="1"/>
  <c r="J43" i="93"/>
  <c r="L42" i="93"/>
  <c r="M42" i="93" s="1"/>
  <c r="Q42" i="93" s="1"/>
  <c r="P42" i="93" s="1"/>
  <c r="J10" i="93"/>
  <c r="L31" i="93"/>
  <c r="M31" i="93" s="1"/>
  <c r="Q31" i="93" s="1"/>
  <c r="P31" i="93" s="1"/>
  <c r="L26" i="93"/>
  <c r="M26" i="93" s="1"/>
  <c r="Q26" i="93" s="1"/>
  <c r="P26" i="93" s="1"/>
  <c r="J51" i="94"/>
  <c r="L18" i="94"/>
  <c r="M18" i="94" s="1"/>
  <c r="Q18" i="94" s="1"/>
  <c r="P18" i="94" s="1"/>
  <c r="L32" i="94"/>
  <c r="M32" i="94" s="1"/>
  <c r="Q32" i="94" s="1"/>
  <c r="P32" i="94" s="1"/>
  <c r="L13" i="94"/>
  <c r="M13" i="94" s="1"/>
  <c r="Q13" i="94" s="1"/>
  <c r="P13" i="94" s="1"/>
  <c r="L25" i="94"/>
  <c r="M25" i="94" s="1"/>
  <c r="Q25" i="94" s="1"/>
  <c r="P25" i="94" s="1"/>
  <c r="J24" i="94"/>
  <c r="L15" i="94"/>
  <c r="M15" i="94" s="1"/>
  <c r="Q15" i="94" s="1"/>
  <c r="P15" i="94" s="1"/>
  <c r="J28" i="94"/>
  <c r="L28" i="94"/>
  <c r="M28" i="94" s="1"/>
  <c r="Q28" i="94" s="1"/>
  <c r="P28" i="94" s="1"/>
  <c r="L50" i="94"/>
  <c r="M50" i="94" s="1"/>
  <c r="Q50" i="94" s="1"/>
  <c r="P50" i="94" s="1"/>
  <c r="J30" i="94"/>
  <c r="L30" i="94"/>
  <c r="M30" i="94" s="1"/>
  <c r="Q30" i="94" s="1"/>
  <c r="P30" i="94" s="1"/>
  <c r="L19" i="94"/>
  <c r="M19" i="94" s="1"/>
  <c r="Q19" i="94" s="1"/>
  <c r="P19" i="94" s="1"/>
  <c r="J19" i="94"/>
  <c r="J43" i="94"/>
  <c r="J5" i="95"/>
  <c r="L14" i="95"/>
  <c r="M14" i="95" s="1"/>
  <c r="Q14" i="95" s="1"/>
  <c r="P14" i="95" s="1"/>
  <c r="J14" i="95"/>
  <c r="L39" i="95"/>
  <c r="M39" i="95" s="1"/>
  <c r="Q39" i="95" s="1"/>
  <c r="P39" i="95" s="1"/>
  <c r="J22" i="95"/>
  <c r="J51" i="95"/>
  <c r="J55" i="95"/>
  <c r="L23" i="95"/>
  <c r="M23" i="95" s="1"/>
  <c r="Q23" i="95" s="1"/>
  <c r="P23" i="95" s="1"/>
  <c r="J23" i="95"/>
  <c r="J37" i="95"/>
  <c r="L37" i="95"/>
  <c r="M37" i="95" s="1"/>
  <c r="Q37" i="95" s="1"/>
  <c r="P37" i="95" s="1"/>
  <c r="L21" i="95"/>
  <c r="M21" i="95" s="1"/>
  <c r="Q21" i="95" s="1"/>
  <c r="P21" i="95" s="1"/>
  <c r="J21" i="95"/>
  <c r="L42" i="95"/>
  <c r="M42" i="95" s="1"/>
  <c r="Q42" i="95" s="1"/>
  <c r="P42" i="95" s="1"/>
  <c r="J42" i="95"/>
  <c r="J33" i="95"/>
  <c r="J19" i="95"/>
  <c r="L17" i="79"/>
  <c r="M17" i="79" s="1"/>
  <c r="Q17" i="79" s="1"/>
  <c r="P17" i="79" s="1"/>
  <c r="J45" i="79"/>
  <c r="L51" i="79"/>
  <c r="M51" i="79" s="1"/>
  <c r="Q51" i="79" s="1"/>
  <c r="P51" i="79" s="1"/>
  <c r="J51" i="79"/>
  <c r="J42" i="79"/>
  <c r="J6" i="79"/>
  <c r="L31" i="79"/>
  <c r="M31" i="79" s="1"/>
  <c r="Q31" i="79" s="1"/>
  <c r="P31" i="79" s="1"/>
  <c r="J31" i="79"/>
  <c r="L47" i="79"/>
  <c r="M47" i="79" s="1"/>
  <c r="Q47" i="79" s="1"/>
  <c r="P47" i="79" s="1"/>
  <c r="L28" i="79"/>
  <c r="M28" i="79" s="1"/>
  <c r="Q28" i="79" s="1"/>
  <c r="P28" i="79" s="1"/>
  <c r="L40" i="79"/>
  <c r="M40" i="79" s="1"/>
  <c r="Q40" i="79" s="1"/>
  <c r="P40" i="79" s="1"/>
  <c r="J48" i="79"/>
  <c r="L48" i="79"/>
  <c r="M48" i="79" s="1"/>
  <c r="Q48" i="79" s="1"/>
  <c r="P48" i="79" s="1"/>
  <c r="L34" i="79"/>
  <c r="M34" i="79" s="1"/>
  <c r="Q34" i="79" s="1"/>
  <c r="P34" i="79" s="1"/>
  <c r="J34" i="79"/>
  <c r="L18" i="79"/>
  <c r="M18" i="79" s="1"/>
  <c r="Q18" i="79" s="1"/>
  <c r="P18" i="79" s="1"/>
  <c r="J18" i="79"/>
  <c r="L13" i="79"/>
  <c r="M13" i="79" s="1"/>
  <c r="Q13" i="79" s="1"/>
  <c r="P13" i="79" s="1"/>
  <c r="J13" i="79"/>
  <c r="J23" i="79"/>
  <c r="L7" i="79"/>
  <c r="M7" i="79" s="1"/>
  <c r="Q7" i="79" s="1"/>
  <c r="P7" i="79" s="1"/>
  <c r="L38" i="79"/>
  <c r="M38" i="79" s="1"/>
  <c r="Q38" i="79" s="1"/>
  <c r="P38" i="79" s="1"/>
  <c r="L22" i="79"/>
  <c r="M22" i="79" s="1"/>
  <c r="Q22" i="79" s="1"/>
  <c r="P22" i="79" s="1"/>
  <c r="J55" i="79"/>
  <c r="J14" i="80"/>
  <c r="L53" i="80"/>
  <c r="M53" i="80" s="1"/>
  <c r="Q53" i="80" s="1"/>
  <c r="P53" i="80" s="1"/>
  <c r="J23" i="80"/>
  <c r="J37" i="80"/>
  <c r="J6" i="80"/>
  <c r="L40" i="80"/>
  <c r="M40" i="80" s="1"/>
  <c r="Q40" i="80" s="1"/>
  <c r="P40" i="80" s="1"/>
  <c r="L32" i="80"/>
  <c r="M32" i="80" s="1"/>
  <c r="Q32" i="80" s="1"/>
  <c r="P32" i="80" s="1"/>
  <c r="J32" i="80"/>
  <c r="L26" i="80"/>
  <c r="M26" i="80" s="1"/>
  <c r="Q26" i="80" s="1"/>
  <c r="P26" i="80" s="1"/>
  <c r="J36" i="80"/>
  <c r="L36" i="80"/>
  <c r="M36" i="80" s="1"/>
  <c r="Q36" i="80" s="1"/>
  <c r="P36" i="80" s="1"/>
  <c r="J20" i="80"/>
  <c r="L20" i="80"/>
  <c r="M20" i="80" s="1"/>
  <c r="Q20" i="80" s="1"/>
  <c r="P20" i="80" s="1"/>
  <c r="L34" i="80"/>
  <c r="M34" i="80" s="1"/>
  <c r="Q34" i="80" s="1"/>
  <c r="P34" i="80" s="1"/>
  <c r="J50" i="80"/>
  <c r="J24" i="85"/>
  <c r="L24" i="85"/>
  <c r="M24" i="85" s="1"/>
  <c r="Q24" i="85" s="1"/>
  <c r="P24" i="85" s="1"/>
  <c r="J5" i="85"/>
  <c r="L17" i="85"/>
  <c r="M17" i="85" s="1"/>
  <c r="Q17" i="85" s="1"/>
  <c r="P17" i="85" s="1"/>
  <c r="J46" i="85"/>
  <c r="L18" i="85"/>
  <c r="M18" i="85" s="1"/>
  <c r="Q18" i="85" s="1"/>
  <c r="P18" i="85" s="1"/>
  <c r="L15" i="85"/>
  <c r="M15" i="85" s="1"/>
  <c r="Q15" i="85" s="1"/>
  <c r="P15" i="85" s="1"/>
  <c r="J15" i="85"/>
  <c r="L31" i="85"/>
  <c r="M31" i="85" s="1"/>
  <c r="Q31" i="85" s="1"/>
  <c r="P31" i="85" s="1"/>
  <c r="J31" i="85"/>
  <c r="J30" i="85"/>
  <c r="J48" i="85"/>
  <c r="L26" i="85"/>
  <c r="M26" i="85" s="1"/>
  <c r="Q26" i="85" s="1"/>
  <c r="P26" i="85" s="1"/>
  <c r="L13" i="85"/>
  <c r="M13" i="85" s="1"/>
  <c r="Q13" i="85" s="1"/>
  <c r="P13" i="85" s="1"/>
  <c r="L29" i="85"/>
  <c r="M29" i="85" s="1"/>
  <c r="Q29" i="85" s="1"/>
  <c r="P29" i="85" s="1"/>
  <c r="J29" i="85"/>
  <c r="J34" i="85"/>
  <c r="L34" i="85"/>
  <c r="M34" i="85" s="1"/>
  <c r="Q34" i="85" s="1"/>
  <c r="P34" i="85" s="1"/>
  <c r="L28" i="85"/>
  <c r="M28" i="85" s="1"/>
  <c r="Q28" i="85" s="1"/>
  <c r="P28" i="85" s="1"/>
  <c r="L33" i="85"/>
  <c r="M33" i="85" s="1"/>
  <c r="Q33" i="85" s="1"/>
  <c r="P33" i="85" s="1"/>
  <c r="J12" i="85"/>
  <c r="L30" i="86"/>
  <c r="M30" i="86" s="1"/>
  <c r="Q30" i="86" s="1"/>
  <c r="P30" i="86" s="1"/>
  <c r="J48" i="86"/>
  <c r="L31" i="86"/>
  <c r="M31" i="86" s="1"/>
  <c r="Q31" i="86" s="1"/>
  <c r="P31" i="86" s="1"/>
  <c r="J25" i="86"/>
  <c r="L25" i="86"/>
  <c r="M25" i="86" s="1"/>
  <c r="Q25" i="86" s="1"/>
  <c r="P25" i="86" s="1"/>
  <c r="J47" i="86"/>
  <c r="L47" i="86"/>
  <c r="M47" i="86" s="1"/>
  <c r="Q47" i="86" s="1"/>
  <c r="P47" i="86" s="1"/>
  <c r="J43" i="86"/>
  <c r="L43" i="86"/>
  <c r="M43" i="86" s="1"/>
  <c r="Q43" i="86" s="1"/>
  <c r="P43" i="86" s="1"/>
  <c r="L9" i="86"/>
  <c r="M9" i="86" s="1"/>
  <c r="Q9" i="86" s="1"/>
  <c r="J9" i="86"/>
  <c r="J44" i="86"/>
  <c r="J50" i="86"/>
  <c r="L50" i="86"/>
  <c r="M50" i="86" s="1"/>
  <c r="Q50" i="86" s="1"/>
  <c r="P50" i="86" s="1"/>
  <c r="L38" i="86"/>
  <c r="M38" i="86" s="1"/>
  <c r="Q38" i="86" s="1"/>
  <c r="P38" i="86" s="1"/>
  <c r="L15" i="86"/>
  <c r="M15" i="86" s="1"/>
  <c r="Q15" i="86" s="1"/>
  <c r="P15" i="86" s="1"/>
  <c r="J27" i="86"/>
  <c r="L28" i="86"/>
  <c r="M28" i="86" s="1"/>
  <c r="Q28" i="86" s="1"/>
  <c r="P28" i="86" s="1"/>
  <c r="L25" i="78"/>
  <c r="J25" i="78"/>
  <c r="J36" i="78"/>
  <c r="L36" i="78"/>
  <c r="M36" i="78" s="1"/>
  <c r="Q36" i="78" s="1"/>
  <c r="P36" i="78" s="1"/>
  <c r="L9" i="78"/>
  <c r="M9" i="78" s="1"/>
  <c r="Q9" i="78" s="1"/>
  <c r="P9" i="78" s="1"/>
  <c r="J9" i="78"/>
  <c r="J5" i="78"/>
  <c r="L5" i="78"/>
  <c r="M5" i="78" s="1"/>
  <c r="Q5" i="78" s="1"/>
  <c r="P5" i="78" s="1"/>
  <c r="J47" i="78"/>
  <c r="L47" i="78"/>
  <c r="M47" i="78" s="1"/>
  <c r="Q47" i="78" s="1"/>
  <c r="P47" i="78" s="1"/>
  <c r="J50" i="78"/>
  <c r="L50" i="78"/>
  <c r="M50" i="78" s="1"/>
  <c r="Q50" i="78" s="1"/>
  <c r="P50" i="78" s="1"/>
  <c r="L7" i="78"/>
  <c r="M7" i="78" s="1"/>
  <c r="Q7" i="78" s="1"/>
  <c r="J7" i="78"/>
  <c r="J44" i="150"/>
  <c r="L44" i="150"/>
  <c r="M44" i="150" s="1"/>
  <c r="Q44" i="150" s="1"/>
  <c r="P44" i="150" s="1"/>
  <c r="J10" i="150"/>
  <c r="L10" i="150"/>
  <c r="M10" i="150" s="1"/>
  <c r="Q10" i="150" s="1"/>
  <c r="P10" i="150" s="1"/>
  <c r="H22" i="150"/>
  <c r="K22" i="150" s="1"/>
  <c r="L11" i="150"/>
  <c r="M11" i="150" s="1"/>
  <c r="Q11" i="150" s="1"/>
  <c r="P11" i="150" s="1"/>
  <c r="J11" i="150"/>
  <c r="J32" i="150"/>
  <c r="L32" i="150"/>
  <c r="M32" i="150" s="1"/>
  <c r="Q32" i="150" s="1"/>
  <c r="P32" i="150" s="1"/>
  <c r="L41" i="150"/>
  <c r="M41" i="150" s="1"/>
  <c r="Q41" i="150" s="1"/>
  <c r="P41" i="150" s="1"/>
  <c r="J41" i="150"/>
  <c r="J13" i="150"/>
  <c r="L13" i="150"/>
  <c r="M13" i="150" s="1"/>
  <c r="Q13" i="150" s="1"/>
  <c r="P13" i="150" s="1"/>
  <c r="L36" i="150"/>
  <c r="M36" i="150" s="1"/>
  <c r="Q36" i="150" s="1"/>
  <c r="P36" i="150" s="1"/>
  <c r="J36" i="150"/>
  <c r="L14" i="150"/>
  <c r="M14" i="150" s="1"/>
  <c r="Q14" i="150" s="1"/>
  <c r="P14" i="150" s="1"/>
  <c r="J14" i="150"/>
  <c r="J47" i="150"/>
  <c r="L47" i="150"/>
  <c r="M47" i="150" s="1"/>
  <c r="Q47" i="150" s="1"/>
  <c r="P47" i="150" s="1"/>
  <c r="H40" i="150"/>
  <c r="J15" i="150"/>
  <c r="L15" i="150"/>
  <c r="M15" i="150" s="1"/>
  <c r="Q15" i="150" s="1"/>
  <c r="P15" i="150" s="1"/>
  <c r="J33" i="150"/>
  <c r="L33" i="150"/>
  <c r="M33" i="150" s="1"/>
  <c r="Q33" i="150" s="1"/>
  <c r="P33" i="150" s="1"/>
  <c r="J52" i="150"/>
  <c r="L52" i="150"/>
  <c r="M52" i="150" s="1"/>
  <c r="Q52" i="150" s="1"/>
  <c r="P52" i="150" s="1"/>
  <c r="L43" i="150"/>
  <c r="M43" i="150" s="1"/>
  <c r="Q43" i="150" s="1"/>
  <c r="P43" i="150" s="1"/>
  <c r="L49" i="150"/>
  <c r="M49" i="150" s="1"/>
  <c r="Q49" i="150" s="1"/>
  <c r="P49" i="150" s="1"/>
  <c r="J18" i="150"/>
  <c r="L9" i="150"/>
  <c r="M9" i="150" s="1"/>
  <c r="Q9" i="150" s="1"/>
  <c r="P9" i="150" s="1"/>
  <c r="L28" i="150"/>
  <c r="M28" i="150" s="1"/>
  <c r="Q28" i="150" s="1"/>
  <c r="P28" i="150" s="1"/>
  <c r="L34" i="150"/>
  <c r="M34" i="150" s="1"/>
  <c r="Q34" i="150" s="1"/>
  <c r="P34" i="150" s="1"/>
  <c r="J45" i="150"/>
  <c r="J23" i="150"/>
  <c r="L54" i="150"/>
  <c r="M54" i="150" s="1"/>
  <c r="Q54" i="150" s="1"/>
  <c r="P54" i="150" s="1"/>
  <c r="J8" i="150"/>
  <c r="J29" i="152"/>
  <c r="L29" i="152"/>
  <c r="M29" i="152" s="1"/>
  <c r="Q29" i="152" s="1"/>
  <c r="P29" i="152" s="1"/>
  <c r="J24" i="152"/>
  <c r="L24" i="152"/>
  <c r="M24" i="152" s="1"/>
  <c r="Q24" i="152" s="1"/>
  <c r="P24" i="152" s="1"/>
  <c r="J15" i="152"/>
  <c r="L15" i="152"/>
  <c r="M15" i="152" s="1"/>
  <c r="Q15" i="152" s="1"/>
  <c r="P15" i="152" s="1"/>
  <c r="J25" i="152"/>
  <c r="L25" i="152"/>
  <c r="M25" i="152" s="1"/>
  <c r="Q25" i="152" s="1"/>
  <c r="P25" i="152" s="1"/>
  <c r="J50" i="152"/>
  <c r="L50" i="152"/>
  <c r="M50" i="152" s="1"/>
  <c r="Q50" i="152" s="1"/>
  <c r="P50" i="152" s="1"/>
  <c r="J20" i="152"/>
  <c r="L20" i="152"/>
  <c r="M20" i="152" s="1"/>
  <c r="Q20" i="152" s="1"/>
  <c r="P20" i="152" s="1"/>
  <c r="J22" i="152"/>
  <c r="L22" i="152"/>
  <c r="M22" i="152" s="1"/>
  <c r="Q22" i="152" s="1"/>
  <c r="P22" i="152" s="1"/>
  <c r="J35" i="152"/>
  <c r="L35" i="152"/>
  <c r="M35" i="152" s="1"/>
  <c r="Q35" i="152" s="1"/>
  <c r="P35" i="152" s="1"/>
  <c r="J38" i="152"/>
  <c r="L38" i="152"/>
  <c r="M38" i="152" s="1"/>
  <c r="Q38" i="152" s="1"/>
  <c r="P38" i="152" s="1"/>
  <c r="J9" i="152"/>
  <c r="L9" i="152"/>
  <c r="M9" i="152" s="1"/>
  <c r="Q9" i="152" s="1"/>
  <c r="P9" i="152" s="1"/>
  <c r="L12" i="152"/>
  <c r="M12" i="152" s="1"/>
  <c r="Q12" i="152" s="1"/>
  <c r="P12" i="152" s="1"/>
  <c r="J12" i="152"/>
  <c r="J52" i="152"/>
  <c r="L52" i="152"/>
  <c r="M52" i="152" s="1"/>
  <c r="Q52" i="152" s="1"/>
  <c r="P52" i="152" s="1"/>
  <c r="L32" i="152"/>
  <c r="M32" i="152" s="1"/>
  <c r="Q32" i="152" s="1"/>
  <c r="P32" i="152" s="1"/>
  <c r="J32" i="152"/>
  <c r="L21" i="152"/>
  <c r="M21" i="152" s="1"/>
  <c r="Q21" i="152" s="1"/>
  <c r="P21" i="152" s="1"/>
  <c r="J21" i="152"/>
  <c r="J5" i="152"/>
  <c r="L5" i="152"/>
  <c r="M5" i="152" s="1"/>
  <c r="Q5" i="152" s="1"/>
  <c r="P5" i="152" s="1"/>
  <c r="L10" i="152"/>
  <c r="M10" i="152" s="1"/>
  <c r="Q10" i="152" s="1"/>
  <c r="P10" i="152" s="1"/>
  <c r="J10" i="152"/>
  <c r="J41" i="152"/>
  <c r="L41" i="152"/>
  <c r="M41" i="152" s="1"/>
  <c r="Q41" i="152" s="1"/>
  <c r="P41" i="152" s="1"/>
  <c r="L11" i="152"/>
  <c r="M11" i="152" s="1"/>
  <c r="Q11" i="152" s="1"/>
  <c r="P11" i="152" s="1"/>
  <c r="J11" i="152"/>
  <c r="L51" i="152"/>
  <c r="M51" i="152" s="1"/>
  <c r="Q51" i="152" s="1"/>
  <c r="P51" i="152" s="1"/>
  <c r="L47" i="152"/>
  <c r="M47" i="152" s="1"/>
  <c r="Q47" i="152" s="1"/>
  <c r="P47" i="152" s="1"/>
  <c r="L26" i="152"/>
  <c r="M26" i="152" s="1"/>
  <c r="Q26" i="152" s="1"/>
  <c r="P26" i="152" s="1"/>
  <c r="J49" i="152"/>
  <c r="J8" i="152"/>
  <c r="L26" i="156"/>
  <c r="M26" i="156" s="1"/>
  <c r="Q26" i="156" s="1"/>
  <c r="P26" i="156" s="1"/>
  <c r="J26" i="156"/>
  <c r="J43" i="156"/>
  <c r="L43" i="156"/>
  <c r="M43" i="156" s="1"/>
  <c r="Q43" i="156" s="1"/>
  <c r="P43" i="156" s="1"/>
  <c r="J46" i="156"/>
  <c r="L46" i="156"/>
  <c r="M46" i="156" s="1"/>
  <c r="Q46" i="156" s="1"/>
  <c r="P46" i="156" s="1"/>
  <c r="L5" i="156"/>
  <c r="M5" i="156" s="1"/>
  <c r="Q5" i="156" s="1"/>
  <c r="P5" i="156" s="1"/>
  <c r="J5" i="156"/>
  <c r="J6" i="156"/>
  <c r="L6" i="156"/>
  <c r="M6" i="156" s="1"/>
  <c r="Q6" i="156" s="1"/>
  <c r="P6" i="156" s="1"/>
  <c r="J51" i="156"/>
  <c r="L51" i="156"/>
  <c r="M51" i="156" s="1"/>
  <c r="Q51" i="156" s="1"/>
  <c r="P51" i="156" s="1"/>
  <c r="J29" i="156"/>
  <c r="L29" i="156"/>
  <c r="M29" i="156" s="1"/>
  <c r="Q29" i="156" s="1"/>
  <c r="P29" i="156" s="1"/>
  <c r="L28" i="156"/>
  <c r="M28" i="156" s="1"/>
  <c r="Q28" i="156" s="1"/>
  <c r="P28" i="156" s="1"/>
  <c r="J28" i="156"/>
  <c r="L18" i="156"/>
  <c r="M18" i="156" s="1"/>
  <c r="Q18" i="156" s="1"/>
  <c r="P18" i="156" s="1"/>
  <c r="J18" i="156"/>
  <c r="J39" i="156"/>
  <c r="L39" i="156"/>
  <c r="M39" i="156" s="1"/>
  <c r="Q39" i="156" s="1"/>
  <c r="P39" i="156" s="1"/>
  <c r="J17" i="156"/>
  <c r="L17" i="156"/>
  <c r="M17" i="156" s="1"/>
  <c r="Q17" i="156" s="1"/>
  <c r="P17" i="156" s="1"/>
  <c r="J36" i="156"/>
  <c r="L36" i="156"/>
  <c r="M36" i="156" s="1"/>
  <c r="Q36" i="156" s="1"/>
  <c r="P36" i="156" s="1"/>
  <c r="J16" i="156"/>
  <c r="L16" i="156"/>
  <c r="M16" i="156" s="1"/>
  <c r="Q16" i="156" s="1"/>
  <c r="P16" i="156" s="1"/>
  <c r="J24" i="156"/>
  <c r="L24" i="156"/>
  <c r="M24" i="156" s="1"/>
  <c r="Q24" i="156" s="1"/>
  <c r="P24" i="156" s="1"/>
  <c r="L14" i="156"/>
  <c r="M14" i="156" s="1"/>
  <c r="Q14" i="156" s="1"/>
  <c r="P14" i="156" s="1"/>
  <c r="J14" i="156"/>
  <c r="J21" i="156"/>
  <c r="L21" i="156"/>
  <c r="M21" i="156" s="1"/>
  <c r="Q21" i="156" s="1"/>
  <c r="P21" i="156" s="1"/>
  <c r="L7" i="156"/>
  <c r="M7" i="156" s="1"/>
  <c r="Q7" i="156" s="1"/>
  <c r="P7" i="156" s="1"/>
  <c r="J7" i="156"/>
  <c r="J30" i="156"/>
  <c r="L30" i="156"/>
  <c r="M30" i="156" s="1"/>
  <c r="Q30" i="156" s="1"/>
  <c r="P30" i="156" s="1"/>
  <c r="J37" i="156"/>
  <c r="L37" i="156"/>
  <c r="M37" i="156" s="1"/>
  <c r="Q37" i="156" s="1"/>
  <c r="P37" i="156" s="1"/>
  <c r="L32" i="156"/>
  <c r="M32" i="156" s="1"/>
  <c r="Q32" i="156" s="1"/>
  <c r="P32" i="156" s="1"/>
  <c r="J32" i="156"/>
  <c r="J8" i="156"/>
  <c r="L8" i="156"/>
  <c r="M8" i="156" s="1"/>
  <c r="Q8" i="156" s="1"/>
  <c r="P8" i="156" s="1"/>
  <c r="J31" i="156"/>
  <c r="L31" i="156"/>
  <c r="M31" i="156" s="1"/>
  <c r="Q31" i="156" s="1"/>
  <c r="P31" i="156" s="1"/>
  <c r="L27" i="156"/>
  <c r="M27" i="156" s="1"/>
  <c r="Q27" i="156" s="1"/>
  <c r="P27" i="156" s="1"/>
  <c r="C38" i="146"/>
  <c r="L35" i="156"/>
  <c r="M35" i="156" s="1"/>
  <c r="Q35" i="156" s="1"/>
  <c r="P35" i="156" s="1"/>
  <c r="L41" i="156"/>
  <c r="M41" i="156" s="1"/>
  <c r="Q41" i="156" s="1"/>
  <c r="P41" i="156" s="1"/>
  <c r="L49" i="156"/>
  <c r="M49" i="156" s="1"/>
  <c r="Q49" i="156" s="1"/>
  <c r="P49" i="156" s="1"/>
  <c r="L12" i="156"/>
  <c r="M12" i="156" s="1"/>
  <c r="Q12" i="156" s="1"/>
  <c r="P12" i="156" s="1"/>
  <c r="J11" i="156"/>
  <c r="C10" i="146"/>
  <c r="L13" i="156"/>
  <c r="M13" i="156" s="1"/>
  <c r="Q13" i="156" s="1"/>
  <c r="P13" i="156" s="1"/>
  <c r="J26" i="155"/>
  <c r="L26" i="155"/>
  <c r="M26" i="155" s="1"/>
  <c r="Q26" i="155" s="1"/>
  <c r="P26" i="155" s="1"/>
  <c r="J39" i="155"/>
  <c r="L39" i="155"/>
  <c r="M39" i="155" s="1"/>
  <c r="Q39" i="155" s="1"/>
  <c r="P39" i="155" s="1"/>
  <c r="J14" i="155"/>
  <c r="L14" i="155"/>
  <c r="M14" i="155" s="1"/>
  <c r="Q14" i="155" s="1"/>
  <c r="P14" i="155" s="1"/>
  <c r="H15" i="155"/>
  <c r="K15" i="155" s="1"/>
  <c r="K41" i="155"/>
  <c r="J36" i="155"/>
  <c r="L36" i="155"/>
  <c r="M36" i="155" s="1"/>
  <c r="Q36" i="155" s="1"/>
  <c r="P36" i="155" s="1"/>
  <c r="L48" i="155"/>
  <c r="M48" i="155" s="1"/>
  <c r="Q48" i="155" s="1"/>
  <c r="P48" i="155" s="1"/>
  <c r="J48" i="155"/>
  <c r="L52" i="155"/>
  <c r="M52" i="155" s="1"/>
  <c r="Q52" i="155" s="1"/>
  <c r="P52" i="155" s="1"/>
  <c r="J52" i="155"/>
  <c r="J9" i="155"/>
  <c r="L9" i="155"/>
  <c r="M9" i="155" s="1"/>
  <c r="Q9" i="155" s="1"/>
  <c r="P9" i="155" s="1"/>
  <c r="L32" i="155"/>
  <c r="M32" i="155" s="1"/>
  <c r="Q32" i="155" s="1"/>
  <c r="P32" i="155" s="1"/>
  <c r="J32" i="155"/>
  <c r="J51" i="155"/>
  <c r="L51" i="155"/>
  <c r="M51" i="155" s="1"/>
  <c r="Q51" i="155" s="1"/>
  <c r="P51" i="155" s="1"/>
  <c r="L12" i="155"/>
  <c r="M12" i="155" s="1"/>
  <c r="Q12" i="155" s="1"/>
  <c r="P12" i="155" s="1"/>
  <c r="J12" i="155"/>
  <c r="L5" i="155"/>
  <c r="M5" i="155" s="1"/>
  <c r="Q5" i="155" s="1"/>
  <c r="P5" i="155" s="1"/>
  <c r="J5" i="155"/>
  <c r="J6" i="155"/>
  <c r="L6" i="155"/>
  <c r="M6" i="155" s="1"/>
  <c r="Q6" i="155" s="1"/>
  <c r="P6" i="155" s="1"/>
  <c r="J44" i="155"/>
  <c r="L44" i="155"/>
  <c r="M44" i="155" s="1"/>
  <c r="Q44" i="155" s="1"/>
  <c r="P44" i="155" s="1"/>
  <c r="J50" i="155"/>
  <c r="L50" i="155"/>
  <c r="M50" i="155" s="1"/>
  <c r="Q50" i="155" s="1"/>
  <c r="P50" i="155" s="1"/>
  <c r="L19" i="155"/>
  <c r="M19" i="155" s="1"/>
  <c r="Q19" i="155" s="1"/>
  <c r="P19" i="155" s="1"/>
  <c r="J19" i="155"/>
  <c r="L16" i="155"/>
  <c r="M16" i="155" s="1"/>
  <c r="Q16" i="155" s="1"/>
  <c r="P16" i="155" s="1"/>
  <c r="J16" i="155"/>
  <c r="L17" i="155"/>
  <c r="M17" i="155" s="1"/>
  <c r="Q17" i="155" s="1"/>
  <c r="P17" i="155" s="1"/>
  <c r="J17" i="155"/>
  <c r="J25" i="155"/>
  <c r="L25" i="155"/>
  <c r="M25" i="155" s="1"/>
  <c r="Q25" i="155" s="1"/>
  <c r="P25" i="155" s="1"/>
  <c r="J18" i="155"/>
  <c r="L18" i="155"/>
  <c r="M18" i="155" s="1"/>
  <c r="Q18" i="155" s="1"/>
  <c r="P18" i="155" s="1"/>
  <c r="L23" i="155"/>
  <c r="M23" i="155" s="1"/>
  <c r="Q23" i="155" s="1"/>
  <c r="P23" i="155" s="1"/>
  <c r="J29" i="155"/>
  <c r="J49" i="155"/>
  <c r="L5" i="151"/>
  <c r="M5" i="151" s="1"/>
  <c r="Q5" i="151" s="1"/>
  <c r="J5" i="151"/>
  <c r="H8" i="151"/>
  <c r="J6" i="151"/>
  <c r="L6" i="151"/>
  <c r="M6" i="151" s="1"/>
  <c r="Q6" i="151" s="1"/>
  <c r="P6" i="151" s="1"/>
  <c r="H53" i="151"/>
  <c r="K53" i="151" s="1"/>
  <c r="H30" i="151"/>
  <c r="L39" i="151"/>
  <c r="M39" i="151" s="1"/>
  <c r="Q39" i="151" s="1"/>
  <c r="P39" i="151" s="1"/>
  <c r="J39" i="151"/>
  <c r="H29" i="151"/>
  <c r="L11" i="151"/>
  <c r="M11" i="151" s="1"/>
  <c r="Q11" i="151" s="1"/>
  <c r="P11" i="151" s="1"/>
  <c r="J17" i="151"/>
  <c r="J26" i="154"/>
  <c r="L26" i="154"/>
  <c r="M26" i="154" s="1"/>
  <c r="Q26" i="154" s="1"/>
  <c r="P26" i="154" s="1"/>
  <c r="J18" i="154"/>
  <c r="L18" i="154"/>
  <c r="M18" i="154" s="1"/>
  <c r="Q18" i="154" s="1"/>
  <c r="P18" i="154" s="1"/>
  <c r="J11" i="154"/>
  <c r="L11" i="154"/>
  <c r="M11" i="154" s="1"/>
  <c r="Q11" i="154" s="1"/>
  <c r="P11" i="154" s="1"/>
  <c r="J39" i="154"/>
  <c r="L39" i="154"/>
  <c r="M39" i="154" s="1"/>
  <c r="Q39" i="154" s="1"/>
  <c r="P39" i="154" s="1"/>
  <c r="H35" i="154"/>
  <c r="L47" i="154"/>
  <c r="M47" i="154" s="1"/>
  <c r="Q47" i="154" s="1"/>
  <c r="P47" i="154" s="1"/>
  <c r="J47" i="154"/>
  <c r="H32" i="154"/>
  <c r="K32" i="154" s="1"/>
  <c r="H46" i="154"/>
  <c r="K46" i="154" s="1"/>
  <c r="H21" i="154"/>
  <c r="K31" i="154"/>
  <c r="L12" i="154"/>
  <c r="M12" i="154" s="1"/>
  <c r="Q12" i="154" s="1"/>
  <c r="P12" i="154" s="1"/>
  <c r="J12" i="154"/>
  <c r="K50" i="154"/>
  <c r="H14" i="154"/>
  <c r="L51" i="154"/>
  <c r="M51" i="154" s="1"/>
  <c r="Q51" i="154" s="1"/>
  <c r="P51" i="154" s="1"/>
  <c r="J51" i="154"/>
  <c r="Q40" i="154"/>
  <c r="J42" i="154"/>
  <c r="L42" i="154"/>
  <c r="M42" i="154" s="1"/>
  <c r="Q42" i="154" s="1"/>
  <c r="P42" i="154" s="1"/>
  <c r="K15" i="154"/>
  <c r="L38" i="154"/>
  <c r="M38" i="154" s="1"/>
  <c r="Q38" i="154" s="1"/>
  <c r="P38" i="154" s="1"/>
  <c r="J38" i="154"/>
  <c r="L52" i="154"/>
  <c r="M52" i="154" s="1"/>
  <c r="Q52" i="154" s="1"/>
  <c r="P52" i="154" s="1"/>
  <c r="J52" i="154"/>
  <c r="L13" i="154"/>
  <c r="M13" i="154" s="1"/>
  <c r="Q13" i="154" s="1"/>
  <c r="P13" i="154" s="1"/>
  <c r="J13" i="154"/>
  <c r="L43" i="154"/>
  <c r="M43" i="154" s="1"/>
  <c r="Q43" i="154" s="1"/>
  <c r="P43" i="154" s="1"/>
  <c r="J43" i="154"/>
  <c r="K23" i="154"/>
  <c r="F33" i="154"/>
  <c r="H33" i="154" s="1"/>
  <c r="K33" i="154" s="1"/>
  <c r="L33" i="154" s="1"/>
  <c r="M33" i="154" s="1"/>
  <c r="Q33" i="154" s="1"/>
  <c r="P33" i="154" s="1"/>
  <c r="L25" i="154"/>
  <c r="M25" i="154" s="1"/>
  <c r="Q25" i="154" s="1"/>
  <c r="P25" i="154" s="1"/>
  <c r="L17" i="154"/>
  <c r="M17" i="154" s="1"/>
  <c r="Q17" i="154" s="1"/>
  <c r="P17" i="154" s="1"/>
  <c r="L28" i="154"/>
  <c r="M28" i="154" s="1"/>
  <c r="Q28" i="154" s="1"/>
  <c r="P28" i="154" s="1"/>
  <c r="H33" i="153"/>
  <c r="H45" i="153"/>
  <c r="F42" i="153"/>
  <c r="D41" i="144" s="1"/>
  <c r="D41" i="146" s="1"/>
  <c r="C13" i="146"/>
  <c r="J5" i="149"/>
  <c r="L5" i="149"/>
  <c r="M5" i="149" s="1"/>
  <c r="Q5" i="149" s="1"/>
  <c r="P5" i="149" s="1"/>
  <c r="J49" i="149"/>
  <c r="L49" i="149"/>
  <c r="M49" i="149" s="1"/>
  <c r="Q49" i="149" s="1"/>
  <c r="P49" i="149" s="1"/>
  <c r="J41" i="149"/>
  <c r="L41" i="149"/>
  <c r="M41" i="149" s="1"/>
  <c r="Q41" i="149" s="1"/>
  <c r="P41" i="149" s="1"/>
  <c r="J35" i="149"/>
  <c r="L35" i="149"/>
  <c r="M35" i="149" s="1"/>
  <c r="Q35" i="149" s="1"/>
  <c r="P35" i="149" s="1"/>
  <c r="J14" i="149"/>
  <c r="L14" i="149"/>
  <c r="M14" i="149" s="1"/>
  <c r="Q14" i="149" s="1"/>
  <c r="P14" i="149" s="1"/>
  <c r="J8" i="149"/>
  <c r="L8" i="149"/>
  <c r="M8" i="149" s="1"/>
  <c r="Q8" i="149" s="1"/>
  <c r="P8" i="149" s="1"/>
  <c r="L22" i="149"/>
  <c r="M22" i="149" s="1"/>
  <c r="Q22" i="149" s="1"/>
  <c r="P22" i="149" s="1"/>
  <c r="J22" i="149"/>
  <c r="J21" i="149"/>
  <c r="L21" i="149"/>
  <c r="M21" i="149" s="1"/>
  <c r="Q21" i="149" s="1"/>
  <c r="P21" i="149" s="1"/>
  <c r="J7" i="149"/>
  <c r="L7" i="149"/>
  <c r="M7" i="149" s="1"/>
  <c r="Q7" i="149" s="1"/>
  <c r="P7" i="149" s="1"/>
  <c r="L6" i="149"/>
  <c r="M6" i="149" s="1"/>
  <c r="Q6" i="149" s="1"/>
  <c r="P6" i="149" s="1"/>
  <c r="J6" i="149"/>
  <c r="L52" i="149"/>
  <c r="M52" i="149" s="1"/>
  <c r="Q52" i="149" s="1"/>
  <c r="P52" i="149" s="1"/>
  <c r="J52" i="149"/>
  <c r="L33" i="149"/>
  <c r="M33" i="149" s="1"/>
  <c r="Q33" i="149" s="1"/>
  <c r="P33" i="149" s="1"/>
  <c r="J33" i="149"/>
  <c r="J48" i="149"/>
  <c r="L48" i="149"/>
  <c r="M48" i="149" s="1"/>
  <c r="Q48" i="149" s="1"/>
  <c r="P48" i="149" s="1"/>
  <c r="L45" i="149"/>
  <c r="M45" i="149" s="1"/>
  <c r="Q45" i="149" s="1"/>
  <c r="P45" i="149" s="1"/>
  <c r="J45" i="149"/>
  <c r="L24" i="149"/>
  <c r="M24" i="149" s="1"/>
  <c r="Q24" i="149" s="1"/>
  <c r="P24" i="149" s="1"/>
  <c r="J24" i="149"/>
  <c r="J53" i="149"/>
  <c r="J39" i="149"/>
  <c r="L52" i="143"/>
  <c r="M52" i="143" s="1"/>
  <c r="Q52" i="143" s="1"/>
  <c r="P52" i="143" s="1"/>
  <c r="J52" i="143"/>
  <c r="H51" i="143"/>
  <c r="K51" i="143" s="1"/>
  <c r="K19" i="143"/>
  <c r="J5" i="143"/>
  <c r="L5" i="143"/>
  <c r="M5" i="143" s="1"/>
  <c r="Q5" i="143" s="1"/>
  <c r="P5" i="143" s="1"/>
  <c r="H7" i="143"/>
  <c r="K7" i="143" s="1"/>
  <c r="J49" i="143"/>
  <c r="L49" i="143"/>
  <c r="M49" i="143" s="1"/>
  <c r="Q49" i="143" s="1"/>
  <c r="P49" i="143" s="1"/>
  <c r="J54" i="143"/>
  <c r="L54" i="143"/>
  <c r="M54" i="143" s="1"/>
  <c r="Q54" i="143" s="1"/>
  <c r="P54" i="143" s="1"/>
  <c r="H20" i="143"/>
  <c r="K20" i="143" s="1"/>
  <c r="L34" i="143"/>
  <c r="M34" i="143" s="1"/>
  <c r="Q34" i="143" s="1"/>
  <c r="P34" i="143" s="1"/>
  <c r="J34" i="143"/>
  <c r="L8" i="143"/>
  <c r="M8" i="143" s="1"/>
  <c r="Q8" i="143" s="1"/>
  <c r="P8" i="143" s="1"/>
  <c r="J8" i="143"/>
  <c r="L17" i="143"/>
  <c r="M17" i="143" s="1"/>
  <c r="Q17" i="143" s="1"/>
  <c r="P17" i="143" s="1"/>
  <c r="J17" i="143"/>
  <c r="J55" i="143"/>
  <c r="L55" i="143"/>
  <c r="M55" i="143" s="1"/>
  <c r="Q55" i="143" s="1"/>
  <c r="P55" i="143" s="1"/>
  <c r="J53" i="143"/>
  <c r="L53" i="143"/>
  <c r="M53" i="143" s="1"/>
  <c r="Q53" i="143" s="1"/>
  <c r="P53" i="143" s="1"/>
  <c r="K44" i="143"/>
  <c r="J32" i="143"/>
  <c r="L32" i="143"/>
  <c r="M32" i="143" s="1"/>
  <c r="Q32" i="143" s="1"/>
  <c r="P32" i="143" s="1"/>
  <c r="H42" i="143"/>
  <c r="K42" i="143" s="1"/>
  <c r="J29" i="143"/>
  <c r="L29" i="143"/>
  <c r="M29" i="143" s="1"/>
  <c r="Q29" i="143" s="1"/>
  <c r="P29" i="143" s="1"/>
  <c r="J30" i="143"/>
  <c r="L16" i="143"/>
  <c r="M16" i="143" s="1"/>
  <c r="Q16" i="143" s="1"/>
  <c r="P16" i="143" s="1"/>
  <c r="H48" i="141"/>
  <c r="K48" i="141" s="1"/>
  <c r="J36" i="141"/>
  <c r="L36" i="141"/>
  <c r="M36" i="141" s="1"/>
  <c r="Q36" i="141" s="1"/>
  <c r="P36" i="141" s="1"/>
  <c r="H35" i="141"/>
  <c r="K35" i="141" s="1"/>
  <c r="J55" i="141"/>
  <c r="L55" i="141"/>
  <c r="M55" i="141" s="1"/>
  <c r="Q55" i="141" s="1"/>
  <c r="P55" i="141" s="1"/>
  <c r="J13" i="141"/>
  <c r="L13" i="141"/>
  <c r="H22" i="141"/>
  <c r="K22" i="141" s="1"/>
  <c r="J20" i="141"/>
  <c r="L20" i="141"/>
  <c r="M20" i="141" s="1"/>
  <c r="Q20" i="141" s="1"/>
  <c r="P20" i="141" s="1"/>
  <c r="J18" i="141"/>
  <c r="L18" i="141"/>
  <c r="M18" i="141" s="1"/>
  <c r="Q18" i="141" s="1"/>
  <c r="P18" i="141" s="1"/>
  <c r="L46" i="141"/>
  <c r="M46" i="141" s="1"/>
  <c r="Q46" i="141" s="1"/>
  <c r="P46" i="141" s="1"/>
  <c r="J46" i="141"/>
  <c r="H50" i="141"/>
  <c r="K50" i="141" s="1"/>
  <c r="K33" i="141"/>
  <c r="H49" i="141"/>
  <c r="K49" i="141" s="1"/>
  <c r="H32" i="141"/>
  <c r="H31" i="141"/>
  <c r="J17" i="141"/>
  <c r="L17" i="141"/>
  <c r="M17" i="141" s="1"/>
  <c r="Q17" i="141" s="1"/>
  <c r="P17" i="141" s="1"/>
  <c r="J51" i="141"/>
  <c r="L51" i="141"/>
  <c r="M51" i="141" s="1"/>
  <c r="Q51" i="141" s="1"/>
  <c r="P51" i="141" s="1"/>
  <c r="H39" i="141"/>
  <c r="K39" i="141" s="1"/>
  <c r="J11" i="141"/>
  <c r="L11" i="141"/>
  <c r="M11" i="141" s="1"/>
  <c r="Q11" i="141" s="1"/>
  <c r="P11" i="141" s="1"/>
  <c r="L40" i="141"/>
  <c r="M40" i="141" s="1"/>
  <c r="Q40" i="141" s="1"/>
  <c r="P40" i="141" s="1"/>
  <c r="J40" i="141"/>
  <c r="L37" i="141"/>
  <c r="M37" i="141" s="1"/>
  <c r="Q37" i="141" s="1"/>
  <c r="P37" i="141" s="1"/>
  <c r="J29" i="141"/>
  <c r="J6" i="141"/>
  <c r="F16" i="141"/>
  <c r="J9" i="141"/>
  <c r="H36" i="140"/>
  <c r="E35" i="142" s="1"/>
  <c r="K35" i="140"/>
  <c r="H30" i="140"/>
  <c r="E29" i="142" s="1"/>
  <c r="H8" i="140"/>
  <c r="H26" i="140"/>
  <c r="E25" i="142" s="1"/>
  <c r="H40" i="140"/>
  <c r="H37" i="140"/>
  <c r="E36" i="142" s="1"/>
  <c r="H52" i="140"/>
  <c r="E51" i="142" s="1"/>
  <c r="H29" i="140"/>
  <c r="E28" i="142" s="1"/>
  <c r="H34" i="140"/>
  <c r="E33" i="142" s="1"/>
  <c r="F41" i="140"/>
  <c r="D40" i="142" s="1"/>
  <c r="F28" i="140"/>
  <c r="D27" i="142" s="1"/>
  <c r="H17" i="140"/>
  <c r="E16" i="142" s="1"/>
  <c r="H11" i="140"/>
  <c r="E10" i="142" s="1"/>
  <c r="L43" i="138"/>
  <c r="M43" i="138" s="1"/>
  <c r="Q43" i="138" s="1"/>
  <c r="P43" i="138" s="1"/>
  <c r="J43" i="138"/>
  <c r="J53" i="138"/>
  <c r="L53" i="138"/>
  <c r="M53" i="138" s="1"/>
  <c r="Q53" i="138" s="1"/>
  <c r="P53" i="138" s="1"/>
  <c r="J32" i="138"/>
  <c r="L32" i="138"/>
  <c r="M32" i="138" s="1"/>
  <c r="Q32" i="138" s="1"/>
  <c r="P32" i="138" s="1"/>
  <c r="J52" i="138"/>
  <c r="L52" i="138"/>
  <c r="M52" i="138" s="1"/>
  <c r="Q52" i="138" s="1"/>
  <c r="P52" i="138" s="1"/>
  <c r="J25" i="138"/>
  <c r="L25" i="138"/>
  <c r="M25" i="138" s="1"/>
  <c r="Q25" i="138" s="1"/>
  <c r="P25" i="138" s="1"/>
  <c r="J42" i="138"/>
  <c r="L42" i="138"/>
  <c r="M42" i="138" s="1"/>
  <c r="Q42" i="138" s="1"/>
  <c r="P42" i="138" s="1"/>
  <c r="L16" i="138"/>
  <c r="M16" i="138" s="1"/>
  <c r="Q16" i="138" s="1"/>
  <c r="P16" i="138" s="1"/>
  <c r="J16" i="138"/>
  <c r="J19" i="138"/>
  <c r="L19" i="138"/>
  <c r="M19" i="138" s="1"/>
  <c r="Q19" i="138" s="1"/>
  <c r="P19" i="138" s="1"/>
  <c r="J11" i="138"/>
  <c r="L11" i="138"/>
  <c r="M11" i="138" s="1"/>
  <c r="Q11" i="138" s="1"/>
  <c r="P11" i="138" s="1"/>
  <c r="J10" i="138"/>
  <c r="L10" i="138"/>
  <c r="M10" i="138" s="1"/>
  <c r="Q10" i="138" s="1"/>
  <c r="P10" i="138" s="1"/>
  <c r="L17" i="138"/>
  <c r="M17" i="138" s="1"/>
  <c r="Q17" i="138" s="1"/>
  <c r="P17" i="138" s="1"/>
  <c r="J17" i="138"/>
  <c r="L39" i="138"/>
  <c r="M39" i="138" s="1"/>
  <c r="Q39" i="138" s="1"/>
  <c r="P39" i="138" s="1"/>
  <c r="J39" i="138"/>
  <c r="L22" i="138"/>
  <c r="M22" i="138" s="1"/>
  <c r="Q22" i="138" s="1"/>
  <c r="P22" i="138" s="1"/>
  <c r="J22" i="138"/>
  <c r="L5" i="138"/>
  <c r="M5" i="138" s="1"/>
  <c r="Q5" i="138" s="1"/>
  <c r="P5" i="138" s="1"/>
  <c r="J5" i="138"/>
  <c r="L29" i="138"/>
  <c r="M29" i="138" s="1"/>
  <c r="Q29" i="138" s="1"/>
  <c r="P29" i="138" s="1"/>
  <c r="J29" i="138"/>
  <c r="L24" i="138"/>
  <c r="M24" i="138" s="1"/>
  <c r="Q24" i="138" s="1"/>
  <c r="P24" i="138" s="1"/>
  <c r="J24" i="138"/>
  <c r="L50" i="138"/>
  <c r="M50" i="138" s="1"/>
  <c r="Q50" i="138" s="1"/>
  <c r="P50" i="138" s="1"/>
  <c r="J50" i="138"/>
  <c r="L27" i="138"/>
  <c r="M27" i="138" s="1"/>
  <c r="Q27" i="138" s="1"/>
  <c r="P27" i="138" s="1"/>
  <c r="J27" i="138"/>
  <c r="J21" i="138"/>
  <c r="L21" i="138"/>
  <c r="M21" i="138" s="1"/>
  <c r="Q21" i="138" s="1"/>
  <c r="P21" i="138" s="1"/>
  <c r="J28" i="138"/>
  <c r="L28" i="138"/>
  <c r="M28" i="138" s="1"/>
  <c r="Q28" i="138" s="1"/>
  <c r="P28" i="138" s="1"/>
  <c r="J8" i="138"/>
  <c r="L8" i="138"/>
  <c r="M8" i="138" s="1"/>
  <c r="Q8" i="138" s="1"/>
  <c r="P8" i="138" s="1"/>
  <c r="J31" i="138"/>
  <c r="L31" i="138"/>
  <c r="M31" i="138" s="1"/>
  <c r="Q31" i="138" s="1"/>
  <c r="P31" i="138" s="1"/>
  <c r="J9" i="138"/>
  <c r="L7" i="138"/>
  <c r="M7" i="138" s="1"/>
  <c r="Q7" i="138" s="1"/>
  <c r="P7" i="138" s="1"/>
  <c r="J51" i="138"/>
  <c r="L40" i="138"/>
  <c r="M40" i="138" s="1"/>
  <c r="Q40" i="138" s="1"/>
  <c r="P40" i="138" s="1"/>
  <c r="L6" i="138"/>
  <c r="M6" i="138" s="1"/>
  <c r="Q6" i="138" s="1"/>
  <c r="P6" i="138" s="1"/>
  <c r="J48" i="138"/>
  <c r="J55" i="138"/>
  <c r="L45" i="137"/>
  <c r="M45" i="137" s="1"/>
  <c r="Q45" i="137" s="1"/>
  <c r="P45" i="137" s="1"/>
  <c r="J45" i="137"/>
  <c r="J32" i="137"/>
  <c r="L32" i="137"/>
  <c r="M32" i="137" s="1"/>
  <c r="Q32" i="137" s="1"/>
  <c r="P32" i="137" s="1"/>
  <c r="J26" i="137"/>
  <c r="L26" i="137"/>
  <c r="M26" i="137" s="1"/>
  <c r="Q26" i="137" s="1"/>
  <c r="P26" i="137" s="1"/>
  <c r="J53" i="137"/>
  <c r="L53" i="137"/>
  <c r="M53" i="137" s="1"/>
  <c r="Q53" i="137" s="1"/>
  <c r="P53" i="137" s="1"/>
  <c r="J48" i="137"/>
  <c r="L48" i="137"/>
  <c r="M48" i="137" s="1"/>
  <c r="Q48" i="137" s="1"/>
  <c r="P48" i="137" s="1"/>
  <c r="J17" i="137"/>
  <c r="L17" i="137"/>
  <c r="M17" i="137" s="1"/>
  <c r="Q17" i="137" s="1"/>
  <c r="P17" i="137" s="1"/>
  <c r="L13" i="137"/>
  <c r="M13" i="137" s="1"/>
  <c r="Q13" i="137" s="1"/>
  <c r="P13" i="137" s="1"/>
  <c r="J13" i="137"/>
  <c r="L23" i="137"/>
  <c r="M23" i="137" s="1"/>
  <c r="Q23" i="137" s="1"/>
  <c r="P23" i="137" s="1"/>
  <c r="J23" i="137"/>
  <c r="J52" i="137"/>
  <c r="L52" i="137"/>
  <c r="M52" i="137" s="1"/>
  <c r="Q52" i="137" s="1"/>
  <c r="P52" i="137" s="1"/>
  <c r="J38" i="137"/>
  <c r="L38" i="137"/>
  <c r="M38" i="137" s="1"/>
  <c r="Q38" i="137" s="1"/>
  <c r="P38" i="137" s="1"/>
  <c r="J30" i="137"/>
  <c r="L30" i="137"/>
  <c r="M30" i="137" s="1"/>
  <c r="Q30" i="137" s="1"/>
  <c r="P30" i="137" s="1"/>
  <c r="J22" i="137"/>
  <c r="L22" i="137"/>
  <c r="M22" i="137" s="1"/>
  <c r="Q22" i="137" s="1"/>
  <c r="P22" i="137" s="1"/>
  <c r="L33" i="137"/>
  <c r="M33" i="137" s="1"/>
  <c r="Q33" i="137" s="1"/>
  <c r="P33" i="137" s="1"/>
  <c r="J33" i="137"/>
  <c r="J14" i="137"/>
  <c r="L14" i="137"/>
  <c r="M14" i="137" s="1"/>
  <c r="Q14" i="137" s="1"/>
  <c r="P14" i="137" s="1"/>
  <c r="J25" i="137"/>
  <c r="L25" i="137"/>
  <c r="M25" i="137" s="1"/>
  <c r="Q25" i="137" s="1"/>
  <c r="P25" i="137" s="1"/>
  <c r="J15" i="137"/>
  <c r="L15" i="137"/>
  <c r="M15" i="137" s="1"/>
  <c r="Q15" i="137" s="1"/>
  <c r="P15" i="137" s="1"/>
  <c r="L34" i="137"/>
  <c r="M34" i="137" s="1"/>
  <c r="Q34" i="137" s="1"/>
  <c r="P34" i="137" s="1"/>
  <c r="J34" i="137"/>
  <c r="J41" i="137"/>
  <c r="L41" i="137"/>
  <c r="M41" i="137" s="1"/>
  <c r="Q41" i="137" s="1"/>
  <c r="P41" i="137" s="1"/>
  <c r="J11" i="137"/>
  <c r="L11" i="137"/>
  <c r="M11" i="137" s="1"/>
  <c r="Q11" i="137" s="1"/>
  <c r="P11" i="137" s="1"/>
  <c r="J36" i="137"/>
  <c r="L36" i="137"/>
  <c r="M36" i="137" s="1"/>
  <c r="Q36" i="137" s="1"/>
  <c r="P36" i="137" s="1"/>
  <c r="L49" i="137"/>
  <c r="M49" i="137" s="1"/>
  <c r="Q49" i="137" s="1"/>
  <c r="P49" i="137" s="1"/>
  <c r="J49" i="137"/>
  <c r="L46" i="137"/>
  <c r="M46" i="137" s="1"/>
  <c r="Q46" i="137" s="1"/>
  <c r="P46" i="137" s="1"/>
  <c r="J46" i="137"/>
  <c r="J37" i="137"/>
  <c r="L37" i="137"/>
  <c r="M37" i="137" s="1"/>
  <c r="Q37" i="137" s="1"/>
  <c r="P37" i="137" s="1"/>
  <c r="J43" i="137"/>
  <c r="L43" i="137"/>
  <c r="M43" i="137" s="1"/>
  <c r="Q43" i="137" s="1"/>
  <c r="P43" i="137" s="1"/>
  <c r="J12" i="137"/>
  <c r="L42" i="137"/>
  <c r="M42" i="137" s="1"/>
  <c r="Q42" i="137" s="1"/>
  <c r="P42" i="137" s="1"/>
  <c r="L54" i="137"/>
  <c r="M54" i="137" s="1"/>
  <c r="Q54" i="137" s="1"/>
  <c r="P54" i="137" s="1"/>
  <c r="J8" i="137"/>
  <c r="J27" i="137"/>
  <c r="J14" i="136"/>
  <c r="L14" i="136"/>
  <c r="M14" i="136" s="1"/>
  <c r="Q14" i="136" s="1"/>
  <c r="P14" i="136" s="1"/>
  <c r="J51" i="136"/>
  <c r="L51" i="136"/>
  <c r="M51" i="136" s="1"/>
  <c r="Q51" i="136" s="1"/>
  <c r="P51" i="136" s="1"/>
  <c r="L42" i="136"/>
  <c r="M42" i="136" s="1"/>
  <c r="Q42" i="136" s="1"/>
  <c r="P42" i="136" s="1"/>
  <c r="J42" i="136"/>
  <c r="L34" i="136"/>
  <c r="M34" i="136" s="1"/>
  <c r="Q34" i="136" s="1"/>
  <c r="P34" i="136" s="1"/>
  <c r="J34" i="136"/>
  <c r="H32" i="136"/>
  <c r="K32" i="136" s="1"/>
  <c r="J29" i="136"/>
  <c r="L29" i="136"/>
  <c r="M29" i="136" s="1"/>
  <c r="Q29" i="136" s="1"/>
  <c r="P29" i="136" s="1"/>
  <c r="J24" i="136"/>
  <c r="L24" i="136"/>
  <c r="M24" i="136" s="1"/>
  <c r="Q24" i="136" s="1"/>
  <c r="P24" i="136" s="1"/>
  <c r="J11" i="136"/>
  <c r="L11" i="136"/>
  <c r="M11" i="136" s="1"/>
  <c r="Q11" i="136" s="1"/>
  <c r="P11" i="136" s="1"/>
  <c r="J54" i="136"/>
  <c r="L54" i="136"/>
  <c r="M54" i="136" s="1"/>
  <c r="Q54" i="136" s="1"/>
  <c r="P54" i="136" s="1"/>
  <c r="J12" i="136"/>
  <c r="L12" i="136"/>
  <c r="M12" i="136" s="1"/>
  <c r="Q12" i="136" s="1"/>
  <c r="P12" i="136" s="1"/>
  <c r="J44" i="136"/>
  <c r="L44" i="136"/>
  <c r="M44" i="136" s="1"/>
  <c r="Q44" i="136" s="1"/>
  <c r="P44" i="136" s="1"/>
  <c r="J31" i="136"/>
  <c r="L31" i="136"/>
  <c r="M31" i="136" s="1"/>
  <c r="Q31" i="136" s="1"/>
  <c r="P31" i="136" s="1"/>
  <c r="J35" i="136"/>
  <c r="L35" i="136"/>
  <c r="M35" i="136" s="1"/>
  <c r="Q35" i="136" s="1"/>
  <c r="P35" i="136" s="1"/>
  <c r="J18" i="136"/>
  <c r="L18" i="136"/>
  <c r="M18" i="136" s="1"/>
  <c r="Q18" i="136" s="1"/>
  <c r="P18" i="136" s="1"/>
  <c r="J6" i="136"/>
  <c r="L6" i="136"/>
  <c r="M6" i="136" s="1"/>
  <c r="Q6" i="136" s="1"/>
  <c r="P6" i="136" s="1"/>
  <c r="L39" i="136"/>
  <c r="M39" i="136" s="1"/>
  <c r="Q39" i="136" s="1"/>
  <c r="P39" i="136" s="1"/>
  <c r="J39" i="136"/>
  <c r="L8" i="136"/>
  <c r="M8" i="136" s="1"/>
  <c r="Q8" i="136" s="1"/>
  <c r="P8" i="136" s="1"/>
  <c r="J8" i="136"/>
  <c r="J21" i="136"/>
  <c r="L21" i="136"/>
  <c r="M21" i="136" s="1"/>
  <c r="Q21" i="136" s="1"/>
  <c r="P21" i="136" s="1"/>
  <c r="J43" i="136"/>
  <c r="L43" i="136"/>
  <c r="M43" i="136" s="1"/>
  <c r="Q43" i="136" s="1"/>
  <c r="P43" i="136" s="1"/>
  <c r="J52" i="136"/>
  <c r="L52" i="136"/>
  <c r="M52" i="136" s="1"/>
  <c r="Q52" i="136" s="1"/>
  <c r="P52" i="136" s="1"/>
  <c r="L36" i="136"/>
  <c r="M36" i="136" s="1"/>
  <c r="Q36" i="136" s="1"/>
  <c r="P36" i="136" s="1"/>
  <c r="J47" i="135"/>
  <c r="L47" i="135"/>
  <c r="M47" i="135" s="1"/>
  <c r="Q47" i="135" s="1"/>
  <c r="P47" i="135" s="1"/>
  <c r="J25" i="135"/>
  <c r="L25" i="135"/>
  <c r="M25" i="135" s="1"/>
  <c r="Q25" i="135" s="1"/>
  <c r="P25" i="135" s="1"/>
  <c r="J10" i="135"/>
  <c r="L10" i="135"/>
  <c r="M10" i="135" s="1"/>
  <c r="Q10" i="135" s="1"/>
  <c r="P10" i="135" s="1"/>
  <c r="L6" i="135"/>
  <c r="M6" i="135" s="1"/>
  <c r="Q6" i="135" s="1"/>
  <c r="P6" i="135" s="1"/>
  <c r="J6" i="135"/>
  <c r="J13" i="135"/>
  <c r="L13" i="135"/>
  <c r="M13" i="135" s="1"/>
  <c r="Q13" i="135" s="1"/>
  <c r="P13" i="135" s="1"/>
  <c r="H14" i="135"/>
  <c r="K14" i="135" s="1"/>
  <c r="J44" i="135"/>
  <c r="L44" i="135"/>
  <c r="M44" i="135" s="1"/>
  <c r="Q44" i="135" s="1"/>
  <c r="P44" i="135" s="1"/>
  <c r="J52" i="135"/>
  <c r="L52" i="135"/>
  <c r="M52" i="135" s="1"/>
  <c r="Q52" i="135" s="1"/>
  <c r="P52" i="135" s="1"/>
  <c r="J49" i="135"/>
  <c r="L49" i="135"/>
  <c r="M49" i="135" s="1"/>
  <c r="Q49" i="135" s="1"/>
  <c r="P49" i="135" s="1"/>
  <c r="J30" i="135"/>
  <c r="L30" i="135"/>
  <c r="M30" i="135" s="1"/>
  <c r="Q30" i="135" s="1"/>
  <c r="P30" i="135" s="1"/>
  <c r="J53" i="135"/>
  <c r="L53" i="135"/>
  <c r="M53" i="135" s="1"/>
  <c r="Q53" i="135" s="1"/>
  <c r="P53" i="135" s="1"/>
  <c r="J18" i="135"/>
  <c r="L18" i="135"/>
  <c r="M18" i="135" s="1"/>
  <c r="Q18" i="135" s="1"/>
  <c r="P18" i="135" s="1"/>
  <c r="J16" i="135"/>
  <c r="L16" i="135"/>
  <c r="M16" i="135" s="1"/>
  <c r="Q16" i="135" s="1"/>
  <c r="P16" i="135" s="1"/>
  <c r="J33" i="135"/>
  <c r="L33" i="135"/>
  <c r="M33" i="135" s="1"/>
  <c r="Q33" i="135" s="1"/>
  <c r="P33" i="135" s="1"/>
  <c r="J40" i="135"/>
  <c r="L40" i="135"/>
  <c r="M40" i="135" s="1"/>
  <c r="Q40" i="135" s="1"/>
  <c r="P40" i="135" s="1"/>
  <c r="J17" i="135"/>
  <c r="L17" i="135"/>
  <c r="M17" i="135" s="1"/>
  <c r="Q17" i="135" s="1"/>
  <c r="P17" i="135" s="1"/>
  <c r="J34" i="135"/>
  <c r="L34" i="135"/>
  <c r="M34" i="135" s="1"/>
  <c r="Q34" i="135" s="1"/>
  <c r="P34" i="135" s="1"/>
  <c r="J19" i="135"/>
  <c r="L19" i="135"/>
  <c r="M19" i="135" s="1"/>
  <c r="Q19" i="135" s="1"/>
  <c r="P19" i="135" s="1"/>
  <c r="J35" i="135"/>
  <c r="L35" i="135"/>
  <c r="M35" i="135" s="1"/>
  <c r="Q35" i="135" s="1"/>
  <c r="P35" i="135" s="1"/>
  <c r="J11" i="135"/>
  <c r="L11" i="135"/>
  <c r="M11" i="135" s="1"/>
  <c r="Q11" i="135" s="1"/>
  <c r="P11" i="135" s="1"/>
  <c r="J7" i="135"/>
  <c r="L7" i="135"/>
  <c r="M7" i="135" s="1"/>
  <c r="Q7" i="135" s="1"/>
  <c r="P7" i="135" s="1"/>
  <c r="J39" i="135"/>
  <c r="L39" i="135"/>
  <c r="M39" i="135" s="1"/>
  <c r="Q39" i="135" s="1"/>
  <c r="P39" i="135" s="1"/>
  <c r="J54" i="135"/>
  <c r="L54" i="135"/>
  <c r="M54" i="135" s="1"/>
  <c r="Q54" i="135" s="1"/>
  <c r="P54" i="135" s="1"/>
  <c r="L43" i="135"/>
  <c r="M43" i="135" s="1"/>
  <c r="Q43" i="135" s="1"/>
  <c r="P43" i="135" s="1"/>
  <c r="J43" i="135"/>
  <c r="J42" i="135"/>
  <c r="L42" i="135"/>
  <c r="M42" i="135" s="1"/>
  <c r="Q42" i="135" s="1"/>
  <c r="P42" i="135" s="1"/>
  <c r="L28" i="135"/>
  <c r="M28" i="135" s="1"/>
  <c r="Q28" i="135" s="1"/>
  <c r="P28" i="135" s="1"/>
  <c r="L45" i="135"/>
  <c r="M45" i="135" s="1"/>
  <c r="Q45" i="135" s="1"/>
  <c r="P45" i="135" s="1"/>
  <c r="L48" i="135"/>
  <c r="M48" i="135" s="1"/>
  <c r="Q48" i="135" s="1"/>
  <c r="P48" i="135" s="1"/>
  <c r="L41" i="135"/>
  <c r="M41" i="135" s="1"/>
  <c r="Q41" i="135" s="1"/>
  <c r="P41" i="135" s="1"/>
  <c r="H31" i="134"/>
  <c r="K31" i="134" s="1"/>
  <c r="J32" i="134"/>
  <c r="L32" i="134"/>
  <c r="M32" i="134" s="1"/>
  <c r="Q32" i="134" s="1"/>
  <c r="P32" i="134" s="1"/>
  <c r="H21" i="134"/>
  <c r="K21" i="134" s="1"/>
  <c r="J17" i="134"/>
  <c r="L17" i="134"/>
  <c r="M17" i="134" s="1"/>
  <c r="Q17" i="134" s="1"/>
  <c r="P17" i="134" s="1"/>
  <c r="L16" i="134"/>
  <c r="M16" i="134" s="1"/>
  <c r="Q16" i="134" s="1"/>
  <c r="P16" i="134" s="1"/>
  <c r="J16" i="134"/>
  <c r="K14" i="134"/>
  <c r="J13" i="134"/>
  <c r="L13" i="134"/>
  <c r="M13" i="134" s="1"/>
  <c r="Q13" i="134" s="1"/>
  <c r="P13" i="134" s="1"/>
  <c r="L42" i="134"/>
  <c r="M42" i="134" s="1"/>
  <c r="Q42" i="134" s="1"/>
  <c r="P42" i="134" s="1"/>
  <c r="J42" i="134"/>
  <c r="J23" i="134"/>
  <c r="L23" i="134"/>
  <c r="M23" i="134" s="1"/>
  <c r="Q23" i="134" s="1"/>
  <c r="P23" i="134" s="1"/>
  <c r="L51" i="134"/>
  <c r="M51" i="134" s="1"/>
  <c r="Q51" i="134" s="1"/>
  <c r="P51" i="134" s="1"/>
  <c r="J51" i="134"/>
  <c r="H50" i="134"/>
  <c r="K50" i="134" s="1"/>
  <c r="J45" i="134"/>
  <c r="L45" i="134"/>
  <c r="M45" i="134" s="1"/>
  <c r="Q45" i="134" s="1"/>
  <c r="P45" i="134" s="1"/>
  <c r="H15" i="134"/>
  <c r="K15" i="134" s="1"/>
  <c r="J43" i="134"/>
  <c r="L43" i="134"/>
  <c r="M43" i="134" s="1"/>
  <c r="Q43" i="134" s="1"/>
  <c r="P43" i="134" s="1"/>
  <c r="J11" i="134"/>
  <c r="L11" i="134"/>
  <c r="M11" i="134" s="1"/>
  <c r="Q11" i="134" s="1"/>
  <c r="P11" i="134" s="1"/>
  <c r="J19" i="134"/>
  <c r="L19" i="134"/>
  <c r="M19" i="134" s="1"/>
  <c r="Q19" i="134" s="1"/>
  <c r="P19" i="134" s="1"/>
  <c r="L40" i="134"/>
  <c r="M40" i="134" s="1"/>
  <c r="Q40" i="134" s="1"/>
  <c r="P40" i="134" s="1"/>
  <c r="J40" i="134"/>
  <c r="L18" i="134"/>
  <c r="M18" i="134" s="1"/>
  <c r="Q18" i="134" s="1"/>
  <c r="P18" i="134" s="1"/>
  <c r="J18" i="134"/>
  <c r="L9" i="134"/>
  <c r="M9" i="134" s="1"/>
  <c r="Q9" i="134" s="1"/>
  <c r="P9" i="134" s="1"/>
  <c r="J9" i="134"/>
  <c r="J24" i="134"/>
  <c r="L24" i="134"/>
  <c r="M24" i="134" s="1"/>
  <c r="Q24" i="134" s="1"/>
  <c r="P24" i="134" s="1"/>
  <c r="J25" i="134"/>
  <c r="L25" i="134"/>
  <c r="M25" i="134" s="1"/>
  <c r="Q25" i="134" s="1"/>
  <c r="P25" i="134" s="1"/>
  <c r="L53" i="134"/>
  <c r="M53" i="134" s="1"/>
  <c r="Q53" i="134" s="1"/>
  <c r="P53" i="134" s="1"/>
  <c r="J53" i="134"/>
  <c r="L47" i="134"/>
  <c r="M47" i="134" s="1"/>
  <c r="Q47" i="134" s="1"/>
  <c r="P47" i="134" s="1"/>
  <c r="J47" i="134"/>
  <c r="J28" i="134"/>
  <c r="L28" i="134"/>
  <c r="M28" i="134" s="1"/>
  <c r="Q28" i="134" s="1"/>
  <c r="P28" i="134" s="1"/>
  <c r="L48" i="134"/>
  <c r="M48" i="134" s="1"/>
  <c r="Q48" i="134" s="1"/>
  <c r="P48" i="134" s="1"/>
  <c r="L6" i="134"/>
  <c r="M6" i="134" s="1"/>
  <c r="Q6" i="134" s="1"/>
  <c r="P6" i="134" s="1"/>
  <c r="J37" i="134"/>
  <c r="J11" i="133"/>
  <c r="L11" i="133"/>
  <c r="M11" i="133" s="1"/>
  <c r="Q11" i="133" s="1"/>
  <c r="P11" i="133" s="1"/>
  <c r="L36" i="133"/>
  <c r="M36" i="133" s="1"/>
  <c r="Q36" i="133" s="1"/>
  <c r="P36" i="133" s="1"/>
  <c r="J36" i="133"/>
  <c r="L52" i="133"/>
  <c r="M52" i="133" s="1"/>
  <c r="Q52" i="133" s="1"/>
  <c r="P52" i="133" s="1"/>
  <c r="J52" i="133"/>
  <c r="K31" i="133"/>
  <c r="J48" i="133"/>
  <c r="L48" i="133"/>
  <c r="M48" i="133" s="1"/>
  <c r="Q48" i="133" s="1"/>
  <c r="P48" i="133" s="1"/>
  <c r="L17" i="133"/>
  <c r="M17" i="133" s="1"/>
  <c r="Q17" i="133" s="1"/>
  <c r="P17" i="133" s="1"/>
  <c r="J17" i="133"/>
  <c r="L20" i="133"/>
  <c r="M20" i="133" s="1"/>
  <c r="Q20" i="133" s="1"/>
  <c r="P20" i="133" s="1"/>
  <c r="J20" i="133"/>
  <c r="L39" i="133"/>
  <c r="M39" i="133" s="1"/>
  <c r="Q39" i="133" s="1"/>
  <c r="P39" i="133" s="1"/>
  <c r="J39" i="133"/>
  <c r="J26" i="133"/>
  <c r="L26" i="133"/>
  <c r="M26" i="133" s="1"/>
  <c r="Q26" i="133" s="1"/>
  <c r="P26" i="133" s="1"/>
  <c r="L43" i="133"/>
  <c r="M43" i="133" s="1"/>
  <c r="Q43" i="133" s="1"/>
  <c r="P43" i="133" s="1"/>
  <c r="J43" i="133"/>
  <c r="J25" i="133"/>
  <c r="L25" i="133"/>
  <c r="M25" i="133" s="1"/>
  <c r="Q25" i="133" s="1"/>
  <c r="P25" i="133" s="1"/>
  <c r="L37" i="133"/>
  <c r="M37" i="133" s="1"/>
  <c r="Q37" i="133" s="1"/>
  <c r="P37" i="133" s="1"/>
  <c r="J37" i="133"/>
  <c r="L40" i="133"/>
  <c r="M40" i="133" s="1"/>
  <c r="Q40" i="133" s="1"/>
  <c r="P40" i="133" s="1"/>
  <c r="J40" i="133"/>
  <c r="J47" i="133"/>
  <c r="L47" i="133"/>
  <c r="M47" i="133" s="1"/>
  <c r="Q47" i="133" s="1"/>
  <c r="P47" i="133" s="1"/>
  <c r="J9" i="133"/>
  <c r="J28" i="132"/>
  <c r="L28" i="132"/>
  <c r="M28" i="132" s="1"/>
  <c r="Q28" i="132" s="1"/>
  <c r="P28" i="132" s="1"/>
  <c r="L11" i="132"/>
  <c r="M11" i="132" s="1"/>
  <c r="Q11" i="132" s="1"/>
  <c r="P11" i="132" s="1"/>
  <c r="J11" i="132"/>
  <c r="J24" i="132"/>
  <c r="L24" i="132"/>
  <c r="M24" i="132" s="1"/>
  <c r="Q24" i="132" s="1"/>
  <c r="P24" i="132" s="1"/>
  <c r="J13" i="132"/>
  <c r="L13" i="132"/>
  <c r="M13" i="132" s="1"/>
  <c r="Q13" i="132" s="1"/>
  <c r="P13" i="132" s="1"/>
  <c r="L17" i="132"/>
  <c r="M17" i="132" s="1"/>
  <c r="Q17" i="132" s="1"/>
  <c r="P17" i="132" s="1"/>
  <c r="J17" i="132"/>
  <c r="J47" i="132"/>
  <c r="L47" i="132"/>
  <c r="M47" i="132" s="1"/>
  <c r="Q47" i="132" s="1"/>
  <c r="P47" i="132" s="1"/>
  <c r="J53" i="132"/>
  <c r="L53" i="132"/>
  <c r="M53" i="132" s="1"/>
  <c r="Q53" i="132" s="1"/>
  <c r="P53" i="132" s="1"/>
  <c r="J32" i="132"/>
  <c r="L32" i="132"/>
  <c r="M32" i="132" s="1"/>
  <c r="Q32" i="132" s="1"/>
  <c r="P32" i="132" s="1"/>
  <c r="L10" i="132"/>
  <c r="M10" i="132" s="1"/>
  <c r="Q10" i="132" s="1"/>
  <c r="P10" i="132" s="1"/>
  <c r="J10" i="132"/>
  <c r="L37" i="132"/>
  <c r="M37" i="132" s="1"/>
  <c r="Q37" i="132" s="1"/>
  <c r="P37" i="132" s="1"/>
  <c r="J37" i="132"/>
  <c r="J20" i="132"/>
  <c r="L20" i="132"/>
  <c r="M20" i="132" s="1"/>
  <c r="Q20" i="132" s="1"/>
  <c r="P20" i="132" s="1"/>
  <c r="J52" i="132"/>
  <c r="L52" i="132"/>
  <c r="M52" i="132" s="1"/>
  <c r="Q52" i="132" s="1"/>
  <c r="P52" i="132" s="1"/>
  <c r="J29" i="132"/>
  <c r="L29" i="132"/>
  <c r="M29" i="132" s="1"/>
  <c r="Q29" i="132" s="1"/>
  <c r="P29" i="132" s="1"/>
  <c r="H49" i="132"/>
  <c r="K49" i="132" s="1"/>
  <c r="L43" i="132"/>
  <c r="M43" i="132" s="1"/>
  <c r="Q43" i="132" s="1"/>
  <c r="P43" i="132" s="1"/>
  <c r="J43" i="132"/>
  <c r="L38" i="132"/>
  <c r="M38" i="132" s="1"/>
  <c r="Q38" i="132" s="1"/>
  <c r="P38" i="132" s="1"/>
  <c r="L44" i="132"/>
  <c r="M44" i="132" s="1"/>
  <c r="Q44" i="132" s="1"/>
  <c r="P44" i="132" s="1"/>
  <c r="L23" i="132"/>
  <c r="M23" i="132" s="1"/>
  <c r="Q23" i="132" s="1"/>
  <c r="P23" i="132" s="1"/>
  <c r="H51" i="128"/>
  <c r="K51" i="128" s="1"/>
  <c r="J16" i="128"/>
  <c r="L16" i="128"/>
  <c r="M16" i="128" s="1"/>
  <c r="Q16" i="128" s="1"/>
  <c r="P16" i="128" s="1"/>
  <c r="H17" i="128"/>
  <c r="H33" i="128"/>
  <c r="K33" i="128" s="1"/>
  <c r="K21" i="128"/>
  <c r="J15" i="128"/>
  <c r="L15" i="128"/>
  <c r="M15" i="128" s="1"/>
  <c r="Q15" i="128" s="1"/>
  <c r="P15" i="128" s="1"/>
  <c r="J10" i="128"/>
  <c r="L10" i="128"/>
  <c r="M10" i="128" s="1"/>
  <c r="Q10" i="128" s="1"/>
  <c r="P10" i="128" s="1"/>
  <c r="J18" i="128"/>
  <c r="L18" i="128"/>
  <c r="M18" i="128" s="1"/>
  <c r="Q18" i="128" s="1"/>
  <c r="P18" i="128" s="1"/>
  <c r="J35" i="128"/>
  <c r="L35" i="128"/>
  <c r="M35" i="128" s="1"/>
  <c r="Q35" i="128" s="1"/>
  <c r="P35" i="128" s="1"/>
  <c r="L5" i="128"/>
  <c r="M5" i="128" s="1"/>
  <c r="Q5" i="128" s="1"/>
  <c r="P5" i="128" s="1"/>
  <c r="J5" i="128"/>
  <c r="J25" i="128"/>
  <c r="L25" i="128"/>
  <c r="M25" i="128" s="1"/>
  <c r="Q25" i="128" s="1"/>
  <c r="P25" i="128" s="1"/>
  <c r="J40" i="128"/>
  <c r="L27" i="128"/>
  <c r="M27" i="128" s="1"/>
  <c r="Q27" i="128" s="1"/>
  <c r="P27" i="128" s="1"/>
  <c r="L52" i="128"/>
  <c r="M52" i="128" s="1"/>
  <c r="Q52" i="128" s="1"/>
  <c r="P52" i="128" s="1"/>
  <c r="L47" i="128"/>
  <c r="M47" i="128" s="1"/>
  <c r="Q47" i="128" s="1"/>
  <c r="P47" i="128" s="1"/>
  <c r="L9" i="128"/>
  <c r="M9" i="128" s="1"/>
  <c r="Q9" i="128" s="1"/>
  <c r="P9" i="128" s="1"/>
  <c r="L36" i="128"/>
  <c r="M36" i="128" s="1"/>
  <c r="Q36" i="128" s="1"/>
  <c r="P36" i="128" s="1"/>
  <c r="L22" i="128"/>
  <c r="M22" i="128" s="1"/>
  <c r="Q22" i="128" s="1"/>
  <c r="P22" i="128" s="1"/>
  <c r="L28" i="128"/>
  <c r="M28" i="128" s="1"/>
  <c r="Q28" i="128" s="1"/>
  <c r="P28" i="128" s="1"/>
  <c r="L11" i="128"/>
  <c r="M11" i="128" s="1"/>
  <c r="Q11" i="128" s="1"/>
  <c r="P11" i="128" s="1"/>
  <c r="J41" i="128"/>
  <c r="J46" i="128"/>
  <c r="H36" i="127"/>
  <c r="K36" i="127" s="1"/>
  <c r="J10" i="127"/>
  <c r="L10" i="127"/>
  <c r="M10" i="127" s="1"/>
  <c r="Q10" i="127" s="1"/>
  <c r="P10" i="127" s="1"/>
  <c r="J9" i="127"/>
  <c r="L9" i="127"/>
  <c r="M9" i="127" s="1"/>
  <c r="Q9" i="127" s="1"/>
  <c r="P9" i="127" s="1"/>
  <c r="J8" i="127"/>
  <c r="L8" i="127"/>
  <c r="M8" i="127" s="1"/>
  <c r="Q8" i="127" s="1"/>
  <c r="P8" i="127" s="1"/>
  <c r="L50" i="127"/>
  <c r="M50" i="127" s="1"/>
  <c r="Q50" i="127" s="1"/>
  <c r="P50" i="127" s="1"/>
  <c r="J50" i="127"/>
  <c r="H28" i="127"/>
  <c r="L13" i="127"/>
  <c r="M13" i="127" s="1"/>
  <c r="Q13" i="127" s="1"/>
  <c r="P13" i="127" s="1"/>
  <c r="J13" i="127"/>
  <c r="K18" i="127"/>
  <c r="J53" i="127"/>
  <c r="L53" i="127"/>
  <c r="M53" i="127" s="1"/>
  <c r="Q53" i="127" s="1"/>
  <c r="P53" i="127" s="1"/>
  <c r="H38" i="127"/>
  <c r="K38" i="127" s="1"/>
  <c r="J16" i="127"/>
  <c r="L16" i="127"/>
  <c r="M16" i="127" s="1"/>
  <c r="Q16" i="127" s="1"/>
  <c r="P16" i="127" s="1"/>
  <c r="K32" i="127"/>
  <c r="L6" i="127"/>
  <c r="M6" i="127" s="1"/>
  <c r="Q6" i="127" s="1"/>
  <c r="P6" i="127" s="1"/>
  <c r="J6" i="127"/>
  <c r="H35" i="127"/>
  <c r="K35" i="127" s="1"/>
  <c r="J48" i="127"/>
  <c r="L48" i="127"/>
  <c r="M48" i="127" s="1"/>
  <c r="Q48" i="127" s="1"/>
  <c r="P48" i="127" s="1"/>
  <c r="J54" i="127"/>
  <c r="L54" i="127"/>
  <c r="M54" i="127" s="1"/>
  <c r="Q54" i="127" s="1"/>
  <c r="P54" i="127" s="1"/>
  <c r="J51" i="127"/>
  <c r="L51" i="127"/>
  <c r="M51" i="127" s="1"/>
  <c r="Q51" i="127" s="1"/>
  <c r="P51" i="127" s="1"/>
  <c r="J34" i="127"/>
  <c r="L34" i="127"/>
  <c r="M34" i="127" s="1"/>
  <c r="Q34" i="127" s="1"/>
  <c r="P34" i="127" s="1"/>
  <c r="L22" i="127"/>
  <c r="M22" i="127" s="1"/>
  <c r="Q22" i="127" s="1"/>
  <c r="P22" i="127" s="1"/>
  <c r="J22" i="127"/>
  <c r="J11" i="127"/>
  <c r="L43" i="127"/>
  <c r="M43" i="127" s="1"/>
  <c r="Q43" i="127" s="1"/>
  <c r="P43" i="127" s="1"/>
  <c r="J43" i="127"/>
  <c r="L25" i="127"/>
  <c r="M25" i="127" s="1"/>
  <c r="Q25" i="127" s="1"/>
  <c r="P25" i="127" s="1"/>
  <c r="J44" i="127"/>
  <c r="K49" i="126"/>
  <c r="J25" i="126"/>
  <c r="L25" i="126"/>
  <c r="M25" i="126" s="1"/>
  <c r="Q25" i="126" s="1"/>
  <c r="P25" i="126" s="1"/>
  <c r="M47" i="126"/>
  <c r="J24" i="126"/>
  <c r="L24" i="126"/>
  <c r="M24" i="126" s="1"/>
  <c r="Q24" i="126" s="1"/>
  <c r="P24" i="126" s="1"/>
  <c r="L6" i="126"/>
  <c r="M6" i="126" s="1"/>
  <c r="Q6" i="126" s="1"/>
  <c r="P6" i="126" s="1"/>
  <c r="J6" i="126"/>
  <c r="J22" i="126"/>
  <c r="L22" i="126"/>
  <c r="M22" i="126" s="1"/>
  <c r="Q22" i="126" s="1"/>
  <c r="P22" i="126" s="1"/>
  <c r="L5" i="126"/>
  <c r="M5" i="126" s="1"/>
  <c r="Q5" i="126" s="1"/>
  <c r="P5" i="126" s="1"/>
  <c r="J5" i="126"/>
  <c r="L35" i="126"/>
  <c r="M35" i="126" s="1"/>
  <c r="Q35" i="126" s="1"/>
  <c r="P35" i="126" s="1"/>
  <c r="J35" i="126"/>
  <c r="J7" i="126"/>
  <c r="L7" i="126"/>
  <c r="M7" i="126" s="1"/>
  <c r="Q7" i="126" s="1"/>
  <c r="P7" i="126" s="1"/>
  <c r="J10" i="126"/>
  <c r="L10" i="126"/>
  <c r="M10" i="126" s="1"/>
  <c r="Q10" i="126" s="1"/>
  <c r="P10" i="126" s="1"/>
  <c r="H13" i="126"/>
  <c r="K13" i="126" s="1"/>
  <c r="J52" i="126"/>
  <c r="L52" i="126"/>
  <c r="M52" i="126" s="1"/>
  <c r="Q52" i="126" s="1"/>
  <c r="P52" i="126" s="1"/>
  <c r="Q14" i="126"/>
  <c r="H11" i="126"/>
  <c r="K11" i="126" s="1"/>
  <c r="K50" i="126"/>
  <c r="K39" i="126"/>
  <c r="J8" i="126"/>
  <c r="L8" i="126"/>
  <c r="M8" i="126" s="1"/>
  <c r="Q8" i="126" s="1"/>
  <c r="P8" i="126" s="1"/>
  <c r="H20" i="126"/>
  <c r="K20" i="126" s="1"/>
  <c r="J33" i="126"/>
  <c r="L33" i="126"/>
  <c r="M33" i="126" s="1"/>
  <c r="Q33" i="126" s="1"/>
  <c r="P33" i="126" s="1"/>
  <c r="J40" i="126"/>
  <c r="L40" i="126"/>
  <c r="M40" i="126" s="1"/>
  <c r="Q40" i="126" s="1"/>
  <c r="P40" i="126" s="1"/>
  <c r="L9" i="126"/>
  <c r="M9" i="126" s="1"/>
  <c r="Q9" i="126" s="1"/>
  <c r="P9" i="126" s="1"/>
  <c r="J9" i="126"/>
  <c r="J38" i="126"/>
  <c r="L38" i="126"/>
  <c r="M38" i="126" s="1"/>
  <c r="Q38" i="126" s="1"/>
  <c r="P38" i="126" s="1"/>
  <c r="H46" i="126"/>
  <c r="J44" i="126"/>
  <c r="H34" i="126"/>
  <c r="K34" i="126" s="1"/>
  <c r="L15" i="126"/>
  <c r="M15" i="126" s="1"/>
  <c r="Q15" i="126" s="1"/>
  <c r="P15" i="126" s="1"/>
  <c r="J30" i="126"/>
  <c r="J47" i="126"/>
  <c r="H42" i="125"/>
  <c r="E41" i="139" s="1"/>
  <c r="H16" i="125"/>
  <c r="E15" i="139" s="1"/>
  <c r="H22" i="125"/>
  <c r="E21" i="139" s="1"/>
  <c r="H7" i="125"/>
  <c r="E6" i="139" s="1"/>
  <c r="K44" i="125"/>
  <c r="G43" i="139" s="1"/>
  <c r="H30" i="125"/>
  <c r="E29" i="139" s="1"/>
  <c r="F40" i="125"/>
  <c r="D39" i="139" s="1"/>
  <c r="H54" i="125"/>
  <c r="E53" i="139" s="1"/>
  <c r="H8" i="125"/>
  <c r="J34" i="123"/>
  <c r="J36" i="122"/>
  <c r="L36" i="122"/>
  <c r="M36" i="122" s="1"/>
  <c r="Q36" i="122" s="1"/>
  <c r="P36" i="122" s="1"/>
  <c r="J21" i="122"/>
  <c r="L21" i="122"/>
  <c r="M21" i="122" s="1"/>
  <c r="Q21" i="122" s="1"/>
  <c r="P21" i="122" s="1"/>
  <c r="L52" i="122"/>
  <c r="M52" i="122" s="1"/>
  <c r="Q52" i="122" s="1"/>
  <c r="P52" i="122" s="1"/>
  <c r="J52" i="122"/>
  <c r="L9" i="122"/>
  <c r="M9" i="122" s="1"/>
  <c r="Q9" i="122" s="1"/>
  <c r="P9" i="122" s="1"/>
  <c r="J9" i="122"/>
  <c r="L39" i="122"/>
  <c r="M39" i="122" s="1"/>
  <c r="Q39" i="122" s="1"/>
  <c r="P39" i="122" s="1"/>
  <c r="J39" i="122"/>
  <c r="J34" i="122"/>
  <c r="L34" i="122"/>
  <c r="M34" i="122" s="1"/>
  <c r="Q34" i="122" s="1"/>
  <c r="P34" i="122" s="1"/>
  <c r="L16" i="122"/>
  <c r="M16" i="122" s="1"/>
  <c r="Q16" i="122" s="1"/>
  <c r="P16" i="122" s="1"/>
  <c r="J16" i="122"/>
  <c r="L22" i="122"/>
  <c r="M22" i="122" s="1"/>
  <c r="Q22" i="122" s="1"/>
  <c r="P22" i="122" s="1"/>
  <c r="J22" i="122"/>
  <c r="J33" i="122"/>
  <c r="L33" i="122"/>
  <c r="M33" i="122" s="1"/>
  <c r="Q33" i="122" s="1"/>
  <c r="P33" i="122" s="1"/>
  <c r="J50" i="122"/>
  <c r="L50" i="122"/>
  <c r="M50" i="122" s="1"/>
  <c r="Q50" i="122" s="1"/>
  <c r="P50" i="122" s="1"/>
  <c r="J23" i="122"/>
  <c r="L23" i="122"/>
  <c r="M23" i="122" s="1"/>
  <c r="Q23" i="122" s="1"/>
  <c r="P23" i="122" s="1"/>
  <c r="J19" i="122"/>
  <c r="L19" i="122"/>
  <c r="M19" i="122" s="1"/>
  <c r="Q19" i="122" s="1"/>
  <c r="P19" i="122" s="1"/>
  <c r="L55" i="122"/>
  <c r="M55" i="122" s="1"/>
  <c r="Q55" i="122" s="1"/>
  <c r="P55" i="122" s="1"/>
  <c r="J55" i="122"/>
  <c r="L10" i="122"/>
  <c r="M10" i="122" s="1"/>
  <c r="Q10" i="122" s="1"/>
  <c r="P10" i="122" s="1"/>
  <c r="J10" i="122"/>
  <c r="J51" i="122"/>
  <c r="L51" i="122"/>
  <c r="M51" i="122" s="1"/>
  <c r="Q51" i="122" s="1"/>
  <c r="P51" i="122" s="1"/>
  <c r="J28" i="122"/>
  <c r="L28" i="122"/>
  <c r="M28" i="122" s="1"/>
  <c r="Q28" i="122" s="1"/>
  <c r="P28" i="122" s="1"/>
  <c r="J38" i="122"/>
  <c r="L38" i="122"/>
  <c r="M38" i="122" s="1"/>
  <c r="Q38" i="122" s="1"/>
  <c r="P38" i="122" s="1"/>
  <c r="J46" i="122"/>
  <c r="L46" i="122"/>
  <c r="M46" i="122" s="1"/>
  <c r="Q46" i="122" s="1"/>
  <c r="P46" i="122" s="1"/>
  <c r="J11" i="122"/>
  <c r="L11" i="122"/>
  <c r="M11" i="122" s="1"/>
  <c r="Q11" i="122" s="1"/>
  <c r="P11" i="122" s="1"/>
  <c r="L54" i="122"/>
  <c r="M54" i="122" s="1"/>
  <c r="Q54" i="122" s="1"/>
  <c r="P54" i="122" s="1"/>
  <c r="J54" i="122"/>
  <c r="J37" i="122"/>
  <c r="L37" i="122"/>
  <c r="M37" i="122" s="1"/>
  <c r="Q37" i="122" s="1"/>
  <c r="P37" i="122" s="1"/>
  <c r="L27" i="122"/>
  <c r="M27" i="122" s="1"/>
  <c r="Q27" i="122" s="1"/>
  <c r="P27" i="122" s="1"/>
  <c r="L42" i="122"/>
  <c r="M42" i="122" s="1"/>
  <c r="Q42" i="122" s="1"/>
  <c r="P42" i="122" s="1"/>
  <c r="L7" i="122"/>
  <c r="M7" i="122" s="1"/>
  <c r="Q7" i="122" s="1"/>
  <c r="P7" i="122" s="1"/>
  <c r="J24" i="122"/>
  <c r="J49" i="122"/>
  <c r="L40" i="122"/>
  <c r="M40" i="122" s="1"/>
  <c r="Q40" i="122" s="1"/>
  <c r="P40" i="122" s="1"/>
  <c r="J54" i="121"/>
  <c r="L54" i="121"/>
  <c r="M54" i="121" s="1"/>
  <c r="Q54" i="121" s="1"/>
  <c r="P54" i="121" s="1"/>
  <c r="J33" i="121"/>
  <c r="L33" i="121"/>
  <c r="M33" i="121" s="1"/>
  <c r="Q33" i="121" s="1"/>
  <c r="P33" i="121" s="1"/>
  <c r="J51" i="121"/>
  <c r="L51" i="121"/>
  <c r="M51" i="121" s="1"/>
  <c r="Q51" i="121" s="1"/>
  <c r="P51" i="121" s="1"/>
  <c r="L53" i="121"/>
  <c r="M53" i="121" s="1"/>
  <c r="Q53" i="121" s="1"/>
  <c r="P53" i="121" s="1"/>
  <c r="J53" i="121"/>
  <c r="L14" i="121"/>
  <c r="M14" i="121" s="1"/>
  <c r="Q14" i="121" s="1"/>
  <c r="P14" i="121" s="1"/>
  <c r="J14" i="121"/>
  <c r="L19" i="121"/>
  <c r="M19" i="121" s="1"/>
  <c r="Q19" i="121" s="1"/>
  <c r="P19" i="121" s="1"/>
  <c r="J19" i="121"/>
  <c r="L24" i="121"/>
  <c r="M24" i="121" s="1"/>
  <c r="Q24" i="121" s="1"/>
  <c r="P24" i="121" s="1"/>
  <c r="J24" i="121"/>
  <c r="J30" i="121"/>
  <c r="L30" i="121"/>
  <c r="M30" i="121" s="1"/>
  <c r="Q30" i="121" s="1"/>
  <c r="P30" i="121" s="1"/>
  <c r="J32" i="121"/>
  <c r="L32" i="121"/>
  <c r="M32" i="121" s="1"/>
  <c r="Q32" i="121" s="1"/>
  <c r="P32" i="121" s="1"/>
  <c r="L43" i="121"/>
  <c r="M43" i="121" s="1"/>
  <c r="Q43" i="121" s="1"/>
  <c r="P43" i="121" s="1"/>
  <c r="J43" i="121"/>
  <c r="J26" i="121"/>
  <c r="L26" i="121"/>
  <c r="M26" i="121" s="1"/>
  <c r="Q26" i="121" s="1"/>
  <c r="P26" i="121" s="1"/>
  <c r="J22" i="121"/>
  <c r="L22" i="121"/>
  <c r="M22" i="121" s="1"/>
  <c r="Q22" i="121" s="1"/>
  <c r="P22" i="121" s="1"/>
  <c r="J28" i="121"/>
  <c r="L28" i="121"/>
  <c r="M28" i="121" s="1"/>
  <c r="Q28" i="121" s="1"/>
  <c r="P28" i="121" s="1"/>
  <c r="L10" i="121"/>
  <c r="M10" i="121" s="1"/>
  <c r="Q10" i="121" s="1"/>
  <c r="P10" i="121" s="1"/>
  <c r="J10" i="121"/>
  <c r="J50" i="121"/>
  <c r="L50" i="121"/>
  <c r="M50" i="121" s="1"/>
  <c r="Q50" i="121" s="1"/>
  <c r="P50" i="121" s="1"/>
  <c r="L17" i="121"/>
  <c r="M17" i="121" s="1"/>
  <c r="Q17" i="121" s="1"/>
  <c r="P17" i="121" s="1"/>
  <c r="J17" i="121"/>
  <c r="J52" i="121"/>
  <c r="L52" i="121"/>
  <c r="M52" i="121" s="1"/>
  <c r="Q52" i="121" s="1"/>
  <c r="P52" i="121" s="1"/>
  <c r="J35" i="121"/>
  <c r="L35" i="121"/>
  <c r="M35" i="121" s="1"/>
  <c r="Q35" i="121" s="1"/>
  <c r="P35" i="121" s="1"/>
  <c r="L49" i="121"/>
  <c r="M49" i="121" s="1"/>
  <c r="Q49" i="121" s="1"/>
  <c r="P49" i="121" s="1"/>
  <c r="J49" i="121"/>
  <c r="L5" i="121"/>
  <c r="M5" i="121" s="1"/>
  <c r="Q5" i="121" s="1"/>
  <c r="P5" i="121" s="1"/>
  <c r="J5" i="121"/>
  <c r="J46" i="121"/>
  <c r="L46" i="121"/>
  <c r="M46" i="121" s="1"/>
  <c r="Q46" i="121" s="1"/>
  <c r="P46" i="121" s="1"/>
  <c r="J44" i="121"/>
  <c r="L44" i="121"/>
  <c r="M44" i="121" s="1"/>
  <c r="Q44" i="121" s="1"/>
  <c r="P44" i="121" s="1"/>
  <c r="J7" i="121"/>
  <c r="L7" i="121"/>
  <c r="M7" i="121" s="1"/>
  <c r="Q7" i="121" s="1"/>
  <c r="P7" i="121" s="1"/>
  <c r="J9" i="121"/>
  <c r="L9" i="121"/>
  <c r="M9" i="121" s="1"/>
  <c r="Q9" i="121" s="1"/>
  <c r="P9" i="121" s="1"/>
  <c r="J45" i="121"/>
  <c r="L45" i="121"/>
  <c r="M45" i="121" s="1"/>
  <c r="Q45" i="121" s="1"/>
  <c r="P45" i="121" s="1"/>
  <c r="L42" i="121"/>
  <c r="M42" i="121" s="1"/>
  <c r="Q42" i="121" s="1"/>
  <c r="P42" i="121" s="1"/>
  <c r="J42" i="121"/>
  <c r="J40" i="121"/>
  <c r="L40" i="121"/>
  <c r="M40" i="121" s="1"/>
  <c r="Q40" i="121" s="1"/>
  <c r="P40" i="121" s="1"/>
  <c r="L25" i="121"/>
  <c r="M25" i="121" s="1"/>
  <c r="Q25" i="121" s="1"/>
  <c r="P25" i="121" s="1"/>
  <c r="J6" i="121"/>
  <c r="L21" i="121"/>
  <c r="M21" i="121" s="1"/>
  <c r="Q21" i="121" s="1"/>
  <c r="P21" i="121" s="1"/>
  <c r="L23" i="121"/>
  <c r="M23" i="121" s="1"/>
  <c r="Q23" i="121" s="1"/>
  <c r="P23" i="121" s="1"/>
  <c r="J24" i="120"/>
  <c r="L24" i="120"/>
  <c r="M24" i="120" s="1"/>
  <c r="Q24" i="120" s="1"/>
  <c r="P24" i="120" s="1"/>
  <c r="L38" i="120"/>
  <c r="M38" i="120" s="1"/>
  <c r="Q38" i="120" s="1"/>
  <c r="P38" i="120" s="1"/>
  <c r="J38" i="120"/>
  <c r="J43" i="120"/>
  <c r="L43" i="120"/>
  <c r="M43" i="120" s="1"/>
  <c r="Q43" i="120" s="1"/>
  <c r="P43" i="120" s="1"/>
  <c r="L17" i="120"/>
  <c r="M17" i="120" s="1"/>
  <c r="Q17" i="120" s="1"/>
  <c r="P17" i="120" s="1"/>
  <c r="J17" i="120"/>
  <c r="L45" i="120"/>
  <c r="M45" i="120" s="1"/>
  <c r="Q45" i="120" s="1"/>
  <c r="P45" i="120" s="1"/>
  <c r="J53" i="120"/>
  <c r="J36" i="120"/>
  <c r="J15" i="119"/>
  <c r="L15" i="119"/>
  <c r="M15" i="119" s="1"/>
  <c r="Q15" i="119" s="1"/>
  <c r="P15" i="119" s="1"/>
  <c r="L23" i="118"/>
  <c r="M23" i="118" s="1"/>
  <c r="Q23" i="118" s="1"/>
  <c r="P23" i="118" s="1"/>
  <c r="J23" i="118"/>
  <c r="J41" i="118"/>
  <c r="L41" i="118"/>
  <c r="M41" i="118" s="1"/>
  <c r="Q41" i="118" s="1"/>
  <c r="J25" i="118"/>
  <c r="L25" i="118"/>
  <c r="M25" i="118" s="1"/>
  <c r="Q25" i="118" s="1"/>
  <c r="P25" i="118" s="1"/>
  <c r="L22" i="118"/>
  <c r="M22" i="118" s="1"/>
  <c r="Q22" i="118" s="1"/>
  <c r="P22" i="118" s="1"/>
  <c r="J22" i="118"/>
  <c r="L13" i="118"/>
  <c r="M13" i="118" s="1"/>
  <c r="Q13" i="118" s="1"/>
  <c r="J13" i="118"/>
  <c r="J27" i="118"/>
  <c r="L27" i="118"/>
  <c r="M27" i="118" s="1"/>
  <c r="Q27" i="118" s="1"/>
  <c r="P27" i="118" s="1"/>
  <c r="J16" i="118"/>
  <c r="L16" i="118"/>
  <c r="M16" i="118" s="1"/>
  <c r="Q16" i="118" s="1"/>
  <c r="P16" i="118" s="1"/>
  <c r="J31" i="118"/>
  <c r="L31" i="118"/>
  <c r="M31" i="118" s="1"/>
  <c r="Q31" i="118" s="1"/>
  <c r="P31" i="118" s="1"/>
  <c r="L35" i="118"/>
  <c r="M35" i="118" s="1"/>
  <c r="J35" i="118"/>
  <c r="L28" i="118"/>
  <c r="M28" i="118" s="1"/>
  <c r="Q28" i="118" s="1"/>
  <c r="P28" i="118" s="1"/>
  <c r="L10" i="117"/>
  <c r="M10" i="117" s="1"/>
  <c r="Q10" i="117" s="1"/>
  <c r="P10" i="117" s="1"/>
  <c r="J10" i="117"/>
  <c r="J50" i="117"/>
  <c r="L50" i="117"/>
  <c r="M50" i="117" s="1"/>
  <c r="Q50" i="117" s="1"/>
  <c r="P50" i="117" s="1"/>
  <c r="J11" i="117"/>
  <c r="L11" i="117"/>
  <c r="M11" i="117" s="1"/>
  <c r="Q11" i="117" s="1"/>
  <c r="P11" i="117" s="1"/>
  <c r="L31" i="117"/>
  <c r="M31" i="117" s="1"/>
  <c r="Q31" i="117" s="1"/>
  <c r="P31" i="117" s="1"/>
  <c r="J31" i="117"/>
  <c r="L51" i="117"/>
  <c r="M51" i="117" s="1"/>
  <c r="Q51" i="117" s="1"/>
  <c r="P51" i="117" s="1"/>
  <c r="J51" i="117"/>
  <c r="J21" i="117"/>
  <c r="L21" i="117"/>
  <c r="M21" i="117" s="1"/>
  <c r="Q21" i="117" s="1"/>
  <c r="P21" i="117" s="1"/>
  <c r="J44" i="117"/>
  <c r="L44" i="117"/>
  <c r="M44" i="117" s="1"/>
  <c r="Q44" i="117" s="1"/>
  <c r="P44" i="117" s="1"/>
  <c r="L29" i="117"/>
  <c r="M29" i="117" s="1"/>
  <c r="Q29" i="117" s="1"/>
  <c r="P29" i="117" s="1"/>
  <c r="J29" i="117"/>
  <c r="J54" i="117"/>
  <c r="L54" i="117"/>
  <c r="M54" i="117" s="1"/>
  <c r="Q54" i="117" s="1"/>
  <c r="P54" i="117" s="1"/>
  <c r="J41" i="117"/>
  <c r="L41" i="117"/>
  <c r="M41" i="117" s="1"/>
  <c r="Q41" i="117" s="1"/>
  <c r="P41" i="117" s="1"/>
  <c r="J37" i="117"/>
  <c r="L37" i="117"/>
  <c r="M37" i="117" s="1"/>
  <c r="Q37" i="117" s="1"/>
  <c r="P37" i="117" s="1"/>
  <c r="L8" i="117"/>
  <c r="M8" i="117" s="1"/>
  <c r="Q8" i="117" s="1"/>
  <c r="P8" i="117" s="1"/>
  <c r="J8" i="117"/>
  <c r="J32" i="117"/>
  <c r="L32" i="117"/>
  <c r="M32" i="117" s="1"/>
  <c r="Q32" i="117" s="1"/>
  <c r="P32" i="117" s="1"/>
  <c r="J22" i="117"/>
  <c r="L22" i="117"/>
  <c r="M22" i="117" s="1"/>
  <c r="Q22" i="117" s="1"/>
  <c r="P22" i="117" s="1"/>
  <c r="J45" i="117"/>
  <c r="L45" i="117"/>
  <c r="M45" i="117" s="1"/>
  <c r="Q45" i="117" s="1"/>
  <c r="P45" i="117" s="1"/>
  <c r="L48" i="117"/>
  <c r="M48" i="117" s="1"/>
  <c r="Q48" i="117" s="1"/>
  <c r="P48" i="117" s="1"/>
  <c r="J48" i="117"/>
  <c r="J27" i="117"/>
  <c r="L27" i="117"/>
  <c r="M27" i="117" s="1"/>
  <c r="Q27" i="117" s="1"/>
  <c r="P27" i="117" s="1"/>
  <c r="L12" i="117"/>
  <c r="M12" i="117" s="1"/>
  <c r="Q12" i="117" s="1"/>
  <c r="P12" i="117" s="1"/>
  <c r="J12" i="117"/>
  <c r="L20" i="117"/>
  <c r="M20" i="117" s="1"/>
  <c r="Q20" i="117" s="1"/>
  <c r="P20" i="117" s="1"/>
  <c r="J38" i="117"/>
  <c r="J17" i="117"/>
  <c r="L9" i="117"/>
  <c r="M9" i="117" s="1"/>
  <c r="Q9" i="117" s="1"/>
  <c r="P9" i="117" s="1"/>
  <c r="L47" i="117"/>
  <c r="M47" i="117" s="1"/>
  <c r="Q47" i="117" s="1"/>
  <c r="P47" i="117" s="1"/>
  <c r="J24" i="116"/>
  <c r="L24" i="116"/>
  <c r="M24" i="116" s="1"/>
  <c r="Q24" i="116" s="1"/>
  <c r="P24" i="116" s="1"/>
  <c r="L47" i="116"/>
  <c r="M47" i="116" s="1"/>
  <c r="Q47" i="116" s="1"/>
  <c r="P47" i="116" s="1"/>
  <c r="J47" i="116"/>
  <c r="L19" i="116"/>
  <c r="M19" i="116" s="1"/>
  <c r="Q19" i="116" s="1"/>
  <c r="P19" i="116" s="1"/>
  <c r="J12" i="116"/>
  <c r="J20" i="115"/>
  <c r="L20" i="115"/>
  <c r="M20" i="115" s="1"/>
  <c r="Q20" i="115" s="1"/>
  <c r="P20" i="115" s="1"/>
  <c r="L5" i="115"/>
  <c r="M5" i="115" s="1"/>
  <c r="Q5" i="115" s="1"/>
  <c r="P5" i="115" s="1"/>
  <c r="J5" i="115"/>
  <c r="L49" i="115"/>
  <c r="M49" i="115" s="1"/>
  <c r="Q49" i="115" s="1"/>
  <c r="P49" i="115" s="1"/>
  <c r="J49" i="115"/>
  <c r="J44" i="115"/>
  <c r="L44" i="115"/>
  <c r="M44" i="115" s="1"/>
  <c r="Q44" i="115" s="1"/>
  <c r="P44" i="115" s="1"/>
  <c r="J8" i="115"/>
  <c r="L8" i="115"/>
  <c r="M8" i="115" s="1"/>
  <c r="Q8" i="115" s="1"/>
  <c r="P8" i="115" s="1"/>
  <c r="J41" i="115"/>
  <c r="L41" i="115"/>
  <c r="M41" i="115" s="1"/>
  <c r="Q41" i="115" s="1"/>
  <c r="P41" i="115" s="1"/>
  <c r="J17" i="115"/>
  <c r="L17" i="115"/>
  <c r="M17" i="115" s="1"/>
  <c r="Q17" i="115" s="1"/>
  <c r="P17" i="115" s="1"/>
  <c r="J43" i="115"/>
  <c r="L43" i="115"/>
  <c r="M43" i="115" s="1"/>
  <c r="Q43" i="115" s="1"/>
  <c r="P43" i="115" s="1"/>
  <c r="J7" i="115"/>
  <c r="L7" i="115"/>
  <c r="M7" i="115" s="1"/>
  <c r="Q7" i="115" s="1"/>
  <c r="P7" i="115" s="1"/>
  <c r="J25" i="115"/>
  <c r="L25" i="115"/>
  <c r="M25" i="115" s="1"/>
  <c r="Q25" i="115" s="1"/>
  <c r="P25" i="115" s="1"/>
  <c r="J22" i="115"/>
  <c r="L22" i="115"/>
  <c r="M22" i="115" s="1"/>
  <c r="Q22" i="115" s="1"/>
  <c r="P22" i="115" s="1"/>
  <c r="L30" i="115"/>
  <c r="M30" i="115" s="1"/>
  <c r="Q30" i="115" s="1"/>
  <c r="P30" i="115" s="1"/>
  <c r="J30" i="115"/>
  <c r="J52" i="115"/>
  <c r="L52" i="115"/>
  <c r="M52" i="115" s="1"/>
  <c r="Q52" i="115" s="1"/>
  <c r="P52" i="115" s="1"/>
  <c r="J35" i="115"/>
  <c r="L35" i="115"/>
  <c r="M35" i="115" s="1"/>
  <c r="Q35" i="115" s="1"/>
  <c r="P35" i="115" s="1"/>
  <c r="J18" i="115"/>
  <c r="L18" i="115"/>
  <c r="M18" i="115" s="1"/>
  <c r="Q18" i="115" s="1"/>
  <c r="P18" i="115" s="1"/>
  <c r="J23" i="115"/>
  <c r="L23" i="115"/>
  <c r="M23" i="115" s="1"/>
  <c r="Q23" i="115" s="1"/>
  <c r="P23" i="115" s="1"/>
  <c r="J50" i="115"/>
  <c r="L50" i="115"/>
  <c r="M50" i="115" s="1"/>
  <c r="Q50" i="115" s="1"/>
  <c r="P50" i="115" s="1"/>
  <c r="J14" i="115"/>
  <c r="L14" i="115"/>
  <c r="M14" i="115" s="1"/>
  <c r="Q14" i="115" s="1"/>
  <c r="P14" i="115" s="1"/>
  <c r="J45" i="115"/>
  <c r="L45" i="115"/>
  <c r="M45" i="115" s="1"/>
  <c r="Q45" i="115" s="1"/>
  <c r="P45" i="115" s="1"/>
  <c r="J29" i="115"/>
  <c r="L29" i="115"/>
  <c r="M29" i="115" s="1"/>
  <c r="Q29" i="115" s="1"/>
  <c r="P29" i="115" s="1"/>
  <c r="L28" i="115"/>
  <c r="M28" i="115" s="1"/>
  <c r="Q28" i="115" s="1"/>
  <c r="P28" i="115" s="1"/>
  <c r="J28" i="115"/>
  <c r="L36" i="115"/>
  <c r="M36" i="115" s="1"/>
  <c r="Q36" i="115" s="1"/>
  <c r="P36" i="115" s="1"/>
  <c r="J36" i="115"/>
  <c r="J12" i="115"/>
  <c r="L12" i="115"/>
  <c r="M12" i="115" s="1"/>
  <c r="Q12" i="115" s="1"/>
  <c r="P12" i="115" s="1"/>
  <c r="L37" i="115"/>
  <c r="M37" i="115" s="1"/>
  <c r="Q37" i="115" s="1"/>
  <c r="P37" i="115" s="1"/>
  <c r="J37" i="115"/>
  <c r="J13" i="115"/>
  <c r="L13" i="115"/>
  <c r="M13" i="115" s="1"/>
  <c r="Q13" i="115" s="1"/>
  <c r="P13" i="115" s="1"/>
  <c r="L9" i="115"/>
  <c r="M9" i="115" s="1"/>
  <c r="Q9" i="115" s="1"/>
  <c r="P9" i="115" s="1"/>
  <c r="L42" i="115"/>
  <c r="M42" i="115" s="1"/>
  <c r="Q42" i="115" s="1"/>
  <c r="P42" i="115" s="1"/>
  <c r="L48" i="115"/>
  <c r="M48" i="115" s="1"/>
  <c r="Q48" i="115" s="1"/>
  <c r="P48" i="115" s="1"/>
  <c r="L33" i="115"/>
  <c r="M33" i="115" s="1"/>
  <c r="Q33" i="115" s="1"/>
  <c r="P33" i="115" s="1"/>
  <c r="J41" i="114"/>
  <c r="L41" i="114"/>
  <c r="M41" i="114" s="1"/>
  <c r="Q41" i="114" s="1"/>
  <c r="P41" i="114" s="1"/>
  <c r="J22" i="114"/>
  <c r="L22" i="114"/>
  <c r="M22" i="114" s="1"/>
  <c r="Q22" i="114" s="1"/>
  <c r="P22" i="114" s="1"/>
  <c r="L18" i="114"/>
  <c r="M18" i="114" s="1"/>
  <c r="Q18" i="114" s="1"/>
  <c r="P18" i="114" s="1"/>
  <c r="J18" i="114"/>
  <c r="J33" i="114"/>
  <c r="L33" i="114"/>
  <c r="M33" i="114" s="1"/>
  <c r="Q33" i="114" s="1"/>
  <c r="P33" i="114" s="1"/>
  <c r="J53" i="114"/>
  <c r="L53" i="114"/>
  <c r="M53" i="114" s="1"/>
  <c r="Q53" i="114" s="1"/>
  <c r="P53" i="114" s="1"/>
  <c r="J26" i="114"/>
  <c r="L26" i="114"/>
  <c r="M26" i="114" s="1"/>
  <c r="Q26" i="114" s="1"/>
  <c r="P26" i="114" s="1"/>
  <c r="L30" i="114"/>
  <c r="M30" i="114" s="1"/>
  <c r="Q30" i="114" s="1"/>
  <c r="P30" i="114" s="1"/>
  <c r="J30" i="114"/>
  <c r="J32" i="114"/>
  <c r="L32" i="114"/>
  <c r="M32" i="114" s="1"/>
  <c r="Q32" i="114" s="1"/>
  <c r="P32" i="114" s="1"/>
  <c r="J46" i="114"/>
  <c r="L46" i="114"/>
  <c r="M46" i="114" s="1"/>
  <c r="Q46" i="114" s="1"/>
  <c r="P46" i="114" s="1"/>
  <c r="L14" i="114"/>
  <c r="M14" i="114" s="1"/>
  <c r="Q14" i="114" s="1"/>
  <c r="P14" i="114" s="1"/>
  <c r="J14" i="114"/>
  <c r="J50" i="114"/>
  <c r="L50" i="114"/>
  <c r="M50" i="114" s="1"/>
  <c r="Q50" i="114" s="1"/>
  <c r="P50" i="114" s="1"/>
  <c r="J47" i="114"/>
  <c r="L47" i="114"/>
  <c r="M47" i="114" s="1"/>
  <c r="Q47" i="114" s="1"/>
  <c r="P47" i="114" s="1"/>
  <c r="L48" i="114"/>
  <c r="M48" i="114" s="1"/>
  <c r="Q48" i="114" s="1"/>
  <c r="P48" i="114" s="1"/>
  <c r="J48" i="114"/>
  <c r="L15" i="114"/>
  <c r="M15" i="114" s="1"/>
  <c r="Q15" i="114" s="1"/>
  <c r="P15" i="114" s="1"/>
  <c r="J15" i="114"/>
  <c r="L9" i="114"/>
  <c r="J9" i="114"/>
  <c r="L8" i="114"/>
  <c r="M8" i="114" s="1"/>
  <c r="Q8" i="114" s="1"/>
  <c r="P8" i="114" s="1"/>
  <c r="J8" i="114"/>
  <c r="J51" i="114"/>
  <c r="L51" i="114"/>
  <c r="M51" i="114" s="1"/>
  <c r="Q51" i="114" s="1"/>
  <c r="P51" i="114" s="1"/>
  <c r="J35" i="114"/>
  <c r="L35" i="114"/>
  <c r="M35" i="114" s="1"/>
  <c r="Q35" i="114" s="1"/>
  <c r="P35" i="114" s="1"/>
  <c r="L7" i="114"/>
  <c r="M7" i="114" s="1"/>
  <c r="Q7" i="114" s="1"/>
  <c r="P7" i="114" s="1"/>
  <c r="J7" i="114"/>
  <c r="J17" i="114"/>
  <c r="L17" i="114"/>
  <c r="M17" i="114" s="1"/>
  <c r="Q17" i="114" s="1"/>
  <c r="P17" i="114" s="1"/>
  <c r="J11" i="114"/>
  <c r="L11" i="114"/>
  <c r="M11" i="114" s="1"/>
  <c r="L54" i="114"/>
  <c r="M54" i="114" s="1"/>
  <c r="Q54" i="114" s="1"/>
  <c r="P54" i="114" s="1"/>
  <c r="J54" i="114"/>
  <c r="J21" i="114"/>
  <c r="L21" i="114"/>
  <c r="M21" i="114" s="1"/>
  <c r="Q21" i="114" s="1"/>
  <c r="P21" i="114" s="1"/>
  <c r="L44" i="114"/>
  <c r="M44" i="114" s="1"/>
  <c r="Q44" i="114" s="1"/>
  <c r="P44" i="114" s="1"/>
  <c r="J44" i="114"/>
  <c r="L28" i="114"/>
  <c r="M28" i="114" s="1"/>
  <c r="Q28" i="114" s="1"/>
  <c r="P28" i="114" s="1"/>
  <c r="J28" i="114"/>
  <c r="J43" i="114"/>
  <c r="J10" i="114"/>
  <c r="J27" i="114"/>
  <c r="J31" i="113"/>
  <c r="L31" i="113"/>
  <c r="M31" i="113" s="1"/>
  <c r="Q31" i="113" s="1"/>
  <c r="P31" i="113" s="1"/>
  <c r="J39" i="113"/>
  <c r="L39" i="113"/>
  <c r="M39" i="113" s="1"/>
  <c r="Q39" i="113" s="1"/>
  <c r="P39" i="113" s="1"/>
  <c r="L7" i="113"/>
  <c r="M7" i="113" s="1"/>
  <c r="Q7" i="113" s="1"/>
  <c r="P7" i="113" s="1"/>
  <c r="J7" i="113"/>
  <c r="J12" i="113"/>
  <c r="L12" i="113"/>
  <c r="M12" i="113" s="1"/>
  <c r="Q12" i="113" s="1"/>
  <c r="P12" i="113" s="1"/>
  <c r="L30" i="113"/>
  <c r="M30" i="113" s="1"/>
  <c r="Q30" i="113" s="1"/>
  <c r="P30" i="113" s="1"/>
  <c r="J30" i="113"/>
  <c r="J23" i="113"/>
  <c r="L23" i="113"/>
  <c r="M23" i="113" s="1"/>
  <c r="Q23" i="113" s="1"/>
  <c r="P23" i="113" s="1"/>
  <c r="L11" i="113"/>
  <c r="M11" i="113" s="1"/>
  <c r="Q11" i="113" s="1"/>
  <c r="P11" i="113" s="1"/>
  <c r="J11" i="113"/>
  <c r="L48" i="113"/>
  <c r="M48" i="113" s="1"/>
  <c r="Q48" i="113" s="1"/>
  <c r="P48" i="113" s="1"/>
  <c r="J48" i="113"/>
  <c r="J24" i="113"/>
  <c r="L24" i="113"/>
  <c r="M24" i="113" s="1"/>
  <c r="Q24" i="113" s="1"/>
  <c r="P24" i="113" s="1"/>
  <c r="J36" i="113"/>
  <c r="L36" i="113"/>
  <c r="M36" i="113" s="1"/>
  <c r="Q36" i="113" s="1"/>
  <c r="P36" i="113" s="1"/>
  <c r="J10" i="113"/>
  <c r="L10" i="113"/>
  <c r="M10" i="113" s="1"/>
  <c r="Q10" i="113" s="1"/>
  <c r="P10" i="113" s="1"/>
  <c r="L41" i="113"/>
  <c r="M41" i="113" s="1"/>
  <c r="Q41" i="113" s="1"/>
  <c r="P41" i="113" s="1"/>
  <c r="J41" i="113"/>
  <c r="L17" i="113"/>
  <c r="M17" i="113" s="1"/>
  <c r="Q17" i="113" s="1"/>
  <c r="P17" i="113" s="1"/>
  <c r="J17" i="113"/>
  <c r="L54" i="113"/>
  <c r="M54" i="113" s="1"/>
  <c r="Q54" i="113" s="1"/>
  <c r="P54" i="113" s="1"/>
  <c r="J54" i="113"/>
  <c r="L34" i="113"/>
  <c r="M34" i="113" s="1"/>
  <c r="Q34" i="113" s="1"/>
  <c r="P34" i="113" s="1"/>
  <c r="J34" i="113"/>
  <c r="L21" i="113"/>
  <c r="M21" i="113" s="1"/>
  <c r="Q21" i="113" s="1"/>
  <c r="P21" i="113" s="1"/>
  <c r="J21" i="113"/>
  <c r="J42" i="113"/>
  <c r="L42" i="113"/>
  <c r="M42" i="113" s="1"/>
  <c r="Q42" i="113" s="1"/>
  <c r="P42" i="113" s="1"/>
  <c r="J46" i="113"/>
  <c r="L46" i="113"/>
  <c r="M46" i="113" s="1"/>
  <c r="Q46" i="113" s="1"/>
  <c r="P46" i="113" s="1"/>
  <c r="J43" i="113"/>
  <c r="L43" i="113"/>
  <c r="M43" i="113" s="1"/>
  <c r="Q43" i="113" s="1"/>
  <c r="P43" i="113" s="1"/>
  <c r="J27" i="113"/>
  <c r="L27" i="113"/>
  <c r="M27" i="113" s="1"/>
  <c r="Q27" i="113" s="1"/>
  <c r="P27" i="113" s="1"/>
  <c r="L49" i="113"/>
  <c r="M49" i="113" s="1"/>
  <c r="Q49" i="113" s="1"/>
  <c r="P49" i="113" s="1"/>
  <c r="J49" i="113"/>
  <c r="J14" i="113"/>
  <c r="L14" i="113"/>
  <c r="M14" i="113" s="1"/>
  <c r="Q14" i="113" s="1"/>
  <c r="P14" i="113" s="1"/>
  <c r="J20" i="113"/>
  <c r="L20" i="113"/>
  <c r="M20" i="113" s="1"/>
  <c r="Q20" i="113" s="1"/>
  <c r="P20" i="113" s="1"/>
  <c r="J47" i="113"/>
  <c r="J13" i="113"/>
  <c r="L53" i="113"/>
  <c r="M53" i="113" s="1"/>
  <c r="Q53" i="113" s="1"/>
  <c r="P53" i="113" s="1"/>
  <c r="L52" i="109"/>
  <c r="M52" i="109" s="1"/>
  <c r="Q52" i="109" s="1"/>
  <c r="P52" i="109" s="1"/>
  <c r="J45" i="109"/>
  <c r="L37" i="102"/>
  <c r="M37" i="102" s="1"/>
  <c r="Q37" i="102" s="1"/>
  <c r="P37" i="102" s="1"/>
  <c r="J37" i="102"/>
  <c r="L25" i="102"/>
  <c r="M25" i="102" s="1"/>
  <c r="Q25" i="102" s="1"/>
  <c r="P25" i="102" s="1"/>
  <c r="J25" i="102"/>
  <c r="J19" i="102"/>
  <c r="L19" i="102"/>
  <c r="M19" i="102" s="1"/>
  <c r="Q19" i="102" s="1"/>
  <c r="P19" i="102" s="1"/>
  <c r="L15" i="102"/>
  <c r="M15" i="102" s="1"/>
  <c r="Q15" i="102" s="1"/>
  <c r="P15" i="102" s="1"/>
  <c r="J15" i="102"/>
  <c r="L6" i="102"/>
  <c r="M6" i="102" s="1"/>
  <c r="Q6" i="102" s="1"/>
  <c r="P6" i="102" s="1"/>
  <c r="J6" i="102"/>
  <c r="J24" i="102"/>
  <c r="L24" i="102"/>
  <c r="M24" i="102" s="1"/>
  <c r="Q24" i="102" s="1"/>
  <c r="P24" i="102" s="1"/>
  <c r="J8" i="102"/>
  <c r="L8" i="102"/>
  <c r="M8" i="102" s="1"/>
  <c r="Q8" i="102" s="1"/>
  <c r="P8" i="102" s="1"/>
  <c r="L40" i="102"/>
  <c r="M40" i="102" s="1"/>
  <c r="Q40" i="102" s="1"/>
  <c r="P40" i="102" s="1"/>
  <c r="J40" i="102"/>
  <c r="L51" i="102"/>
  <c r="M51" i="102" s="1"/>
  <c r="Q51" i="102" s="1"/>
  <c r="P51" i="102" s="1"/>
  <c r="J51" i="102"/>
  <c r="L52" i="102"/>
  <c r="M52" i="102" s="1"/>
  <c r="Q52" i="102" s="1"/>
  <c r="P52" i="102" s="1"/>
  <c r="J44" i="102"/>
  <c r="L29" i="102"/>
  <c r="M29" i="102" s="1"/>
  <c r="Q29" i="102" s="1"/>
  <c r="P29" i="102" s="1"/>
  <c r="J48" i="102"/>
  <c r="L23" i="102"/>
  <c r="M23" i="102" s="1"/>
  <c r="Q23" i="102" s="1"/>
  <c r="P23" i="102" s="1"/>
  <c r="J32" i="102"/>
  <c r="J31" i="102"/>
  <c r="L10" i="102"/>
  <c r="M10" i="102" s="1"/>
  <c r="Q10" i="102" s="1"/>
  <c r="P10" i="102" s="1"/>
  <c r="L28" i="102"/>
  <c r="M28" i="102" s="1"/>
  <c r="Q28" i="102" s="1"/>
  <c r="P28" i="102" s="1"/>
  <c r="L33" i="102"/>
  <c r="M33" i="102" s="1"/>
  <c r="Q33" i="102" s="1"/>
  <c r="P33" i="102" s="1"/>
  <c r="J18" i="102"/>
  <c r="J12" i="102"/>
  <c r="J7" i="101"/>
  <c r="L7" i="101"/>
  <c r="M7" i="101" s="1"/>
  <c r="Q7" i="101" s="1"/>
  <c r="P7" i="101" s="1"/>
  <c r="J46" i="101"/>
  <c r="L46" i="101"/>
  <c r="M46" i="101" s="1"/>
  <c r="Q46" i="101" s="1"/>
  <c r="P46" i="101" s="1"/>
  <c r="J51" i="101"/>
  <c r="L51" i="101"/>
  <c r="M51" i="101" s="1"/>
  <c r="Q51" i="101" s="1"/>
  <c r="P51" i="101" s="1"/>
  <c r="L21" i="101"/>
  <c r="M21" i="101" s="1"/>
  <c r="Q21" i="101" s="1"/>
  <c r="P21" i="101" s="1"/>
  <c r="J21" i="101"/>
  <c r="L23" i="101"/>
  <c r="M23" i="101" s="1"/>
  <c r="Q23" i="101" s="1"/>
  <c r="P23" i="101" s="1"/>
  <c r="J23" i="101"/>
  <c r="L5" i="101"/>
  <c r="M5" i="101" s="1"/>
  <c r="Q5" i="101" s="1"/>
  <c r="P5" i="101" s="1"/>
  <c r="J5" i="101"/>
  <c r="L43" i="101"/>
  <c r="M43" i="101" s="1"/>
  <c r="Q43" i="101" s="1"/>
  <c r="P43" i="101" s="1"/>
  <c r="J43" i="101"/>
  <c r="J37" i="101"/>
  <c r="L37" i="101"/>
  <c r="M37" i="101" s="1"/>
  <c r="Q37" i="101" s="1"/>
  <c r="P37" i="101" s="1"/>
  <c r="L11" i="101"/>
  <c r="M11" i="101" s="1"/>
  <c r="Q11" i="101" s="1"/>
  <c r="P11" i="101" s="1"/>
  <c r="J11" i="101"/>
  <c r="J54" i="101"/>
  <c r="L54" i="101"/>
  <c r="M54" i="101" s="1"/>
  <c r="Q54" i="101" s="1"/>
  <c r="P54" i="101" s="1"/>
  <c r="J29" i="101"/>
  <c r="L29" i="101"/>
  <c r="M29" i="101" s="1"/>
  <c r="Q29" i="101" s="1"/>
  <c r="P29" i="101" s="1"/>
  <c r="J24" i="101"/>
  <c r="L24" i="101"/>
  <c r="M24" i="101" s="1"/>
  <c r="Q24" i="101" s="1"/>
  <c r="P24" i="101" s="1"/>
  <c r="J31" i="101"/>
  <c r="L31" i="101"/>
  <c r="M31" i="101" s="1"/>
  <c r="Q31" i="101" s="1"/>
  <c r="P31" i="101" s="1"/>
  <c r="L10" i="101"/>
  <c r="M10" i="101" s="1"/>
  <c r="Q10" i="101" s="1"/>
  <c r="P10" i="101" s="1"/>
  <c r="J10" i="101"/>
  <c r="L35" i="101"/>
  <c r="M35" i="101" s="1"/>
  <c r="Q35" i="101" s="1"/>
  <c r="P35" i="101" s="1"/>
  <c r="J35" i="101"/>
  <c r="L28" i="101"/>
  <c r="M28" i="101" s="1"/>
  <c r="Q28" i="101" s="1"/>
  <c r="P28" i="101" s="1"/>
  <c r="J28" i="101"/>
  <c r="L16" i="101"/>
  <c r="M16" i="101" s="1"/>
  <c r="Q16" i="101" s="1"/>
  <c r="P16" i="101" s="1"/>
  <c r="L39" i="101"/>
  <c r="M39" i="101" s="1"/>
  <c r="Q39" i="101" s="1"/>
  <c r="P39" i="101" s="1"/>
  <c r="L48" i="101"/>
  <c r="M48" i="101" s="1"/>
  <c r="Q48" i="101" s="1"/>
  <c r="P48" i="101" s="1"/>
  <c r="L20" i="100"/>
  <c r="M20" i="100" s="1"/>
  <c r="Q20" i="100" s="1"/>
  <c r="P20" i="100" s="1"/>
  <c r="J20" i="100"/>
  <c r="J6" i="100"/>
  <c r="L6" i="100"/>
  <c r="M6" i="100" s="1"/>
  <c r="Q6" i="100" s="1"/>
  <c r="P6" i="100" s="1"/>
  <c r="J37" i="100"/>
  <c r="L37" i="100"/>
  <c r="M37" i="100" s="1"/>
  <c r="Q37" i="100" s="1"/>
  <c r="P37" i="100" s="1"/>
  <c r="L28" i="100"/>
  <c r="M28" i="100" s="1"/>
  <c r="Q28" i="100" s="1"/>
  <c r="P28" i="100" s="1"/>
  <c r="J28" i="100"/>
  <c r="J33" i="100"/>
  <c r="L33" i="100"/>
  <c r="M33" i="100" s="1"/>
  <c r="Q33" i="100" s="1"/>
  <c r="P33" i="100" s="1"/>
  <c r="J44" i="100"/>
  <c r="L44" i="100"/>
  <c r="M44" i="100" s="1"/>
  <c r="Q44" i="100" s="1"/>
  <c r="P44" i="100" s="1"/>
  <c r="L51" i="100"/>
  <c r="M51" i="100" s="1"/>
  <c r="Q51" i="100" s="1"/>
  <c r="P51" i="100" s="1"/>
  <c r="J51" i="100"/>
  <c r="L35" i="100"/>
  <c r="M35" i="100" s="1"/>
  <c r="Q35" i="100" s="1"/>
  <c r="P35" i="100" s="1"/>
  <c r="J35" i="100"/>
  <c r="J22" i="100"/>
  <c r="L22" i="100"/>
  <c r="M22" i="100" s="1"/>
  <c r="Q22" i="100" s="1"/>
  <c r="P22" i="100" s="1"/>
  <c r="J41" i="100"/>
  <c r="L41" i="100"/>
  <c r="M41" i="100" s="1"/>
  <c r="Q41" i="100" s="1"/>
  <c r="P41" i="100" s="1"/>
  <c r="J10" i="100"/>
  <c r="L10" i="100"/>
  <c r="M10" i="100" s="1"/>
  <c r="Q10" i="100" s="1"/>
  <c r="P10" i="100" s="1"/>
  <c r="L13" i="100"/>
  <c r="M13" i="100" s="1"/>
  <c r="Q13" i="100" s="1"/>
  <c r="P13" i="100" s="1"/>
  <c r="J13" i="100"/>
  <c r="J21" i="100"/>
  <c r="L21" i="100"/>
  <c r="M21" i="100" s="1"/>
  <c r="Q21" i="100" s="1"/>
  <c r="P21" i="100" s="1"/>
  <c r="J24" i="100"/>
  <c r="L24" i="100"/>
  <c r="M24" i="100" s="1"/>
  <c r="Q24" i="100" s="1"/>
  <c r="P24" i="100" s="1"/>
  <c r="J45" i="100"/>
  <c r="L45" i="100"/>
  <c r="M45" i="100" s="1"/>
  <c r="Q45" i="100" s="1"/>
  <c r="P45" i="100" s="1"/>
  <c r="J25" i="100"/>
  <c r="L25" i="100"/>
  <c r="M25" i="100" s="1"/>
  <c r="Q25" i="100" s="1"/>
  <c r="P25" i="100" s="1"/>
  <c r="L17" i="100"/>
  <c r="M17" i="100" s="1"/>
  <c r="Q17" i="100" s="1"/>
  <c r="P17" i="100" s="1"/>
  <c r="L49" i="100"/>
  <c r="M49" i="100" s="1"/>
  <c r="Q49" i="100" s="1"/>
  <c r="P49" i="100" s="1"/>
  <c r="J16" i="100"/>
  <c r="J34" i="100"/>
  <c r="J30" i="99"/>
  <c r="L30" i="99"/>
  <c r="M30" i="99" s="1"/>
  <c r="Q30" i="99" s="1"/>
  <c r="P30" i="99" s="1"/>
  <c r="J33" i="99"/>
  <c r="L33" i="99"/>
  <c r="M33" i="99" s="1"/>
  <c r="Q33" i="99" s="1"/>
  <c r="P33" i="99" s="1"/>
  <c r="L8" i="99"/>
  <c r="M8" i="99" s="1"/>
  <c r="Q8" i="99" s="1"/>
  <c r="P8" i="99" s="1"/>
  <c r="J8" i="99"/>
  <c r="L46" i="99"/>
  <c r="M46" i="99" s="1"/>
  <c r="Q46" i="99" s="1"/>
  <c r="P46" i="99" s="1"/>
  <c r="J46" i="99"/>
  <c r="J47" i="99"/>
  <c r="L47" i="99"/>
  <c r="M47" i="99" s="1"/>
  <c r="Q47" i="99" s="1"/>
  <c r="P47" i="99" s="1"/>
  <c r="L22" i="99"/>
  <c r="M22" i="99" s="1"/>
  <c r="Q22" i="99" s="1"/>
  <c r="P22" i="99" s="1"/>
  <c r="J22" i="99"/>
  <c r="J16" i="99"/>
  <c r="L16" i="99"/>
  <c r="M16" i="99" s="1"/>
  <c r="Q16" i="99" s="1"/>
  <c r="P16" i="99" s="1"/>
  <c r="J48" i="99"/>
  <c r="L48" i="99"/>
  <c r="M48" i="99" s="1"/>
  <c r="Q48" i="99" s="1"/>
  <c r="P48" i="99" s="1"/>
  <c r="L10" i="99"/>
  <c r="M10" i="99" s="1"/>
  <c r="Q10" i="99" s="1"/>
  <c r="P10" i="99" s="1"/>
  <c r="J10" i="99"/>
  <c r="J53" i="99"/>
  <c r="L53" i="99"/>
  <c r="M53" i="99" s="1"/>
  <c r="Q53" i="99" s="1"/>
  <c r="P53" i="99" s="1"/>
  <c r="J42" i="99"/>
  <c r="L42" i="99"/>
  <c r="M42" i="99" s="1"/>
  <c r="Q42" i="99" s="1"/>
  <c r="P42" i="99" s="1"/>
  <c r="L12" i="99"/>
  <c r="M12" i="99" s="1"/>
  <c r="Q12" i="99" s="1"/>
  <c r="P12" i="99" s="1"/>
  <c r="J37" i="99"/>
  <c r="L29" i="99"/>
  <c r="M29" i="99" s="1"/>
  <c r="Q29" i="99" s="1"/>
  <c r="P29" i="99" s="1"/>
  <c r="J43" i="98"/>
  <c r="L43" i="98"/>
  <c r="M43" i="98" s="1"/>
  <c r="Q43" i="98" s="1"/>
  <c r="P43" i="98" s="1"/>
  <c r="J33" i="98"/>
  <c r="L33" i="98"/>
  <c r="M33" i="98" s="1"/>
  <c r="Q33" i="98" s="1"/>
  <c r="P33" i="98" s="1"/>
  <c r="L16" i="98"/>
  <c r="M16" i="98" s="1"/>
  <c r="Q16" i="98" s="1"/>
  <c r="P16" i="98" s="1"/>
  <c r="J16" i="98"/>
  <c r="J34" i="98"/>
  <c r="L34" i="98"/>
  <c r="M34" i="98" s="1"/>
  <c r="Q34" i="98" s="1"/>
  <c r="P34" i="98" s="1"/>
  <c r="L18" i="98"/>
  <c r="M18" i="98" s="1"/>
  <c r="Q18" i="98" s="1"/>
  <c r="P18" i="98" s="1"/>
  <c r="J18" i="98"/>
  <c r="J5" i="98"/>
  <c r="L5" i="98"/>
  <c r="M5" i="98" s="1"/>
  <c r="Q5" i="98" s="1"/>
  <c r="P5" i="98" s="1"/>
  <c r="J10" i="98"/>
  <c r="L10" i="98"/>
  <c r="M10" i="98" s="1"/>
  <c r="Q10" i="98" s="1"/>
  <c r="P10" i="98" s="1"/>
  <c r="J13" i="98"/>
  <c r="L13" i="98"/>
  <c r="M13" i="98" s="1"/>
  <c r="Q13" i="98" s="1"/>
  <c r="P13" i="98" s="1"/>
  <c r="J17" i="98"/>
  <c r="L17" i="98"/>
  <c r="M17" i="98" s="1"/>
  <c r="Q17" i="98" s="1"/>
  <c r="P17" i="98" s="1"/>
  <c r="J26" i="98"/>
  <c r="L26" i="98"/>
  <c r="M26" i="98" s="1"/>
  <c r="Q26" i="98" s="1"/>
  <c r="P26" i="98" s="1"/>
  <c r="J8" i="98"/>
  <c r="L8" i="98"/>
  <c r="M8" i="98" s="1"/>
  <c r="Q8" i="98" s="1"/>
  <c r="P8" i="98" s="1"/>
  <c r="J36" i="98"/>
  <c r="L36" i="98"/>
  <c r="M36" i="98" s="1"/>
  <c r="Q36" i="98" s="1"/>
  <c r="P36" i="98" s="1"/>
  <c r="L27" i="98"/>
  <c r="M27" i="98" s="1"/>
  <c r="Q27" i="98" s="1"/>
  <c r="P27" i="98" s="1"/>
  <c r="J27" i="98"/>
  <c r="J53" i="98"/>
  <c r="L53" i="98"/>
  <c r="M53" i="98" s="1"/>
  <c r="Q53" i="98" s="1"/>
  <c r="P53" i="98" s="1"/>
  <c r="J15" i="98"/>
  <c r="L15" i="98"/>
  <c r="M15" i="98" s="1"/>
  <c r="Q15" i="98" s="1"/>
  <c r="P15" i="98" s="1"/>
  <c r="L48" i="98"/>
  <c r="M48" i="98" s="1"/>
  <c r="Q48" i="98" s="1"/>
  <c r="P48" i="98" s="1"/>
  <c r="J48" i="98"/>
  <c r="L54" i="98"/>
  <c r="M54" i="98" s="1"/>
  <c r="Q54" i="98" s="1"/>
  <c r="P54" i="98" s="1"/>
  <c r="J54" i="98"/>
  <c r="J39" i="98"/>
  <c r="L7" i="98"/>
  <c r="M7" i="98" s="1"/>
  <c r="Q7" i="98" s="1"/>
  <c r="P7" i="98" s="1"/>
  <c r="J12" i="98"/>
  <c r="L32" i="98"/>
  <c r="M32" i="98" s="1"/>
  <c r="Q32" i="98" s="1"/>
  <c r="P32" i="98" s="1"/>
  <c r="J19" i="98"/>
  <c r="L45" i="98"/>
  <c r="M45" i="98" s="1"/>
  <c r="Q45" i="98" s="1"/>
  <c r="P45" i="98" s="1"/>
  <c r="J21" i="98"/>
  <c r="L9" i="98"/>
  <c r="M9" i="98" s="1"/>
  <c r="Q9" i="98" s="1"/>
  <c r="P9" i="98" s="1"/>
  <c r="J50" i="98"/>
  <c r="J11" i="97"/>
  <c r="L11" i="97"/>
  <c r="M11" i="97" s="1"/>
  <c r="Q11" i="97" s="1"/>
  <c r="P11" i="97" s="1"/>
  <c r="J34" i="97"/>
  <c r="L34" i="97"/>
  <c r="M34" i="97" s="1"/>
  <c r="Q34" i="97" s="1"/>
  <c r="P34" i="97" s="1"/>
  <c r="J43" i="97"/>
  <c r="L43" i="97"/>
  <c r="M43" i="97" s="1"/>
  <c r="Q43" i="97" s="1"/>
  <c r="P43" i="97" s="1"/>
  <c r="J48" i="97"/>
  <c r="L48" i="97"/>
  <c r="M48" i="97" s="1"/>
  <c r="Q48" i="97" s="1"/>
  <c r="P48" i="97" s="1"/>
  <c r="J8" i="97"/>
  <c r="L8" i="97"/>
  <c r="M8" i="97" s="1"/>
  <c r="Q8" i="97" s="1"/>
  <c r="P8" i="97" s="1"/>
  <c r="J25" i="97"/>
  <c r="L25" i="97"/>
  <c r="M25" i="97" s="1"/>
  <c r="Q25" i="97" s="1"/>
  <c r="P25" i="97" s="1"/>
  <c r="L46" i="97"/>
  <c r="M46" i="97" s="1"/>
  <c r="Q46" i="97" s="1"/>
  <c r="P46" i="97" s="1"/>
  <c r="J46" i="97"/>
  <c r="L51" i="97"/>
  <c r="M51" i="97" s="1"/>
  <c r="Q51" i="97" s="1"/>
  <c r="P51" i="97" s="1"/>
  <c r="J51" i="97"/>
  <c r="J15" i="97"/>
  <c r="L15" i="97"/>
  <c r="M15" i="97" s="1"/>
  <c r="Q15" i="97" s="1"/>
  <c r="P15" i="97" s="1"/>
  <c r="J53" i="97"/>
  <c r="L53" i="97"/>
  <c r="M53" i="97" s="1"/>
  <c r="Q53" i="97" s="1"/>
  <c r="P53" i="97" s="1"/>
  <c r="J9" i="97"/>
  <c r="J44" i="97"/>
  <c r="L21" i="97"/>
  <c r="M21" i="97" s="1"/>
  <c r="Q21" i="97" s="1"/>
  <c r="P21" i="97" s="1"/>
  <c r="L10" i="97"/>
  <c r="M10" i="97" s="1"/>
  <c r="Q10" i="97" s="1"/>
  <c r="P10" i="97" s="1"/>
  <c r="J40" i="97"/>
  <c r="L41" i="97"/>
  <c r="M41" i="97" s="1"/>
  <c r="Q41" i="97" s="1"/>
  <c r="P41" i="97" s="1"/>
  <c r="J38" i="97"/>
  <c r="L50" i="108"/>
  <c r="M50" i="108" s="1"/>
  <c r="Q50" i="108" s="1"/>
  <c r="P50" i="108" s="1"/>
  <c r="J50" i="108"/>
  <c r="L35" i="108"/>
  <c r="M35" i="108" s="1"/>
  <c r="Q35" i="108" s="1"/>
  <c r="P35" i="108" s="1"/>
  <c r="J35" i="108"/>
  <c r="J32" i="96"/>
  <c r="L32" i="96"/>
  <c r="M32" i="96" s="1"/>
  <c r="Q32" i="96" s="1"/>
  <c r="P32" i="96" s="1"/>
  <c r="J17" i="96"/>
  <c r="L17" i="96"/>
  <c r="M17" i="96" s="1"/>
  <c r="Q17" i="96" s="1"/>
  <c r="P17" i="96" s="1"/>
  <c r="J27" i="96"/>
  <c r="L27" i="96"/>
  <c r="M27" i="96" s="1"/>
  <c r="Q27" i="96" s="1"/>
  <c r="P27" i="96" s="1"/>
  <c r="J21" i="96"/>
  <c r="L21" i="96"/>
  <c r="M21" i="96" s="1"/>
  <c r="Q21" i="96" s="1"/>
  <c r="P21" i="96" s="1"/>
  <c r="J41" i="96"/>
  <c r="L41" i="96"/>
  <c r="M41" i="96" s="1"/>
  <c r="Q41" i="96" s="1"/>
  <c r="P41" i="96" s="1"/>
  <c r="L20" i="96"/>
  <c r="M20" i="96" s="1"/>
  <c r="Q20" i="96" s="1"/>
  <c r="P20" i="96" s="1"/>
  <c r="J20" i="96"/>
  <c r="J42" i="96"/>
  <c r="L42" i="96"/>
  <c r="M42" i="96" s="1"/>
  <c r="Q42" i="96" s="1"/>
  <c r="P42" i="96" s="1"/>
  <c r="J8" i="96"/>
  <c r="L8" i="96"/>
  <c r="M8" i="96" s="1"/>
  <c r="Q8" i="96" s="1"/>
  <c r="P8" i="96" s="1"/>
  <c r="J26" i="96"/>
  <c r="L26" i="96"/>
  <c r="M26" i="96" s="1"/>
  <c r="Q26" i="96" s="1"/>
  <c r="P26" i="96" s="1"/>
  <c r="L18" i="96"/>
  <c r="M18" i="96" s="1"/>
  <c r="Q18" i="96" s="1"/>
  <c r="P18" i="96" s="1"/>
  <c r="J18" i="96"/>
  <c r="J36" i="96"/>
  <c r="L36" i="96"/>
  <c r="M36" i="96" s="1"/>
  <c r="Q36" i="96" s="1"/>
  <c r="P36" i="96" s="1"/>
  <c r="L9" i="96"/>
  <c r="M9" i="96" s="1"/>
  <c r="Q9" i="96" s="1"/>
  <c r="P9" i="96" s="1"/>
  <c r="J9" i="96"/>
  <c r="J30" i="96"/>
  <c r="L30" i="96"/>
  <c r="M30" i="96" s="1"/>
  <c r="Q30" i="96" s="1"/>
  <c r="P30" i="96" s="1"/>
  <c r="L12" i="96"/>
  <c r="M12" i="96" s="1"/>
  <c r="Q12" i="96" s="1"/>
  <c r="P12" i="96" s="1"/>
  <c r="J12" i="96"/>
  <c r="L14" i="96"/>
  <c r="M14" i="96" s="1"/>
  <c r="Q14" i="96" s="1"/>
  <c r="P14" i="96" s="1"/>
  <c r="J14" i="96"/>
  <c r="L47" i="96"/>
  <c r="M47" i="96" s="1"/>
  <c r="Q47" i="96" s="1"/>
  <c r="P47" i="96" s="1"/>
  <c r="J47" i="96"/>
  <c r="J7" i="96"/>
  <c r="L7" i="96"/>
  <c r="M7" i="96" s="1"/>
  <c r="Q7" i="96" s="1"/>
  <c r="P7" i="96" s="1"/>
  <c r="L23" i="96"/>
  <c r="M23" i="96" s="1"/>
  <c r="Q23" i="96" s="1"/>
  <c r="P23" i="96" s="1"/>
  <c r="L46" i="96"/>
  <c r="M46" i="96" s="1"/>
  <c r="Q46" i="96" s="1"/>
  <c r="P46" i="96" s="1"/>
  <c r="L40" i="96"/>
  <c r="M40" i="96" s="1"/>
  <c r="Q40" i="96" s="1"/>
  <c r="P40" i="96" s="1"/>
  <c r="L21" i="83"/>
  <c r="M21" i="83" s="1"/>
  <c r="Q21" i="83" s="1"/>
  <c r="P21" i="83" s="1"/>
  <c r="J21" i="83"/>
  <c r="J35" i="83"/>
  <c r="L35" i="83"/>
  <c r="M35" i="83" s="1"/>
  <c r="Q35" i="83" s="1"/>
  <c r="P35" i="83" s="1"/>
  <c r="L16" i="83"/>
  <c r="M16" i="83" s="1"/>
  <c r="Q16" i="83" s="1"/>
  <c r="P16" i="83" s="1"/>
  <c r="J16" i="83"/>
  <c r="J46" i="83"/>
  <c r="L46" i="83"/>
  <c r="M46" i="83" s="1"/>
  <c r="Q46" i="83" s="1"/>
  <c r="P46" i="83" s="1"/>
  <c r="L49" i="83"/>
  <c r="M49" i="83" s="1"/>
  <c r="Q49" i="83" s="1"/>
  <c r="P49" i="83" s="1"/>
  <c r="J49" i="83"/>
  <c r="L51" i="83"/>
  <c r="M51" i="83" s="1"/>
  <c r="Q51" i="83" s="1"/>
  <c r="P51" i="83" s="1"/>
  <c r="J51" i="83"/>
  <c r="J33" i="83"/>
  <c r="L33" i="83"/>
  <c r="M33" i="83" s="1"/>
  <c r="Q33" i="83" s="1"/>
  <c r="P33" i="83" s="1"/>
  <c r="J48" i="83"/>
  <c r="L48" i="83"/>
  <c r="M48" i="83" s="1"/>
  <c r="Q48" i="83" s="1"/>
  <c r="P48" i="83" s="1"/>
  <c r="J32" i="83"/>
  <c r="L32" i="83"/>
  <c r="M32" i="83" s="1"/>
  <c r="Q32" i="83" s="1"/>
  <c r="P32" i="83" s="1"/>
  <c r="L11" i="83"/>
  <c r="M11" i="83" s="1"/>
  <c r="Q11" i="83" s="1"/>
  <c r="P11" i="83" s="1"/>
  <c r="J11" i="83"/>
  <c r="L18" i="83"/>
  <c r="M18" i="83" s="1"/>
  <c r="Q18" i="83" s="1"/>
  <c r="P18" i="83" s="1"/>
  <c r="J18" i="83"/>
  <c r="L13" i="83"/>
  <c r="M13" i="83" s="1"/>
  <c r="Q13" i="83" s="1"/>
  <c r="P13" i="83" s="1"/>
  <c r="J13" i="83"/>
  <c r="J7" i="83"/>
  <c r="L7" i="83"/>
  <c r="M7" i="83" s="1"/>
  <c r="Q7" i="83" s="1"/>
  <c r="P7" i="83" s="1"/>
  <c r="J23" i="83"/>
  <c r="L23" i="83"/>
  <c r="M23" i="83" s="1"/>
  <c r="Q23" i="83" s="1"/>
  <c r="P23" i="83" s="1"/>
  <c r="L41" i="83"/>
  <c r="M41" i="83" s="1"/>
  <c r="Q41" i="83" s="1"/>
  <c r="P41" i="83" s="1"/>
  <c r="J41" i="83"/>
  <c r="L17" i="83"/>
  <c r="M17" i="83" s="1"/>
  <c r="Q17" i="83" s="1"/>
  <c r="P17" i="83" s="1"/>
  <c r="J17" i="83"/>
  <c r="J38" i="83"/>
  <c r="L38" i="83"/>
  <c r="M38" i="83" s="1"/>
  <c r="Q38" i="83" s="1"/>
  <c r="P38" i="83" s="1"/>
  <c r="J29" i="83"/>
  <c r="L29" i="83"/>
  <c r="M29" i="83" s="1"/>
  <c r="Q29" i="83" s="1"/>
  <c r="P29" i="83" s="1"/>
  <c r="J37" i="83"/>
  <c r="L37" i="83"/>
  <c r="M37" i="83" s="1"/>
  <c r="Q37" i="83" s="1"/>
  <c r="P37" i="83" s="1"/>
  <c r="J20" i="83"/>
  <c r="L20" i="83"/>
  <c r="M20" i="83" s="1"/>
  <c r="Q20" i="83" s="1"/>
  <c r="P20" i="83" s="1"/>
  <c r="J54" i="83"/>
  <c r="L47" i="83"/>
  <c r="M47" i="83" s="1"/>
  <c r="Q47" i="83" s="1"/>
  <c r="P47" i="83" s="1"/>
  <c r="J42" i="107"/>
  <c r="L42" i="107"/>
  <c r="M42" i="107" s="1"/>
  <c r="Q42" i="107" s="1"/>
  <c r="P42" i="107" s="1"/>
  <c r="J53" i="107"/>
  <c r="L53" i="107"/>
  <c r="M53" i="107" s="1"/>
  <c r="Q53" i="107" s="1"/>
  <c r="P53" i="107" s="1"/>
  <c r="L22" i="107"/>
  <c r="M22" i="107" s="1"/>
  <c r="Q22" i="107" s="1"/>
  <c r="P22" i="107" s="1"/>
  <c r="J23" i="107"/>
  <c r="J38" i="106"/>
  <c r="L38" i="106"/>
  <c r="M38" i="106" s="1"/>
  <c r="Q38" i="106" s="1"/>
  <c r="P38" i="106" s="1"/>
  <c r="J53" i="106"/>
  <c r="L40" i="106"/>
  <c r="M40" i="106" s="1"/>
  <c r="Q40" i="106" s="1"/>
  <c r="P40" i="106" s="1"/>
  <c r="L41" i="106"/>
  <c r="M41" i="106" s="1"/>
  <c r="Q41" i="106" s="1"/>
  <c r="P41" i="106" s="1"/>
  <c r="J52" i="103"/>
  <c r="L52" i="103"/>
  <c r="M52" i="103" s="1"/>
  <c r="Q52" i="103" s="1"/>
  <c r="P52" i="103" s="1"/>
  <c r="J37" i="103"/>
  <c r="L37" i="103"/>
  <c r="M37" i="103" s="1"/>
  <c r="Q37" i="103" s="1"/>
  <c r="P37" i="103" s="1"/>
  <c r="J42" i="82"/>
  <c r="L42" i="82"/>
  <c r="M42" i="82" s="1"/>
  <c r="Q42" i="82" s="1"/>
  <c r="P42" i="82" s="1"/>
  <c r="L31" i="82"/>
  <c r="M31" i="82" s="1"/>
  <c r="Q31" i="82" s="1"/>
  <c r="P31" i="82" s="1"/>
  <c r="J14" i="81"/>
  <c r="L14" i="81"/>
  <c r="M14" i="81" s="1"/>
  <c r="Q14" i="81" s="1"/>
  <c r="P14" i="81" s="1"/>
  <c r="L50" i="81"/>
  <c r="M50" i="81" s="1"/>
  <c r="Q50" i="81" s="1"/>
  <c r="P50" i="81" s="1"/>
  <c r="J50" i="81"/>
  <c r="J33" i="81"/>
  <c r="L33" i="81"/>
  <c r="M33" i="81" s="1"/>
  <c r="Q33" i="81" s="1"/>
  <c r="P33" i="81" s="1"/>
  <c r="L17" i="81"/>
  <c r="M17" i="81" s="1"/>
  <c r="Q17" i="81" s="1"/>
  <c r="P17" i="81" s="1"/>
  <c r="J17" i="81"/>
  <c r="J29" i="81"/>
  <c r="L29" i="81"/>
  <c r="M29" i="81" s="1"/>
  <c r="Q29" i="81" s="1"/>
  <c r="P29" i="81" s="1"/>
  <c r="J49" i="81"/>
  <c r="L49" i="81"/>
  <c r="M49" i="81" s="1"/>
  <c r="Q49" i="81" s="1"/>
  <c r="P49" i="81" s="1"/>
  <c r="L54" i="81"/>
  <c r="M54" i="81" s="1"/>
  <c r="Q54" i="81" s="1"/>
  <c r="P54" i="81" s="1"/>
  <c r="J54" i="81"/>
  <c r="L19" i="81"/>
  <c r="M19" i="81" s="1"/>
  <c r="Q19" i="81" s="1"/>
  <c r="P19" i="81" s="1"/>
  <c r="J19" i="81"/>
  <c r="J6" i="81"/>
  <c r="L6" i="81"/>
  <c r="M6" i="81" s="1"/>
  <c r="Q6" i="81" s="1"/>
  <c r="P6" i="81" s="1"/>
  <c r="L20" i="81"/>
  <c r="M20" i="81" s="1"/>
  <c r="Q20" i="81" s="1"/>
  <c r="P20" i="81" s="1"/>
  <c r="J20" i="81"/>
  <c r="L24" i="81"/>
  <c r="M24" i="81" s="1"/>
  <c r="Q24" i="81" s="1"/>
  <c r="P24" i="81" s="1"/>
  <c r="J24" i="81"/>
  <c r="L18" i="81"/>
  <c r="M18" i="81" s="1"/>
  <c r="Q18" i="81" s="1"/>
  <c r="P18" i="81" s="1"/>
  <c r="J18" i="81"/>
  <c r="L23" i="81"/>
  <c r="M23" i="81" s="1"/>
  <c r="Q23" i="81" s="1"/>
  <c r="P23" i="81" s="1"/>
  <c r="J23" i="81"/>
  <c r="L32" i="81"/>
  <c r="M32" i="81" s="1"/>
  <c r="Q32" i="81" s="1"/>
  <c r="P32" i="81" s="1"/>
  <c r="J32" i="81"/>
  <c r="J43" i="81"/>
  <c r="L43" i="81"/>
  <c r="M43" i="81" s="1"/>
  <c r="Q43" i="81" s="1"/>
  <c r="P43" i="81" s="1"/>
  <c r="L30" i="81"/>
  <c r="M30" i="81" s="1"/>
  <c r="Q30" i="81" s="1"/>
  <c r="P30" i="81" s="1"/>
  <c r="J30" i="81"/>
  <c r="L16" i="81"/>
  <c r="M16" i="81" s="1"/>
  <c r="Q16" i="81" s="1"/>
  <c r="P16" i="81" s="1"/>
  <c r="J16" i="81"/>
  <c r="J55" i="81"/>
  <c r="L55" i="81"/>
  <c r="M55" i="81" s="1"/>
  <c r="Q55" i="81" s="1"/>
  <c r="P55" i="81" s="1"/>
  <c r="L22" i="81"/>
  <c r="M22" i="81" s="1"/>
  <c r="Q22" i="81" s="1"/>
  <c r="P22" i="81" s="1"/>
  <c r="J7" i="81"/>
  <c r="J46" i="81"/>
  <c r="J51" i="81"/>
  <c r="L36" i="81"/>
  <c r="M36" i="81" s="1"/>
  <c r="Q36" i="81" s="1"/>
  <c r="P36" i="81" s="1"/>
  <c r="J38" i="81"/>
  <c r="J52" i="81"/>
  <c r="L40" i="81"/>
  <c r="M40" i="81" s="1"/>
  <c r="Q40" i="81" s="1"/>
  <c r="P40" i="81" s="1"/>
  <c r="L40" i="105"/>
  <c r="M40" i="105" s="1"/>
  <c r="Q40" i="105" s="1"/>
  <c r="P40" i="105" s="1"/>
  <c r="J40" i="105"/>
  <c r="J36" i="105"/>
  <c r="L36" i="105"/>
  <c r="M36" i="105" s="1"/>
  <c r="Q36" i="105" s="1"/>
  <c r="P36" i="105" s="1"/>
  <c r="J24" i="87"/>
  <c r="L24" i="87"/>
  <c r="M24" i="87" s="1"/>
  <c r="Q24" i="87" s="1"/>
  <c r="P24" i="87" s="1"/>
  <c r="L12" i="87"/>
  <c r="M12" i="87" s="1"/>
  <c r="Q12" i="87" s="1"/>
  <c r="P12" i="87" s="1"/>
  <c r="J12" i="87"/>
  <c r="J26" i="87"/>
  <c r="L26" i="87"/>
  <c r="M26" i="87" s="1"/>
  <c r="Q26" i="87" s="1"/>
  <c r="P26" i="87" s="1"/>
  <c r="L28" i="87"/>
  <c r="M28" i="87" s="1"/>
  <c r="Q28" i="87" s="1"/>
  <c r="P28" i="87" s="1"/>
  <c r="J28" i="87"/>
  <c r="J38" i="87"/>
  <c r="L38" i="87"/>
  <c r="M38" i="87" s="1"/>
  <c r="Q38" i="87" s="1"/>
  <c r="P38" i="87" s="1"/>
  <c r="J49" i="87"/>
  <c r="L49" i="87"/>
  <c r="M49" i="87" s="1"/>
  <c r="Q49" i="87" s="1"/>
  <c r="P49" i="87" s="1"/>
  <c r="L13" i="87"/>
  <c r="M13" i="87" s="1"/>
  <c r="Q13" i="87" s="1"/>
  <c r="P13" i="87" s="1"/>
  <c r="J13" i="87"/>
  <c r="L22" i="87"/>
  <c r="M22" i="87" s="1"/>
  <c r="Q22" i="87" s="1"/>
  <c r="P22" i="87" s="1"/>
  <c r="J22" i="87"/>
  <c r="J9" i="87"/>
  <c r="L9" i="87"/>
  <c r="M9" i="87" s="1"/>
  <c r="Q9" i="87" s="1"/>
  <c r="P9" i="87" s="1"/>
  <c r="L53" i="87"/>
  <c r="M53" i="87" s="1"/>
  <c r="Q53" i="87" s="1"/>
  <c r="P53" i="87" s="1"/>
  <c r="J53" i="87"/>
  <c r="L52" i="87"/>
  <c r="M52" i="87" s="1"/>
  <c r="Q52" i="87" s="1"/>
  <c r="P52" i="87" s="1"/>
  <c r="J52" i="87"/>
  <c r="J39" i="87"/>
  <c r="L39" i="87"/>
  <c r="M39" i="87" s="1"/>
  <c r="Q39" i="87" s="1"/>
  <c r="P39" i="87" s="1"/>
  <c r="J32" i="87"/>
  <c r="L32" i="87"/>
  <c r="M32" i="87" s="1"/>
  <c r="Q32" i="87" s="1"/>
  <c r="P32" i="87" s="1"/>
  <c r="J6" i="87"/>
  <c r="L6" i="87"/>
  <c r="M6" i="87" s="1"/>
  <c r="Q6" i="87" s="1"/>
  <c r="P6" i="87" s="1"/>
  <c r="J54" i="87"/>
  <c r="L54" i="87"/>
  <c r="M54" i="87" s="1"/>
  <c r="Q54" i="87" s="1"/>
  <c r="P54" i="87" s="1"/>
  <c r="J27" i="87"/>
  <c r="L27" i="87"/>
  <c r="M27" i="87" s="1"/>
  <c r="Q27" i="87" s="1"/>
  <c r="P27" i="87" s="1"/>
  <c r="J29" i="87"/>
  <c r="L29" i="87"/>
  <c r="M29" i="87" s="1"/>
  <c r="Q29" i="87" s="1"/>
  <c r="P29" i="87" s="1"/>
  <c r="J17" i="87"/>
  <c r="L17" i="87"/>
  <c r="M17" i="87" s="1"/>
  <c r="Q17" i="87" s="1"/>
  <c r="P17" i="87" s="1"/>
  <c r="J18" i="87"/>
  <c r="L18" i="87"/>
  <c r="M18" i="87" s="1"/>
  <c r="Q18" i="87" s="1"/>
  <c r="P18" i="87" s="1"/>
  <c r="L21" i="87"/>
  <c r="M21" i="87" s="1"/>
  <c r="Q21" i="87" s="1"/>
  <c r="P21" i="87" s="1"/>
  <c r="J21" i="87"/>
  <c r="L37" i="87"/>
  <c r="M37" i="87" s="1"/>
  <c r="Q37" i="87" s="1"/>
  <c r="P37" i="87" s="1"/>
  <c r="J37" i="87"/>
  <c r="J48" i="87"/>
  <c r="L10" i="88"/>
  <c r="M10" i="88" s="1"/>
  <c r="Q10" i="88" s="1"/>
  <c r="P10" i="88" s="1"/>
  <c r="J10" i="88"/>
  <c r="L13" i="88"/>
  <c r="M13" i="88" s="1"/>
  <c r="Q13" i="88" s="1"/>
  <c r="P13" i="88" s="1"/>
  <c r="J13" i="88"/>
  <c r="J9" i="88"/>
  <c r="L9" i="88"/>
  <c r="M9" i="88" s="1"/>
  <c r="Q9" i="88" s="1"/>
  <c r="P9" i="88" s="1"/>
  <c r="J52" i="88"/>
  <c r="L52" i="88"/>
  <c r="M52" i="88" s="1"/>
  <c r="Q52" i="88" s="1"/>
  <c r="P52" i="88" s="1"/>
  <c r="J20" i="88"/>
  <c r="L20" i="88"/>
  <c r="M20" i="88" s="1"/>
  <c r="Q20" i="88" s="1"/>
  <c r="P20" i="88" s="1"/>
  <c r="J8" i="88"/>
  <c r="L8" i="88"/>
  <c r="M8" i="88" s="1"/>
  <c r="Q8" i="88" s="1"/>
  <c r="P8" i="88" s="1"/>
  <c r="J49" i="88"/>
  <c r="L49" i="88"/>
  <c r="M49" i="88" s="1"/>
  <c r="Q49" i="88" s="1"/>
  <c r="P49" i="88" s="1"/>
  <c r="L46" i="88"/>
  <c r="M46" i="88" s="1"/>
  <c r="Q46" i="88" s="1"/>
  <c r="P46" i="88" s="1"/>
  <c r="J46" i="88"/>
  <c r="J38" i="88"/>
  <c r="L38" i="88"/>
  <c r="M38" i="88" s="1"/>
  <c r="Q38" i="88" s="1"/>
  <c r="P38" i="88" s="1"/>
  <c r="J18" i="88"/>
  <c r="L18" i="88"/>
  <c r="M18" i="88" s="1"/>
  <c r="Q18" i="88" s="1"/>
  <c r="P18" i="88" s="1"/>
  <c r="L19" i="88"/>
  <c r="M19" i="88" s="1"/>
  <c r="Q19" i="88" s="1"/>
  <c r="P19" i="88" s="1"/>
  <c r="J19" i="88"/>
  <c r="L6" i="88"/>
  <c r="M6" i="88" s="1"/>
  <c r="Q6" i="88" s="1"/>
  <c r="P6" i="88" s="1"/>
  <c r="J6" i="88"/>
  <c r="L37" i="88"/>
  <c r="M37" i="88" s="1"/>
  <c r="Q37" i="88" s="1"/>
  <c r="P37" i="88" s="1"/>
  <c r="J37" i="88"/>
  <c r="J27" i="88"/>
  <c r="L27" i="88"/>
  <c r="M27" i="88" s="1"/>
  <c r="Q27" i="88" s="1"/>
  <c r="P27" i="88" s="1"/>
  <c r="J17" i="88"/>
  <c r="L17" i="88"/>
  <c r="M17" i="88" s="1"/>
  <c r="Q17" i="88" s="1"/>
  <c r="P17" i="88" s="1"/>
  <c r="L36" i="88"/>
  <c r="M36" i="88" s="1"/>
  <c r="Q36" i="88" s="1"/>
  <c r="P36" i="88" s="1"/>
  <c r="J36" i="88"/>
  <c r="J16" i="88"/>
  <c r="L16" i="88"/>
  <c r="M16" i="88" s="1"/>
  <c r="Q16" i="88" s="1"/>
  <c r="P16" i="88" s="1"/>
  <c r="L25" i="88"/>
  <c r="M25" i="88" s="1"/>
  <c r="Q25" i="88" s="1"/>
  <c r="P25" i="88" s="1"/>
  <c r="J25" i="88"/>
  <c r="J24" i="88"/>
  <c r="L24" i="88"/>
  <c r="M24" i="88" s="1"/>
  <c r="Q24" i="88" s="1"/>
  <c r="P24" i="88" s="1"/>
  <c r="J43" i="88"/>
  <c r="L43" i="88"/>
  <c r="M43" i="88" s="1"/>
  <c r="Q43" i="88" s="1"/>
  <c r="P43" i="88" s="1"/>
  <c r="L14" i="88"/>
  <c r="M14" i="88" s="1"/>
  <c r="Q14" i="88" s="1"/>
  <c r="P14" i="88" s="1"/>
  <c r="J14" i="88"/>
  <c r="L32" i="88"/>
  <c r="M32" i="88" s="1"/>
  <c r="Q32" i="88" s="1"/>
  <c r="P32" i="88" s="1"/>
  <c r="J32" i="88"/>
  <c r="L42" i="88"/>
  <c r="M42" i="88" s="1"/>
  <c r="Q42" i="88" s="1"/>
  <c r="P42" i="88" s="1"/>
  <c r="J42" i="88"/>
  <c r="L23" i="88"/>
  <c r="M23" i="88" s="1"/>
  <c r="Q23" i="88" s="1"/>
  <c r="P23" i="88" s="1"/>
  <c r="J23" i="88"/>
  <c r="J29" i="88"/>
  <c r="L45" i="88"/>
  <c r="M45" i="88" s="1"/>
  <c r="Q45" i="88" s="1"/>
  <c r="P45" i="88" s="1"/>
  <c r="L43" i="89"/>
  <c r="M43" i="89" s="1"/>
  <c r="Q43" i="89" s="1"/>
  <c r="P43" i="89" s="1"/>
  <c r="J43" i="89"/>
  <c r="L31" i="89"/>
  <c r="M31" i="89" s="1"/>
  <c r="Q31" i="89" s="1"/>
  <c r="P31" i="89" s="1"/>
  <c r="J31" i="89"/>
  <c r="J21" i="89"/>
  <c r="L21" i="89"/>
  <c r="M21" i="89" s="1"/>
  <c r="Q21" i="89" s="1"/>
  <c r="P21" i="89" s="1"/>
  <c r="J6" i="89"/>
  <c r="L6" i="89"/>
  <c r="M6" i="89" s="1"/>
  <c r="Q6" i="89" s="1"/>
  <c r="P6" i="89" s="1"/>
  <c r="L30" i="89"/>
  <c r="M30" i="89" s="1"/>
  <c r="Q30" i="89" s="1"/>
  <c r="P30" i="89" s="1"/>
  <c r="J30" i="89"/>
  <c r="L7" i="89"/>
  <c r="M7" i="89" s="1"/>
  <c r="Q7" i="89" s="1"/>
  <c r="P7" i="89" s="1"/>
  <c r="J7" i="89"/>
  <c r="J39" i="89"/>
  <c r="L39" i="89"/>
  <c r="M39" i="89" s="1"/>
  <c r="Q39" i="89" s="1"/>
  <c r="P39" i="89" s="1"/>
  <c r="J38" i="89"/>
  <c r="L38" i="89"/>
  <c r="M38" i="89" s="1"/>
  <c r="Q38" i="89" s="1"/>
  <c r="P38" i="89" s="1"/>
  <c r="J18" i="89"/>
  <c r="L18" i="89"/>
  <c r="M18" i="89" s="1"/>
  <c r="Q18" i="89" s="1"/>
  <c r="P18" i="89" s="1"/>
  <c r="J16" i="89"/>
  <c r="L16" i="89"/>
  <c r="M16" i="89" s="1"/>
  <c r="Q16" i="89" s="1"/>
  <c r="P16" i="89" s="1"/>
  <c r="J10" i="89"/>
  <c r="L10" i="89"/>
  <c r="M10" i="89" s="1"/>
  <c r="Q10" i="89" s="1"/>
  <c r="P10" i="89" s="1"/>
  <c r="L45" i="89"/>
  <c r="M45" i="89" s="1"/>
  <c r="Q45" i="89" s="1"/>
  <c r="P45" i="89" s="1"/>
  <c r="J45" i="89"/>
  <c r="L27" i="89"/>
  <c r="M27" i="89" s="1"/>
  <c r="Q27" i="89" s="1"/>
  <c r="P27" i="89" s="1"/>
  <c r="J27" i="89"/>
  <c r="J53" i="89"/>
  <c r="L53" i="89"/>
  <c r="M53" i="89" s="1"/>
  <c r="Q53" i="89" s="1"/>
  <c r="P53" i="89" s="1"/>
  <c r="J8" i="89"/>
  <c r="L8" i="89"/>
  <c r="M8" i="89" s="1"/>
  <c r="Q8" i="89" s="1"/>
  <c r="P8" i="89" s="1"/>
  <c r="L22" i="89"/>
  <c r="M22" i="89" s="1"/>
  <c r="Q22" i="89" s="1"/>
  <c r="P22" i="89" s="1"/>
  <c r="J22" i="89"/>
  <c r="L28" i="89"/>
  <c r="M28" i="89" s="1"/>
  <c r="Q28" i="89" s="1"/>
  <c r="P28" i="89" s="1"/>
  <c r="J28" i="89"/>
  <c r="L40" i="89"/>
  <c r="M40" i="89" s="1"/>
  <c r="Q40" i="89" s="1"/>
  <c r="P40" i="89" s="1"/>
  <c r="J40" i="89"/>
  <c r="J36" i="89"/>
  <c r="L36" i="89"/>
  <c r="M36" i="89" s="1"/>
  <c r="Q36" i="89" s="1"/>
  <c r="P36" i="89" s="1"/>
  <c r="J14" i="89"/>
  <c r="L14" i="89"/>
  <c r="M14" i="89" s="1"/>
  <c r="Q14" i="89" s="1"/>
  <c r="P14" i="89" s="1"/>
  <c r="L17" i="89"/>
  <c r="M17" i="89" s="1"/>
  <c r="Q17" i="89" s="1"/>
  <c r="P17" i="89" s="1"/>
  <c r="J17" i="89"/>
  <c r="J52" i="89"/>
  <c r="L52" i="89"/>
  <c r="M52" i="89" s="1"/>
  <c r="Q52" i="89" s="1"/>
  <c r="P52" i="89" s="1"/>
  <c r="L13" i="89"/>
  <c r="M13" i="89" s="1"/>
  <c r="Q13" i="89" s="1"/>
  <c r="P13" i="89" s="1"/>
  <c r="J13" i="89"/>
  <c r="L51" i="89"/>
  <c r="M51" i="89" s="1"/>
  <c r="Q51" i="89" s="1"/>
  <c r="P51" i="89" s="1"/>
  <c r="J51" i="89"/>
  <c r="L35" i="89"/>
  <c r="M35" i="89" s="1"/>
  <c r="Q35" i="89" s="1"/>
  <c r="P35" i="89" s="1"/>
  <c r="J35" i="89"/>
  <c r="J25" i="89"/>
  <c r="L25" i="89"/>
  <c r="M25" i="89" s="1"/>
  <c r="Q25" i="89" s="1"/>
  <c r="P25" i="89" s="1"/>
  <c r="J50" i="89"/>
  <c r="L50" i="89"/>
  <c r="M50" i="89" s="1"/>
  <c r="Q50" i="89" s="1"/>
  <c r="P50" i="89" s="1"/>
  <c r="L24" i="89"/>
  <c r="M24" i="89" s="1"/>
  <c r="Q24" i="89" s="1"/>
  <c r="P24" i="89" s="1"/>
  <c r="J24" i="89"/>
  <c r="J11" i="89"/>
  <c r="L11" i="89"/>
  <c r="M11" i="89" s="1"/>
  <c r="Q11" i="89" s="1"/>
  <c r="P11" i="89" s="1"/>
  <c r="L55" i="89"/>
  <c r="M55" i="89" s="1"/>
  <c r="Q55" i="89" s="1"/>
  <c r="P55" i="89" s="1"/>
  <c r="J55" i="89"/>
  <c r="L34" i="89"/>
  <c r="M34" i="89" s="1"/>
  <c r="Q34" i="89" s="1"/>
  <c r="P34" i="89" s="1"/>
  <c r="L33" i="89"/>
  <c r="M33" i="89" s="1"/>
  <c r="Q33" i="89" s="1"/>
  <c r="P33" i="89" s="1"/>
  <c r="J42" i="89"/>
  <c r="L19" i="89"/>
  <c r="M19" i="89" s="1"/>
  <c r="Q19" i="89" s="1"/>
  <c r="P19" i="89" s="1"/>
  <c r="J51" i="90"/>
  <c r="L51" i="90"/>
  <c r="M51" i="90" s="1"/>
  <c r="Q51" i="90" s="1"/>
  <c r="P51" i="90" s="1"/>
  <c r="L17" i="90"/>
  <c r="M17" i="90" s="1"/>
  <c r="Q17" i="90" s="1"/>
  <c r="P17" i="90" s="1"/>
  <c r="J17" i="90"/>
  <c r="J25" i="90"/>
  <c r="L25" i="90"/>
  <c r="M25" i="90" s="1"/>
  <c r="Q25" i="90" s="1"/>
  <c r="P25" i="90" s="1"/>
  <c r="L35" i="90"/>
  <c r="M35" i="90" s="1"/>
  <c r="Q35" i="90" s="1"/>
  <c r="P35" i="90" s="1"/>
  <c r="J35" i="90"/>
  <c r="L20" i="90"/>
  <c r="M20" i="90" s="1"/>
  <c r="Q20" i="90" s="1"/>
  <c r="P20" i="90" s="1"/>
  <c r="J20" i="90"/>
  <c r="L49" i="90"/>
  <c r="M49" i="90" s="1"/>
  <c r="Q49" i="90" s="1"/>
  <c r="P49" i="90" s="1"/>
  <c r="J49" i="90"/>
  <c r="J31" i="90"/>
  <c r="L31" i="90"/>
  <c r="M31" i="90" s="1"/>
  <c r="Q31" i="90" s="1"/>
  <c r="P31" i="90" s="1"/>
  <c r="J14" i="90"/>
  <c r="L14" i="90"/>
  <c r="M14" i="90" s="1"/>
  <c r="Q14" i="90" s="1"/>
  <c r="P14" i="90" s="1"/>
  <c r="J5" i="90"/>
  <c r="L5" i="90"/>
  <c r="M5" i="90" s="1"/>
  <c r="Q5" i="90" s="1"/>
  <c r="P5" i="90" s="1"/>
  <c r="J37" i="90"/>
  <c r="L37" i="90"/>
  <c r="M37" i="90" s="1"/>
  <c r="Q37" i="90" s="1"/>
  <c r="P37" i="90" s="1"/>
  <c r="L12" i="90"/>
  <c r="M12" i="90" s="1"/>
  <c r="Q12" i="90" s="1"/>
  <c r="P12" i="90" s="1"/>
  <c r="J12" i="90"/>
  <c r="J28" i="90"/>
  <c r="L28" i="90"/>
  <c r="M28" i="90" s="1"/>
  <c r="Q28" i="90" s="1"/>
  <c r="P28" i="90" s="1"/>
  <c r="L47" i="90"/>
  <c r="M47" i="90" s="1"/>
  <c r="Q47" i="90" s="1"/>
  <c r="P47" i="90" s="1"/>
  <c r="J47" i="90"/>
  <c r="L27" i="90"/>
  <c r="M27" i="90" s="1"/>
  <c r="Q27" i="90" s="1"/>
  <c r="P27" i="90" s="1"/>
  <c r="J27" i="90"/>
  <c r="L10" i="90"/>
  <c r="M10" i="90" s="1"/>
  <c r="Q10" i="90" s="1"/>
  <c r="P10" i="90" s="1"/>
  <c r="J10" i="90"/>
  <c r="J26" i="90"/>
  <c r="L26" i="90"/>
  <c r="M26" i="90" s="1"/>
  <c r="Q26" i="90" s="1"/>
  <c r="P26" i="90" s="1"/>
  <c r="J8" i="90"/>
  <c r="L8" i="90"/>
  <c r="M8" i="90" s="1"/>
  <c r="Q8" i="90" s="1"/>
  <c r="P8" i="90" s="1"/>
  <c r="J24" i="90"/>
  <c r="L24" i="90"/>
  <c r="M24" i="90" s="1"/>
  <c r="Q24" i="90" s="1"/>
  <c r="P24" i="90" s="1"/>
  <c r="J53" i="90"/>
  <c r="L53" i="90"/>
  <c r="M53" i="90" s="1"/>
  <c r="Q53" i="90" s="1"/>
  <c r="P53" i="90" s="1"/>
  <c r="J23" i="90"/>
  <c r="L23" i="90"/>
  <c r="M23" i="90" s="1"/>
  <c r="Q23" i="90" s="1"/>
  <c r="P23" i="90" s="1"/>
  <c r="L30" i="90"/>
  <c r="M30" i="90" s="1"/>
  <c r="Q30" i="90" s="1"/>
  <c r="P30" i="90" s="1"/>
  <c r="L43" i="90"/>
  <c r="M43" i="90" s="1"/>
  <c r="Q43" i="90" s="1"/>
  <c r="P43" i="90" s="1"/>
  <c r="L54" i="90"/>
  <c r="M54" i="90" s="1"/>
  <c r="Q54" i="90" s="1"/>
  <c r="P54" i="90" s="1"/>
  <c r="L32" i="90"/>
  <c r="M32" i="90" s="1"/>
  <c r="Q32" i="90" s="1"/>
  <c r="P32" i="90" s="1"/>
  <c r="L42" i="90"/>
  <c r="M42" i="90" s="1"/>
  <c r="Q42" i="90" s="1"/>
  <c r="P42" i="90" s="1"/>
  <c r="J6" i="91"/>
  <c r="L6" i="91"/>
  <c r="M6" i="91" s="1"/>
  <c r="Q6" i="91" s="1"/>
  <c r="P6" i="91" s="1"/>
  <c r="H9" i="91"/>
  <c r="K9" i="91" s="1"/>
  <c r="L35" i="91"/>
  <c r="M35" i="91" s="1"/>
  <c r="Q35" i="91" s="1"/>
  <c r="P35" i="91" s="1"/>
  <c r="J35" i="91"/>
  <c r="J7" i="91"/>
  <c r="L7" i="91"/>
  <c r="M7" i="91" s="1"/>
  <c r="Q7" i="91" s="1"/>
  <c r="P7" i="91" s="1"/>
  <c r="L34" i="91"/>
  <c r="M34" i="91" s="1"/>
  <c r="Q34" i="91" s="1"/>
  <c r="P34" i="91" s="1"/>
  <c r="J34" i="91"/>
  <c r="J19" i="91"/>
  <c r="L19" i="91"/>
  <c r="M19" i="91" s="1"/>
  <c r="Q19" i="91" s="1"/>
  <c r="P19" i="91" s="1"/>
  <c r="J50" i="91"/>
  <c r="L50" i="91"/>
  <c r="M50" i="91" s="1"/>
  <c r="Q50" i="91" s="1"/>
  <c r="P50" i="91" s="1"/>
  <c r="J47" i="91"/>
  <c r="L47" i="91"/>
  <c r="M47" i="91" s="1"/>
  <c r="Q47" i="91" s="1"/>
  <c r="P47" i="91" s="1"/>
  <c r="J33" i="91"/>
  <c r="L33" i="91"/>
  <c r="M33" i="91" s="1"/>
  <c r="Q33" i="91" s="1"/>
  <c r="P33" i="91" s="1"/>
  <c r="L51" i="91"/>
  <c r="M51" i="91" s="1"/>
  <c r="Q51" i="91" s="1"/>
  <c r="P51" i="91" s="1"/>
  <c r="J51" i="91"/>
  <c r="J44" i="91"/>
  <c r="L44" i="91"/>
  <c r="M44" i="91" s="1"/>
  <c r="Q44" i="91" s="1"/>
  <c r="P44" i="91" s="1"/>
  <c r="J17" i="91"/>
  <c r="L17" i="91"/>
  <c r="M17" i="91" s="1"/>
  <c r="Q17" i="91" s="1"/>
  <c r="P17" i="91" s="1"/>
  <c r="L30" i="91"/>
  <c r="M30" i="91" s="1"/>
  <c r="Q30" i="91" s="1"/>
  <c r="P30" i="91" s="1"/>
  <c r="J30" i="91"/>
  <c r="L27" i="91"/>
  <c r="M27" i="91" s="1"/>
  <c r="Q27" i="91" s="1"/>
  <c r="P27" i="91" s="1"/>
  <c r="J27" i="91"/>
  <c r="J22" i="91"/>
  <c r="L22" i="91"/>
  <c r="M22" i="91" s="1"/>
  <c r="Q22" i="91" s="1"/>
  <c r="P22" i="91" s="1"/>
  <c r="J43" i="91"/>
  <c r="L43" i="91"/>
  <c r="M43" i="91" s="1"/>
  <c r="Q43" i="91" s="1"/>
  <c r="P43" i="91" s="1"/>
  <c r="L38" i="91"/>
  <c r="M38" i="91" s="1"/>
  <c r="Q38" i="91" s="1"/>
  <c r="P38" i="91" s="1"/>
  <c r="J38" i="91"/>
  <c r="L11" i="91"/>
  <c r="M11" i="91" s="1"/>
  <c r="Q11" i="91" s="1"/>
  <c r="P11" i="91" s="1"/>
  <c r="J11" i="91"/>
  <c r="J25" i="91"/>
  <c r="J55" i="91"/>
  <c r="J14" i="91"/>
  <c r="L28" i="91"/>
  <c r="M28" i="91" s="1"/>
  <c r="Q28" i="91" s="1"/>
  <c r="P28" i="91" s="1"/>
  <c r="L16" i="91"/>
  <c r="M16" i="91" s="1"/>
  <c r="Q16" i="91" s="1"/>
  <c r="P16" i="91" s="1"/>
  <c r="J5" i="91"/>
  <c r="J52" i="104"/>
  <c r="L52" i="104"/>
  <c r="M52" i="104" s="1"/>
  <c r="Q52" i="104" s="1"/>
  <c r="P52" i="104" s="1"/>
  <c r="L43" i="104"/>
  <c r="M43" i="104" s="1"/>
  <c r="Q43" i="104" s="1"/>
  <c r="P43" i="104" s="1"/>
  <c r="J43" i="104"/>
  <c r="L49" i="104"/>
  <c r="M49" i="104" s="1"/>
  <c r="Q49" i="104" s="1"/>
  <c r="P49" i="104" s="1"/>
  <c r="J49" i="104"/>
  <c r="L36" i="104"/>
  <c r="M36" i="104" s="1"/>
  <c r="Q36" i="104" s="1"/>
  <c r="P36" i="104" s="1"/>
  <c r="J36" i="104"/>
  <c r="L37" i="104"/>
  <c r="M37" i="104" s="1"/>
  <c r="Q37" i="104" s="1"/>
  <c r="P37" i="104" s="1"/>
  <c r="L51" i="104"/>
  <c r="M51" i="104" s="1"/>
  <c r="Q51" i="104" s="1"/>
  <c r="P51" i="104" s="1"/>
  <c r="L48" i="104"/>
  <c r="M48" i="104" s="1"/>
  <c r="Q48" i="104" s="1"/>
  <c r="P48" i="104" s="1"/>
  <c r="L41" i="92"/>
  <c r="M41" i="92" s="1"/>
  <c r="Q41" i="92" s="1"/>
  <c r="P41" i="92" s="1"/>
  <c r="J41" i="92"/>
  <c r="J34" i="92"/>
  <c r="L34" i="92"/>
  <c r="M34" i="92" s="1"/>
  <c r="Q34" i="92" s="1"/>
  <c r="P34" i="92" s="1"/>
  <c r="J35" i="92"/>
  <c r="L35" i="92"/>
  <c r="M35" i="92" s="1"/>
  <c r="Q35" i="92" s="1"/>
  <c r="P35" i="92" s="1"/>
  <c r="L55" i="92"/>
  <c r="M55" i="92" s="1"/>
  <c r="Q55" i="92" s="1"/>
  <c r="P55" i="92" s="1"/>
  <c r="J55" i="92"/>
  <c r="L31" i="92"/>
  <c r="M31" i="92" s="1"/>
  <c r="Q31" i="92" s="1"/>
  <c r="P31" i="92" s="1"/>
  <c r="J31" i="92"/>
  <c r="J14" i="92"/>
  <c r="L14" i="92"/>
  <c r="M14" i="92" s="1"/>
  <c r="Q14" i="92" s="1"/>
  <c r="P14" i="92" s="1"/>
  <c r="J44" i="92"/>
  <c r="L44" i="92"/>
  <c r="M44" i="92" s="1"/>
  <c r="Q44" i="92" s="1"/>
  <c r="P44" i="92" s="1"/>
  <c r="J40" i="92"/>
  <c r="L40" i="92"/>
  <c r="M40" i="92" s="1"/>
  <c r="Q40" i="92" s="1"/>
  <c r="P40" i="92" s="1"/>
  <c r="L27" i="92"/>
  <c r="M27" i="92" s="1"/>
  <c r="Q27" i="92" s="1"/>
  <c r="P27" i="92" s="1"/>
  <c r="J27" i="92"/>
  <c r="L51" i="92"/>
  <c r="M51" i="92" s="1"/>
  <c r="Q51" i="92" s="1"/>
  <c r="P51" i="92" s="1"/>
  <c r="J51" i="92"/>
  <c r="J25" i="92"/>
  <c r="L25" i="92"/>
  <c r="M25" i="92" s="1"/>
  <c r="Q25" i="92" s="1"/>
  <c r="P25" i="92" s="1"/>
  <c r="J38" i="92"/>
  <c r="L38" i="92"/>
  <c r="M38" i="92" s="1"/>
  <c r="Q38" i="92" s="1"/>
  <c r="P38" i="92" s="1"/>
  <c r="J6" i="92"/>
  <c r="L6" i="92"/>
  <c r="M6" i="92" s="1"/>
  <c r="Q6" i="92" s="1"/>
  <c r="P6" i="92" s="1"/>
  <c r="J21" i="92"/>
  <c r="L21" i="92"/>
  <c r="M21" i="92" s="1"/>
  <c r="Q21" i="92" s="1"/>
  <c r="P21" i="92" s="1"/>
  <c r="L46" i="92"/>
  <c r="M46" i="92" s="1"/>
  <c r="Q46" i="92" s="1"/>
  <c r="P46" i="92" s="1"/>
  <c r="F29" i="92"/>
  <c r="H29" i="92" s="1"/>
  <c r="K29" i="92" s="1"/>
  <c r="J18" i="92"/>
  <c r="L39" i="92"/>
  <c r="M39" i="92" s="1"/>
  <c r="Q39" i="92" s="1"/>
  <c r="P39" i="92" s="1"/>
  <c r="J47" i="92"/>
  <c r="L7" i="92"/>
  <c r="M7" i="92" s="1"/>
  <c r="Q7" i="92" s="1"/>
  <c r="P7" i="92" s="1"/>
  <c r="L32" i="92"/>
  <c r="M32" i="92" s="1"/>
  <c r="Q32" i="92" s="1"/>
  <c r="P32" i="92" s="1"/>
  <c r="L23" i="92"/>
  <c r="M23" i="92" s="1"/>
  <c r="Q23" i="92" s="1"/>
  <c r="P23" i="92" s="1"/>
  <c r="J37" i="93"/>
  <c r="L37" i="93"/>
  <c r="M37" i="93" s="1"/>
  <c r="Q37" i="93" s="1"/>
  <c r="P37" i="93" s="1"/>
  <c r="L23" i="93"/>
  <c r="M23" i="93" s="1"/>
  <c r="Q23" i="93" s="1"/>
  <c r="P23" i="93" s="1"/>
  <c r="J23" i="93"/>
  <c r="J11" i="93"/>
  <c r="L11" i="93"/>
  <c r="M11" i="93" s="1"/>
  <c r="Q11" i="93" s="1"/>
  <c r="P11" i="93" s="1"/>
  <c r="J13" i="93"/>
  <c r="L13" i="93"/>
  <c r="M13" i="93" s="1"/>
  <c r="Q13" i="93" s="1"/>
  <c r="P13" i="93" s="1"/>
  <c r="L32" i="93"/>
  <c r="M32" i="93" s="1"/>
  <c r="Q32" i="93" s="1"/>
  <c r="P32" i="93" s="1"/>
  <c r="J32" i="93"/>
  <c r="J45" i="93"/>
  <c r="L45" i="93"/>
  <c r="M45" i="93" s="1"/>
  <c r="Q45" i="93" s="1"/>
  <c r="P45" i="93" s="1"/>
  <c r="L39" i="93"/>
  <c r="M39" i="93" s="1"/>
  <c r="Q39" i="93" s="1"/>
  <c r="P39" i="93" s="1"/>
  <c r="J39" i="93"/>
  <c r="J5" i="93"/>
  <c r="L5" i="93"/>
  <c r="M5" i="93" s="1"/>
  <c r="Q5" i="93" s="1"/>
  <c r="P5" i="93" s="1"/>
  <c r="J50" i="93"/>
  <c r="L50" i="93"/>
  <c r="M50" i="93" s="1"/>
  <c r="Q50" i="93" s="1"/>
  <c r="P50" i="93" s="1"/>
  <c r="L49" i="93"/>
  <c r="M49" i="93" s="1"/>
  <c r="Q49" i="93" s="1"/>
  <c r="P49" i="93" s="1"/>
  <c r="J49" i="93"/>
  <c r="L33" i="93"/>
  <c r="M33" i="93" s="1"/>
  <c r="Q33" i="93" s="1"/>
  <c r="P33" i="93" s="1"/>
  <c r="J33" i="93"/>
  <c r="J51" i="93"/>
  <c r="L51" i="93"/>
  <c r="M51" i="93" s="1"/>
  <c r="Q51" i="93" s="1"/>
  <c r="P51" i="93" s="1"/>
  <c r="J34" i="93"/>
  <c r="L34" i="93"/>
  <c r="M34" i="93" s="1"/>
  <c r="Q34" i="93" s="1"/>
  <c r="P34" i="93" s="1"/>
  <c r="L18" i="93"/>
  <c r="M18" i="93" s="1"/>
  <c r="Q18" i="93" s="1"/>
  <c r="P18" i="93" s="1"/>
  <c r="J18" i="93"/>
  <c r="J47" i="93"/>
  <c r="L47" i="93"/>
  <c r="M47" i="93" s="1"/>
  <c r="Q47" i="93" s="1"/>
  <c r="P47" i="93" s="1"/>
  <c r="J27" i="93"/>
  <c r="L27" i="93"/>
  <c r="M27" i="93" s="1"/>
  <c r="Q27" i="93" s="1"/>
  <c r="P27" i="93" s="1"/>
  <c r="J21" i="93"/>
  <c r="L21" i="93"/>
  <c r="M21" i="93" s="1"/>
  <c r="Q21" i="93" s="1"/>
  <c r="P21" i="93" s="1"/>
  <c r="L22" i="93"/>
  <c r="M22" i="93" s="1"/>
  <c r="Q22" i="93" s="1"/>
  <c r="P22" i="93" s="1"/>
  <c r="J22" i="93"/>
  <c r="J7" i="93"/>
  <c r="L7" i="93"/>
  <c r="M7" i="93" s="1"/>
  <c r="Q7" i="93" s="1"/>
  <c r="P7" i="93" s="1"/>
  <c r="J8" i="93"/>
  <c r="L8" i="93"/>
  <c r="M8" i="93" s="1"/>
  <c r="Q8" i="93" s="1"/>
  <c r="P8" i="93" s="1"/>
  <c r="J25" i="93"/>
  <c r="L25" i="93"/>
  <c r="M25" i="93" s="1"/>
  <c r="Q25" i="93" s="1"/>
  <c r="P25" i="93" s="1"/>
  <c r="L14" i="93"/>
  <c r="M14" i="93" s="1"/>
  <c r="Q14" i="93" s="1"/>
  <c r="P14" i="93" s="1"/>
  <c r="J14" i="93"/>
  <c r="F15" i="93"/>
  <c r="H15" i="93" s="1"/>
  <c r="K15" i="93" s="1"/>
  <c r="J35" i="93"/>
  <c r="J36" i="93"/>
  <c r="J38" i="93"/>
  <c r="J28" i="93"/>
  <c r="L16" i="93"/>
  <c r="M16" i="93" s="1"/>
  <c r="Q16" i="93" s="1"/>
  <c r="P16" i="93" s="1"/>
  <c r="J38" i="94"/>
  <c r="L38" i="94"/>
  <c r="M38" i="94" s="1"/>
  <c r="Q38" i="94" s="1"/>
  <c r="P38" i="94" s="1"/>
  <c r="J41" i="94"/>
  <c r="L41" i="94"/>
  <c r="M41" i="94" s="1"/>
  <c r="Q41" i="94" s="1"/>
  <c r="P41" i="94" s="1"/>
  <c r="L29" i="94"/>
  <c r="M29" i="94" s="1"/>
  <c r="Q29" i="94" s="1"/>
  <c r="P29" i="94" s="1"/>
  <c r="J29" i="94"/>
  <c r="J9" i="94"/>
  <c r="L9" i="94"/>
  <c r="M9" i="94" s="1"/>
  <c r="Q9" i="94" s="1"/>
  <c r="P9" i="94" s="1"/>
  <c r="J26" i="94"/>
  <c r="L26" i="94"/>
  <c r="M26" i="94" s="1"/>
  <c r="Q26" i="94" s="1"/>
  <c r="P26" i="94" s="1"/>
  <c r="J39" i="94"/>
  <c r="L39" i="94"/>
  <c r="M39" i="94" s="1"/>
  <c r="Q39" i="94" s="1"/>
  <c r="P39" i="94" s="1"/>
  <c r="L7" i="94"/>
  <c r="M7" i="94" s="1"/>
  <c r="Q7" i="94" s="1"/>
  <c r="P7" i="94" s="1"/>
  <c r="J7" i="94"/>
  <c r="J14" i="94"/>
  <c r="L14" i="94"/>
  <c r="M14" i="94" s="1"/>
  <c r="Q14" i="94" s="1"/>
  <c r="P14" i="94" s="1"/>
  <c r="J36" i="94"/>
  <c r="L36" i="94"/>
  <c r="M36" i="94" s="1"/>
  <c r="Q36" i="94" s="1"/>
  <c r="P36" i="94" s="1"/>
  <c r="L27" i="94"/>
  <c r="M27" i="94" s="1"/>
  <c r="Q27" i="94" s="1"/>
  <c r="P27" i="94" s="1"/>
  <c r="J27" i="94"/>
  <c r="L46" i="94"/>
  <c r="M46" i="94" s="1"/>
  <c r="Q46" i="94" s="1"/>
  <c r="P46" i="94" s="1"/>
  <c r="J46" i="94"/>
  <c r="L11" i="94"/>
  <c r="M11" i="94" s="1"/>
  <c r="Q11" i="94" s="1"/>
  <c r="P11" i="94" s="1"/>
  <c r="J11" i="94"/>
  <c r="J10" i="94"/>
  <c r="L10" i="94"/>
  <c r="M10" i="94" s="1"/>
  <c r="Q10" i="94" s="1"/>
  <c r="P10" i="94" s="1"/>
  <c r="J22" i="94"/>
  <c r="L22" i="94"/>
  <c r="M22" i="94" s="1"/>
  <c r="Q22" i="94" s="1"/>
  <c r="P22" i="94" s="1"/>
  <c r="L21" i="94"/>
  <c r="M21" i="94" s="1"/>
  <c r="Q21" i="94" s="1"/>
  <c r="P21" i="94" s="1"/>
  <c r="J21" i="94"/>
  <c r="J47" i="94"/>
  <c r="L47" i="94"/>
  <c r="M47" i="94" s="1"/>
  <c r="Q47" i="94" s="1"/>
  <c r="P47" i="94" s="1"/>
  <c r="J34" i="94"/>
  <c r="L34" i="94"/>
  <c r="M34" i="94" s="1"/>
  <c r="Q34" i="94" s="1"/>
  <c r="P34" i="94" s="1"/>
  <c r="J33" i="94"/>
  <c r="L33" i="94"/>
  <c r="M33" i="94" s="1"/>
  <c r="Q33" i="94" s="1"/>
  <c r="P33" i="94" s="1"/>
  <c r="L53" i="94"/>
  <c r="M53" i="94" s="1"/>
  <c r="Q53" i="94" s="1"/>
  <c r="P53" i="94" s="1"/>
  <c r="J53" i="94"/>
  <c r="J17" i="94"/>
  <c r="L17" i="94"/>
  <c r="M17" i="94" s="1"/>
  <c r="Q17" i="94" s="1"/>
  <c r="P17" i="94" s="1"/>
  <c r="J42" i="94"/>
  <c r="L42" i="94"/>
  <c r="M42" i="94" s="1"/>
  <c r="Q42" i="94" s="1"/>
  <c r="P42" i="94" s="1"/>
  <c r="L31" i="94"/>
  <c r="M31" i="94" s="1"/>
  <c r="Q31" i="94" s="1"/>
  <c r="P31" i="94" s="1"/>
  <c r="J31" i="94"/>
  <c r="J16" i="94"/>
  <c r="L16" i="94"/>
  <c r="M16" i="94" s="1"/>
  <c r="Q16" i="94" s="1"/>
  <c r="P16" i="94" s="1"/>
  <c r="L54" i="94"/>
  <c r="M54" i="94" s="1"/>
  <c r="Q54" i="94" s="1"/>
  <c r="P54" i="94" s="1"/>
  <c r="J54" i="94"/>
  <c r="L49" i="94"/>
  <c r="M49" i="94" s="1"/>
  <c r="Q49" i="94" s="1"/>
  <c r="P49" i="94" s="1"/>
  <c r="L12" i="94"/>
  <c r="M12" i="94" s="1"/>
  <c r="Q12" i="94" s="1"/>
  <c r="P12" i="94" s="1"/>
  <c r="L6" i="94"/>
  <c r="M6" i="94" s="1"/>
  <c r="Q6" i="94" s="1"/>
  <c r="P6" i="94" s="1"/>
  <c r="L40" i="94"/>
  <c r="M40" i="94" s="1"/>
  <c r="Q40" i="94" s="1"/>
  <c r="P40" i="94" s="1"/>
  <c r="L35" i="94"/>
  <c r="M35" i="94" s="1"/>
  <c r="Q35" i="94" s="1"/>
  <c r="P35" i="94" s="1"/>
  <c r="L8" i="94"/>
  <c r="M8" i="94" s="1"/>
  <c r="Q8" i="94" s="1"/>
  <c r="P8" i="94" s="1"/>
  <c r="L10" i="95"/>
  <c r="M10" i="95" s="1"/>
  <c r="Q10" i="95" s="1"/>
  <c r="P10" i="95" s="1"/>
  <c r="J10" i="95"/>
  <c r="J30" i="95"/>
  <c r="L30" i="95"/>
  <c r="M30" i="95" s="1"/>
  <c r="Q30" i="95" s="1"/>
  <c r="P30" i="95" s="1"/>
  <c r="L11" i="95"/>
  <c r="M11" i="95" s="1"/>
  <c r="Q11" i="95" s="1"/>
  <c r="P11" i="95" s="1"/>
  <c r="J11" i="95"/>
  <c r="L32" i="95"/>
  <c r="M32" i="95" s="1"/>
  <c r="Q32" i="95" s="1"/>
  <c r="P32" i="95" s="1"/>
  <c r="J32" i="95"/>
  <c r="L45" i="95"/>
  <c r="M45" i="95" s="1"/>
  <c r="Q45" i="95" s="1"/>
  <c r="P45" i="95" s="1"/>
  <c r="J45" i="95"/>
  <c r="L25" i="95"/>
  <c r="M25" i="95" s="1"/>
  <c r="Q25" i="95" s="1"/>
  <c r="P25" i="95" s="1"/>
  <c r="J25" i="95"/>
  <c r="J18" i="95"/>
  <c r="L18" i="95"/>
  <c r="M18" i="95" s="1"/>
  <c r="Q18" i="95" s="1"/>
  <c r="P18" i="95" s="1"/>
  <c r="L47" i="95"/>
  <c r="M47" i="95" s="1"/>
  <c r="Q47" i="95" s="1"/>
  <c r="P47" i="95" s="1"/>
  <c r="J47" i="95"/>
  <c r="L41" i="95"/>
  <c r="M41" i="95" s="1"/>
  <c r="Q41" i="95" s="1"/>
  <c r="P41" i="95" s="1"/>
  <c r="J41" i="95"/>
  <c r="J17" i="95"/>
  <c r="L17" i="95"/>
  <c r="M17" i="95" s="1"/>
  <c r="Q17" i="95" s="1"/>
  <c r="P17" i="95" s="1"/>
  <c r="L35" i="95"/>
  <c r="M35" i="95" s="1"/>
  <c r="Q35" i="95" s="1"/>
  <c r="P35" i="95" s="1"/>
  <c r="J35" i="95"/>
  <c r="L13" i="95"/>
  <c r="M13" i="95" s="1"/>
  <c r="Q13" i="95" s="1"/>
  <c r="P13" i="95" s="1"/>
  <c r="J13" i="95"/>
  <c r="J6" i="95"/>
  <c r="L6" i="95"/>
  <c r="M6" i="95" s="1"/>
  <c r="Q6" i="95" s="1"/>
  <c r="P6" i="95" s="1"/>
  <c r="J7" i="95"/>
  <c r="L7" i="95"/>
  <c r="M7" i="95" s="1"/>
  <c r="Q7" i="95" s="1"/>
  <c r="P7" i="95" s="1"/>
  <c r="J20" i="95"/>
  <c r="L20" i="95"/>
  <c r="M20" i="95" s="1"/>
  <c r="Q20" i="95" s="1"/>
  <c r="P20" i="95" s="1"/>
  <c r="J49" i="95"/>
  <c r="L49" i="95"/>
  <c r="M49" i="95" s="1"/>
  <c r="Q49" i="95" s="1"/>
  <c r="P49" i="95" s="1"/>
  <c r="J50" i="95"/>
  <c r="L50" i="95"/>
  <c r="M50" i="95" s="1"/>
  <c r="Q50" i="95" s="1"/>
  <c r="P50" i="95" s="1"/>
  <c r="H15" i="95"/>
  <c r="K15" i="95" s="1"/>
  <c r="J26" i="95"/>
  <c r="L26" i="95"/>
  <c r="M26" i="95" s="1"/>
  <c r="Q26" i="95" s="1"/>
  <c r="P26" i="95" s="1"/>
  <c r="K9" i="95"/>
  <c r="L12" i="95"/>
  <c r="M12" i="95" s="1"/>
  <c r="Q12" i="95" s="1"/>
  <c r="P12" i="95" s="1"/>
  <c r="J12" i="95"/>
  <c r="J52" i="95"/>
  <c r="L52" i="95"/>
  <c r="M52" i="95" s="1"/>
  <c r="Q52" i="95" s="1"/>
  <c r="L31" i="95"/>
  <c r="M31" i="95" s="1"/>
  <c r="Q31" i="95" s="1"/>
  <c r="P31" i="95" s="1"/>
  <c r="J31" i="95"/>
  <c r="L48" i="95"/>
  <c r="M48" i="95" s="1"/>
  <c r="Q48" i="95" s="1"/>
  <c r="P48" i="95" s="1"/>
  <c r="J28" i="95"/>
  <c r="J16" i="95"/>
  <c r="L8" i="95"/>
  <c r="M8" i="95" s="1"/>
  <c r="Q8" i="95" s="1"/>
  <c r="P8" i="95" s="1"/>
  <c r="J24" i="95"/>
  <c r="L54" i="95"/>
  <c r="M54" i="95" s="1"/>
  <c r="Q54" i="95" s="1"/>
  <c r="P54" i="95" s="1"/>
  <c r="L53" i="104"/>
  <c r="M53" i="104" s="1"/>
  <c r="Q53" i="104" s="1"/>
  <c r="P53" i="104" s="1"/>
  <c r="J53" i="104"/>
  <c r="J47" i="104"/>
  <c r="L47" i="104"/>
  <c r="M47" i="104" s="1"/>
  <c r="Q47" i="104" s="1"/>
  <c r="P47" i="104" s="1"/>
  <c r="L34" i="104"/>
  <c r="M34" i="104" s="1"/>
  <c r="Q34" i="104" s="1"/>
  <c r="P34" i="104" s="1"/>
  <c r="J34" i="104"/>
  <c r="J50" i="104"/>
  <c r="L50" i="104"/>
  <c r="M50" i="104" s="1"/>
  <c r="Q50" i="104" s="1"/>
  <c r="P50" i="104" s="1"/>
  <c r="L32" i="104"/>
  <c r="M32" i="104" s="1"/>
  <c r="Q32" i="104" s="1"/>
  <c r="P32" i="104" s="1"/>
  <c r="J32" i="104"/>
  <c r="L41" i="104"/>
  <c r="M41" i="104" s="1"/>
  <c r="Q41" i="104" s="1"/>
  <c r="P41" i="104" s="1"/>
  <c r="J41" i="104"/>
  <c r="L44" i="104"/>
  <c r="M44" i="104" s="1"/>
  <c r="Q44" i="104" s="1"/>
  <c r="P44" i="104" s="1"/>
  <c r="J44" i="104"/>
  <c r="J35" i="104"/>
  <c r="L35" i="104"/>
  <c r="M35" i="104" s="1"/>
  <c r="Q35" i="104" s="1"/>
  <c r="P35" i="104" s="1"/>
  <c r="L45" i="104"/>
  <c r="M45" i="104" s="1"/>
  <c r="Q45" i="104" s="1"/>
  <c r="P45" i="104" s="1"/>
  <c r="J45" i="104"/>
  <c r="L40" i="104"/>
  <c r="M40" i="104" s="1"/>
  <c r="Q40" i="104" s="1"/>
  <c r="P40" i="104" s="1"/>
  <c r="J40" i="104"/>
  <c r="L33" i="104"/>
  <c r="M33" i="104" s="1"/>
  <c r="Q33" i="104" s="1"/>
  <c r="P33" i="104" s="1"/>
  <c r="L38" i="105"/>
  <c r="M38" i="105" s="1"/>
  <c r="Q38" i="105" s="1"/>
  <c r="P38" i="105" s="1"/>
  <c r="J38" i="105"/>
  <c r="J51" i="105"/>
  <c r="L51" i="105"/>
  <c r="M51" i="105" s="1"/>
  <c r="Q51" i="105" s="1"/>
  <c r="P51" i="105" s="1"/>
  <c r="J49" i="105"/>
  <c r="L49" i="105"/>
  <c r="M49" i="105" s="1"/>
  <c r="Q49" i="105" s="1"/>
  <c r="P49" i="105" s="1"/>
  <c r="L55" i="105"/>
  <c r="M55" i="105" s="1"/>
  <c r="Q55" i="105" s="1"/>
  <c r="P55" i="105" s="1"/>
  <c r="J55" i="105"/>
  <c r="L45" i="105"/>
  <c r="M45" i="105" s="1"/>
  <c r="Q45" i="105" s="1"/>
  <c r="P45" i="105" s="1"/>
  <c r="J45" i="105"/>
  <c r="J46" i="105"/>
  <c r="L46" i="105"/>
  <c r="M46" i="105" s="1"/>
  <c r="Q46" i="105" s="1"/>
  <c r="P46" i="105" s="1"/>
  <c r="J32" i="105"/>
  <c r="L32" i="105"/>
  <c r="M32" i="105" s="1"/>
  <c r="Q32" i="105" s="1"/>
  <c r="P32" i="105" s="1"/>
  <c r="L50" i="105"/>
  <c r="M50" i="105" s="1"/>
  <c r="Q50" i="105" s="1"/>
  <c r="P50" i="105" s="1"/>
  <c r="J50" i="105"/>
  <c r="L34" i="105"/>
  <c r="M34" i="105" s="1"/>
  <c r="Q34" i="105" s="1"/>
  <c r="P34" i="105" s="1"/>
  <c r="J34" i="105"/>
  <c r="J41" i="105"/>
  <c r="L41" i="105"/>
  <c r="M41" i="105" s="1"/>
  <c r="Q41" i="105" s="1"/>
  <c r="P41" i="105" s="1"/>
  <c r="L52" i="82"/>
  <c r="M52" i="82" s="1"/>
  <c r="Q52" i="82" s="1"/>
  <c r="P52" i="82" s="1"/>
  <c r="J52" i="82"/>
  <c r="J46" i="82"/>
  <c r="L46" i="82"/>
  <c r="M46" i="82" s="1"/>
  <c r="Q46" i="82" s="1"/>
  <c r="P46" i="82" s="1"/>
  <c r="J50" i="82"/>
  <c r="L50" i="82"/>
  <c r="M50" i="82" s="1"/>
  <c r="Q50" i="82" s="1"/>
  <c r="P50" i="82" s="1"/>
  <c r="J24" i="82"/>
  <c r="L24" i="82"/>
  <c r="M24" i="82" s="1"/>
  <c r="Q24" i="82" s="1"/>
  <c r="P24" i="82" s="1"/>
  <c r="J40" i="82"/>
  <c r="L40" i="82"/>
  <c r="M40" i="82" s="1"/>
  <c r="Q40" i="82" s="1"/>
  <c r="P40" i="82" s="1"/>
  <c r="L44" i="82"/>
  <c r="M44" i="82" s="1"/>
  <c r="Q44" i="82" s="1"/>
  <c r="P44" i="82" s="1"/>
  <c r="J44" i="82"/>
  <c r="L28" i="82"/>
  <c r="M28" i="82" s="1"/>
  <c r="Q28" i="82" s="1"/>
  <c r="P28" i="82" s="1"/>
  <c r="J28" i="82"/>
  <c r="L39" i="82"/>
  <c r="M39" i="82" s="1"/>
  <c r="Q39" i="82" s="1"/>
  <c r="P39" i="82" s="1"/>
  <c r="J39" i="82"/>
  <c r="L21" i="82"/>
  <c r="M21" i="82" s="1"/>
  <c r="Q21" i="82" s="1"/>
  <c r="P21" i="82" s="1"/>
  <c r="J21" i="82"/>
  <c r="J26" i="82"/>
  <c r="L26" i="82"/>
  <c r="M26" i="82" s="1"/>
  <c r="Q26" i="82" s="1"/>
  <c r="P26" i="82" s="1"/>
  <c r="J45" i="82"/>
  <c r="L45" i="82"/>
  <c r="M45" i="82" s="1"/>
  <c r="Q45" i="82" s="1"/>
  <c r="P45" i="82" s="1"/>
  <c r="L55" i="82"/>
  <c r="M55" i="82" s="1"/>
  <c r="Q55" i="82" s="1"/>
  <c r="P55" i="82" s="1"/>
  <c r="J55" i="82"/>
  <c r="J27" i="82"/>
  <c r="F20" i="82"/>
  <c r="H20" i="82" s="1"/>
  <c r="K20" i="82" s="1"/>
  <c r="F33" i="82"/>
  <c r="H33" i="82" s="1"/>
  <c r="K33" i="82" s="1"/>
  <c r="J38" i="82"/>
  <c r="L49" i="82"/>
  <c r="M49" i="82" s="1"/>
  <c r="Q49" i="82" s="1"/>
  <c r="P49" i="82" s="1"/>
  <c r="L51" i="82"/>
  <c r="M51" i="82" s="1"/>
  <c r="Q51" i="82" s="1"/>
  <c r="P51" i="82" s="1"/>
  <c r="J32" i="82"/>
  <c r="L34" i="82"/>
  <c r="M34" i="82" s="1"/>
  <c r="Q34" i="82" s="1"/>
  <c r="P34" i="82" s="1"/>
  <c r="J48" i="82"/>
  <c r="J25" i="103"/>
  <c r="L25" i="103"/>
  <c r="M25" i="103" s="1"/>
  <c r="Q25" i="103" s="1"/>
  <c r="P25" i="103" s="1"/>
  <c r="J33" i="103"/>
  <c r="L33" i="103"/>
  <c r="M33" i="103" s="1"/>
  <c r="Q33" i="103" s="1"/>
  <c r="P33" i="103" s="1"/>
  <c r="J40" i="103"/>
  <c r="L40" i="103"/>
  <c r="M40" i="103" s="1"/>
  <c r="Q40" i="103" s="1"/>
  <c r="P40" i="103" s="1"/>
  <c r="J29" i="103"/>
  <c r="L29" i="103"/>
  <c r="M29" i="103" s="1"/>
  <c r="Q29" i="103" s="1"/>
  <c r="P29" i="103" s="1"/>
  <c r="L49" i="103"/>
  <c r="M49" i="103" s="1"/>
  <c r="Q49" i="103" s="1"/>
  <c r="P49" i="103" s="1"/>
  <c r="J49" i="103"/>
  <c r="J48" i="103"/>
  <c r="L48" i="103"/>
  <c r="M48" i="103" s="1"/>
  <c r="Q48" i="103" s="1"/>
  <c r="P48" i="103" s="1"/>
  <c r="L47" i="103"/>
  <c r="M47" i="103" s="1"/>
  <c r="Q47" i="103" s="1"/>
  <c r="P47" i="103" s="1"/>
  <c r="J47" i="103"/>
  <c r="L45" i="103"/>
  <c r="M45" i="103" s="1"/>
  <c r="Q45" i="103" s="1"/>
  <c r="P45" i="103" s="1"/>
  <c r="J45" i="103"/>
  <c r="J55" i="103"/>
  <c r="L55" i="103"/>
  <c r="M55" i="103" s="1"/>
  <c r="Q55" i="103" s="1"/>
  <c r="P55" i="103" s="1"/>
  <c r="J28" i="103"/>
  <c r="L28" i="103"/>
  <c r="M28" i="103" s="1"/>
  <c r="Q28" i="103" s="1"/>
  <c r="P28" i="103" s="1"/>
  <c r="J44" i="103"/>
  <c r="L53" i="103"/>
  <c r="M53" i="103" s="1"/>
  <c r="Q53" i="103" s="1"/>
  <c r="P53" i="103" s="1"/>
  <c r="J38" i="103"/>
  <c r="J47" i="106"/>
  <c r="L47" i="106"/>
  <c r="M47" i="106" s="1"/>
  <c r="Q47" i="106" s="1"/>
  <c r="P47" i="106" s="1"/>
  <c r="L32" i="106"/>
  <c r="M32" i="106" s="1"/>
  <c r="Q32" i="106" s="1"/>
  <c r="P32" i="106" s="1"/>
  <c r="J32" i="106"/>
  <c r="J49" i="106"/>
  <c r="L49" i="106"/>
  <c r="M49" i="106" s="1"/>
  <c r="Q49" i="106" s="1"/>
  <c r="P49" i="106" s="1"/>
  <c r="L48" i="106"/>
  <c r="M48" i="106" s="1"/>
  <c r="Q48" i="106" s="1"/>
  <c r="P48" i="106" s="1"/>
  <c r="J48" i="106"/>
  <c r="J36" i="106"/>
  <c r="L36" i="106"/>
  <c r="M36" i="106" s="1"/>
  <c r="Q36" i="106" s="1"/>
  <c r="P36" i="106" s="1"/>
  <c r="J43" i="106"/>
  <c r="L43" i="106"/>
  <c r="M43" i="106" s="1"/>
  <c r="Q43" i="106" s="1"/>
  <c r="P43" i="106" s="1"/>
  <c r="L42" i="106"/>
  <c r="M42" i="106" s="1"/>
  <c r="Q42" i="106" s="1"/>
  <c r="P42" i="106" s="1"/>
  <c r="J42" i="106"/>
  <c r="J34" i="106"/>
  <c r="L34" i="106"/>
  <c r="M34" i="106" s="1"/>
  <c r="Q34" i="106" s="1"/>
  <c r="P34" i="106" s="1"/>
  <c r="J46" i="106"/>
  <c r="L46" i="106"/>
  <c r="M46" i="106" s="1"/>
  <c r="Q46" i="106" s="1"/>
  <c r="P46" i="106" s="1"/>
  <c r="L45" i="106"/>
  <c r="M45" i="106" s="1"/>
  <c r="Q45" i="106" s="1"/>
  <c r="P45" i="106" s="1"/>
  <c r="J45" i="106"/>
  <c r="H39" i="106"/>
  <c r="K39" i="106" s="1"/>
  <c r="L37" i="106"/>
  <c r="M37" i="106" s="1"/>
  <c r="Q37" i="106" s="1"/>
  <c r="P37" i="106" s="1"/>
  <c r="K35" i="107"/>
  <c r="L48" i="107"/>
  <c r="M48" i="107" s="1"/>
  <c r="Q48" i="107" s="1"/>
  <c r="P48" i="107" s="1"/>
  <c r="J48" i="107"/>
  <c r="L46" i="107"/>
  <c r="M46" i="107" s="1"/>
  <c r="Q46" i="107" s="1"/>
  <c r="P46" i="107" s="1"/>
  <c r="J46" i="107"/>
  <c r="L31" i="107"/>
  <c r="M31" i="107" s="1"/>
  <c r="Q31" i="107" s="1"/>
  <c r="P31" i="107" s="1"/>
  <c r="J31" i="107"/>
  <c r="L18" i="107"/>
  <c r="M18" i="107" s="1"/>
  <c r="Q18" i="107" s="1"/>
  <c r="P18" i="107" s="1"/>
  <c r="J18" i="107"/>
  <c r="H11" i="107"/>
  <c r="K11" i="107" s="1"/>
  <c r="L40" i="107"/>
  <c r="M40" i="107" s="1"/>
  <c r="Q40" i="107" s="1"/>
  <c r="P40" i="107" s="1"/>
  <c r="J40" i="107"/>
  <c r="L50" i="107"/>
  <c r="M50" i="107" s="1"/>
  <c r="Q50" i="107" s="1"/>
  <c r="P50" i="107" s="1"/>
  <c r="J50" i="107"/>
  <c r="J49" i="107"/>
  <c r="L49" i="107"/>
  <c r="M49" i="107" s="1"/>
  <c r="Q49" i="107" s="1"/>
  <c r="P49" i="107" s="1"/>
  <c r="J37" i="107"/>
  <c r="L37" i="107"/>
  <c r="M37" i="107" s="1"/>
  <c r="Q37" i="107" s="1"/>
  <c r="P37" i="107" s="1"/>
  <c r="L14" i="107"/>
  <c r="M14" i="107" s="1"/>
  <c r="Q14" i="107" s="1"/>
  <c r="P14" i="107" s="1"/>
  <c r="J14" i="107"/>
  <c r="L10" i="107"/>
  <c r="M10" i="107" s="1"/>
  <c r="Q10" i="107" s="1"/>
  <c r="P10" i="107" s="1"/>
  <c r="J10" i="107"/>
  <c r="L36" i="107"/>
  <c r="M36" i="107" s="1"/>
  <c r="Q36" i="107" s="1"/>
  <c r="P36" i="107" s="1"/>
  <c r="J36" i="107"/>
  <c r="J12" i="107"/>
  <c r="L12" i="107"/>
  <c r="M12" i="107" s="1"/>
  <c r="Q12" i="107" s="1"/>
  <c r="P12" i="107" s="1"/>
  <c r="J25" i="107"/>
  <c r="L9" i="107"/>
  <c r="M9" i="107" s="1"/>
  <c r="Q9" i="107" s="1"/>
  <c r="P9" i="107" s="1"/>
  <c r="J55" i="107"/>
  <c r="J43" i="107"/>
  <c r="J16" i="107"/>
  <c r="J52" i="107"/>
  <c r="J33" i="107"/>
  <c r="L34" i="107"/>
  <c r="M34" i="107" s="1"/>
  <c r="Q34" i="107" s="1"/>
  <c r="P34" i="107" s="1"/>
  <c r="L47" i="107"/>
  <c r="M47" i="107" s="1"/>
  <c r="Q47" i="107" s="1"/>
  <c r="P47" i="107" s="1"/>
  <c r="L39" i="108"/>
  <c r="M39" i="108" s="1"/>
  <c r="Q39" i="108" s="1"/>
  <c r="P39" i="108" s="1"/>
  <c r="J39" i="108"/>
  <c r="J46" i="108"/>
  <c r="L46" i="108"/>
  <c r="M46" i="108" s="1"/>
  <c r="Q46" i="108" s="1"/>
  <c r="P46" i="108" s="1"/>
  <c r="L32" i="108"/>
  <c r="M32" i="108" s="1"/>
  <c r="Q32" i="108" s="1"/>
  <c r="P32" i="108" s="1"/>
  <c r="J32" i="108"/>
  <c r="L22" i="108"/>
  <c r="M22" i="108" s="1"/>
  <c r="Q22" i="108" s="1"/>
  <c r="P22" i="108" s="1"/>
  <c r="J22" i="108"/>
  <c r="K38" i="108"/>
  <c r="J29" i="108"/>
  <c r="L29" i="108"/>
  <c r="M29" i="108" s="1"/>
  <c r="Q29" i="108" s="1"/>
  <c r="P29" i="108" s="1"/>
  <c r="J24" i="108"/>
  <c r="L24" i="108"/>
  <c r="M24" i="108" s="1"/>
  <c r="Q24" i="108" s="1"/>
  <c r="P24" i="108" s="1"/>
  <c r="J23" i="108"/>
  <c r="L23" i="108"/>
  <c r="M23" i="108" s="1"/>
  <c r="Q23" i="108" s="1"/>
  <c r="P23" i="108" s="1"/>
  <c r="J49" i="108"/>
  <c r="L49" i="108"/>
  <c r="M49" i="108" s="1"/>
  <c r="Q49" i="108" s="1"/>
  <c r="P49" i="108" s="1"/>
  <c r="J52" i="108"/>
  <c r="L52" i="108"/>
  <c r="M52" i="108" s="1"/>
  <c r="Q52" i="108" s="1"/>
  <c r="P52" i="108" s="1"/>
  <c r="L30" i="108"/>
  <c r="M30" i="108" s="1"/>
  <c r="Q30" i="108" s="1"/>
  <c r="P30" i="108" s="1"/>
  <c r="J26" i="108"/>
  <c r="L53" i="108"/>
  <c r="M53" i="108" s="1"/>
  <c r="Q53" i="108" s="1"/>
  <c r="P53" i="108" s="1"/>
  <c r="J40" i="108"/>
  <c r="L25" i="108"/>
  <c r="M25" i="108" s="1"/>
  <c r="Q25" i="108" s="1"/>
  <c r="P25" i="108" s="1"/>
  <c r="L37" i="109"/>
  <c r="M37" i="109" s="1"/>
  <c r="Q37" i="109" s="1"/>
  <c r="P37" i="109" s="1"/>
  <c r="J37" i="109"/>
  <c r="K39" i="109"/>
  <c r="L33" i="109"/>
  <c r="M33" i="109" s="1"/>
  <c r="Q33" i="109" s="1"/>
  <c r="P33" i="109" s="1"/>
  <c r="J33" i="109"/>
  <c r="L51" i="109"/>
  <c r="M51" i="109" s="1"/>
  <c r="Q51" i="109" s="1"/>
  <c r="P51" i="109" s="1"/>
  <c r="J51" i="109"/>
  <c r="L49" i="109"/>
  <c r="M49" i="109" s="1"/>
  <c r="Q49" i="109" s="1"/>
  <c r="P49" i="109" s="1"/>
  <c r="J49" i="109"/>
  <c r="J41" i="109"/>
  <c r="L41" i="109"/>
  <c r="M41" i="109" s="1"/>
  <c r="Q41" i="109" s="1"/>
  <c r="P41" i="109" s="1"/>
  <c r="J44" i="109"/>
  <c r="L44" i="109"/>
  <c r="M44" i="109" s="1"/>
  <c r="Q44" i="109" s="1"/>
  <c r="P44" i="109" s="1"/>
  <c r="L55" i="109"/>
  <c r="M55" i="109" s="1"/>
  <c r="Q55" i="109" s="1"/>
  <c r="P55" i="109" s="1"/>
  <c r="J55" i="109"/>
  <c r="J46" i="109"/>
  <c r="L46" i="109"/>
  <c r="M46" i="109" s="1"/>
  <c r="Q46" i="109" s="1"/>
  <c r="P46" i="109" s="1"/>
  <c r="L43" i="109"/>
  <c r="M43" i="109" s="1"/>
  <c r="Q43" i="109" s="1"/>
  <c r="P43" i="109" s="1"/>
  <c r="J43" i="109"/>
  <c r="L40" i="109"/>
  <c r="M40" i="109" s="1"/>
  <c r="Q40" i="109" s="1"/>
  <c r="P40" i="109" s="1"/>
  <c r="J40" i="109"/>
  <c r="H54" i="109"/>
  <c r="K54" i="109" s="1"/>
  <c r="J47" i="109"/>
  <c r="L47" i="109"/>
  <c r="M47" i="109" s="1"/>
  <c r="Q47" i="109" s="1"/>
  <c r="P47" i="109" s="1"/>
  <c r="J53" i="109"/>
  <c r="J48" i="109"/>
  <c r="J33" i="116"/>
  <c r="L33" i="116"/>
  <c r="M33" i="116" s="1"/>
  <c r="Q33" i="116" s="1"/>
  <c r="P33" i="116" s="1"/>
  <c r="L54" i="116"/>
  <c r="M54" i="116" s="1"/>
  <c r="Q54" i="116" s="1"/>
  <c r="P54" i="116" s="1"/>
  <c r="J54" i="116"/>
  <c r="L13" i="116"/>
  <c r="M13" i="116" s="1"/>
  <c r="Q13" i="116" s="1"/>
  <c r="P13" i="116" s="1"/>
  <c r="J13" i="116"/>
  <c r="J51" i="116"/>
  <c r="L51" i="116"/>
  <c r="M51" i="116" s="1"/>
  <c r="Q51" i="116" s="1"/>
  <c r="P51" i="116" s="1"/>
  <c r="L42" i="116"/>
  <c r="M42" i="116" s="1"/>
  <c r="Q42" i="116" s="1"/>
  <c r="P42" i="116" s="1"/>
  <c r="J42" i="116"/>
  <c r="L37" i="116"/>
  <c r="M37" i="116" s="1"/>
  <c r="Q37" i="116" s="1"/>
  <c r="P37" i="116" s="1"/>
  <c r="J37" i="116"/>
  <c r="J45" i="116"/>
  <c r="L45" i="116"/>
  <c r="M45" i="116" s="1"/>
  <c r="Q45" i="116" s="1"/>
  <c r="P45" i="116" s="1"/>
  <c r="L23" i="116"/>
  <c r="M23" i="116" s="1"/>
  <c r="Q23" i="116" s="1"/>
  <c r="P23" i="116" s="1"/>
  <c r="J23" i="116"/>
  <c r="J34" i="116"/>
  <c r="L34" i="116"/>
  <c r="M34" i="116" s="1"/>
  <c r="Q34" i="116" s="1"/>
  <c r="P34" i="116" s="1"/>
  <c r="J11" i="116"/>
  <c r="L11" i="116"/>
  <c r="M11" i="116" s="1"/>
  <c r="Q11" i="116" s="1"/>
  <c r="P11" i="116" s="1"/>
  <c r="J27" i="116"/>
  <c r="L27" i="116"/>
  <c r="M27" i="116" s="1"/>
  <c r="Q27" i="116" s="1"/>
  <c r="P27" i="116" s="1"/>
  <c r="J31" i="116"/>
  <c r="L31" i="116"/>
  <c r="M31" i="116" s="1"/>
  <c r="Q31" i="116" s="1"/>
  <c r="P31" i="116" s="1"/>
  <c r="J10" i="116"/>
  <c r="L10" i="116"/>
  <c r="M10" i="116" s="1"/>
  <c r="Q10" i="116" s="1"/>
  <c r="P10" i="116" s="1"/>
  <c r="L21" i="116"/>
  <c r="M21" i="116" s="1"/>
  <c r="Q21" i="116" s="1"/>
  <c r="P21" i="116" s="1"/>
  <c r="J21" i="116"/>
  <c r="L22" i="116"/>
  <c r="M22" i="116" s="1"/>
  <c r="Q22" i="116" s="1"/>
  <c r="P22" i="116" s="1"/>
  <c r="J22" i="116"/>
  <c r="L52" i="116"/>
  <c r="M52" i="116" s="1"/>
  <c r="Q52" i="116" s="1"/>
  <c r="P52" i="116" s="1"/>
  <c r="J16" i="116"/>
  <c r="J38" i="116"/>
  <c r="L29" i="116"/>
  <c r="M29" i="116" s="1"/>
  <c r="Q29" i="116" s="1"/>
  <c r="P29" i="116" s="1"/>
  <c r="J43" i="116"/>
  <c r="J20" i="116"/>
  <c r="J15" i="116"/>
  <c r="L5" i="116"/>
  <c r="M5" i="116" s="1"/>
  <c r="Q5" i="116" s="1"/>
  <c r="P5" i="116" s="1"/>
  <c r="L25" i="116"/>
  <c r="M25" i="116" s="1"/>
  <c r="Q25" i="116" s="1"/>
  <c r="P25" i="116" s="1"/>
  <c r="J32" i="116"/>
  <c r="L36" i="119"/>
  <c r="M36" i="119" s="1"/>
  <c r="Q36" i="119" s="1"/>
  <c r="P36" i="119" s="1"/>
  <c r="J36" i="119"/>
  <c r="J17" i="119"/>
  <c r="L17" i="119"/>
  <c r="M17" i="119" s="1"/>
  <c r="Q17" i="119" s="1"/>
  <c r="P17" i="119" s="1"/>
  <c r="J9" i="119"/>
  <c r="L9" i="119"/>
  <c r="M9" i="119" s="1"/>
  <c r="Q9" i="119" s="1"/>
  <c r="P9" i="119" s="1"/>
  <c r="J26" i="119"/>
  <c r="L26" i="119"/>
  <c r="M26" i="119" s="1"/>
  <c r="Q26" i="119" s="1"/>
  <c r="P26" i="119" s="1"/>
  <c r="L33" i="119"/>
  <c r="M33" i="119" s="1"/>
  <c r="Q33" i="119" s="1"/>
  <c r="P33" i="119" s="1"/>
  <c r="J33" i="119"/>
  <c r="L29" i="119"/>
  <c r="M29" i="119" s="1"/>
  <c r="Q29" i="119" s="1"/>
  <c r="P29" i="119" s="1"/>
  <c r="J29" i="119"/>
  <c r="L27" i="119"/>
  <c r="M27" i="119" s="1"/>
  <c r="Q27" i="119" s="1"/>
  <c r="P27" i="119" s="1"/>
  <c r="J27" i="119"/>
  <c r="L12" i="119"/>
  <c r="M12" i="119" s="1"/>
  <c r="Q12" i="119" s="1"/>
  <c r="P12" i="119" s="1"/>
  <c r="J12" i="119"/>
  <c r="J19" i="119"/>
  <c r="L19" i="119"/>
  <c r="M19" i="119" s="1"/>
  <c r="Q19" i="119" s="1"/>
  <c r="P19" i="119" s="1"/>
  <c r="J13" i="119"/>
  <c r="L13" i="119"/>
  <c r="M13" i="119" s="1"/>
  <c r="Q13" i="119" s="1"/>
  <c r="P13" i="119" s="1"/>
  <c r="L8" i="119"/>
  <c r="M8" i="119" s="1"/>
  <c r="Q8" i="119" s="1"/>
  <c r="P8" i="119" s="1"/>
  <c r="J8" i="119"/>
  <c r="J41" i="119"/>
  <c r="L41" i="119"/>
  <c r="M41" i="119" s="1"/>
  <c r="Q41" i="119" s="1"/>
  <c r="P41" i="119" s="1"/>
  <c r="L37" i="119"/>
  <c r="M37" i="119" s="1"/>
  <c r="Q37" i="119" s="1"/>
  <c r="P37" i="119" s="1"/>
  <c r="J37" i="119"/>
  <c r="J20" i="119"/>
  <c r="L20" i="119"/>
  <c r="M20" i="119" s="1"/>
  <c r="Q20" i="119" s="1"/>
  <c r="P20" i="119" s="1"/>
  <c r="L49" i="119"/>
  <c r="M49" i="119" s="1"/>
  <c r="Q49" i="119" s="1"/>
  <c r="P49" i="119" s="1"/>
  <c r="J49" i="119"/>
  <c r="L31" i="119"/>
  <c r="M31" i="119" s="1"/>
  <c r="Q31" i="119" s="1"/>
  <c r="P31" i="119" s="1"/>
  <c r="J31" i="119"/>
  <c r="L23" i="119"/>
  <c r="M23" i="119" s="1"/>
  <c r="Q23" i="119" s="1"/>
  <c r="P23" i="119" s="1"/>
  <c r="J23" i="119"/>
  <c r="J53" i="119"/>
  <c r="L53" i="119"/>
  <c r="M53" i="119" s="1"/>
  <c r="Q53" i="119" s="1"/>
  <c r="P53" i="119" s="1"/>
  <c r="J14" i="119"/>
  <c r="L14" i="119"/>
  <c r="M14" i="119" s="1"/>
  <c r="Q14" i="119" s="1"/>
  <c r="P14" i="119" s="1"/>
  <c r="L47" i="119"/>
  <c r="M47" i="119" s="1"/>
  <c r="Q47" i="119" s="1"/>
  <c r="P47" i="119" s="1"/>
  <c r="J47" i="119"/>
  <c r="J34" i="119"/>
  <c r="L34" i="119"/>
  <c r="M34" i="119" s="1"/>
  <c r="Q34" i="119" s="1"/>
  <c r="P34" i="119" s="1"/>
  <c r="L24" i="119"/>
  <c r="M24" i="119" s="1"/>
  <c r="Q24" i="119" s="1"/>
  <c r="P24" i="119" s="1"/>
  <c r="L43" i="119"/>
  <c r="M43" i="119" s="1"/>
  <c r="Q43" i="119" s="1"/>
  <c r="P43" i="119" s="1"/>
  <c r="J10" i="119"/>
  <c r="L44" i="119"/>
  <c r="M44" i="119" s="1"/>
  <c r="Q44" i="119" s="1"/>
  <c r="P44" i="119" s="1"/>
  <c r="L22" i="119"/>
  <c r="M22" i="119" s="1"/>
  <c r="Q22" i="119" s="1"/>
  <c r="P22" i="119" s="1"/>
  <c r="L48" i="119"/>
  <c r="M48" i="119" s="1"/>
  <c r="Q48" i="119" s="1"/>
  <c r="P48" i="119" s="1"/>
  <c r="J48" i="120"/>
  <c r="L48" i="120"/>
  <c r="M48" i="120" s="1"/>
  <c r="Q48" i="120" s="1"/>
  <c r="P48" i="120" s="1"/>
  <c r="L41" i="120"/>
  <c r="M41" i="120" s="1"/>
  <c r="Q41" i="120" s="1"/>
  <c r="P41" i="120" s="1"/>
  <c r="J41" i="120"/>
  <c r="L46" i="120"/>
  <c r="M46" i="120" s="1"/>
  <c r="Q46" i="120" s="1"/>
  <c r="P46" i="120" s="1"/>
  <c r="J46" i="120"/>
  <c r="J40" i="120"/>
  <c r="L40" i="120"/>
  <c r="M40" i="120" s="1"/>
  <c r="Q40" i="120" s="1"/>
  <c r="P40" i="120" s="1"/>
  <c r="J22" i="120"/>
  <c r="L22" i="120"/>
  <c r="M22" i="120" s="1"/>
  <c r="Q22" i="120" s="1"/>
  <c r="P22" i="120" s="1"/>
  <c r="J16" i="120"/>
  <c r="L16" i="120"/>
  <c r="M16" i="120" s="1"/>
  <c r="Q16" i="120" s="1"/>
  <c r="P16" i="120" s="1"/>
  <c r="L44" i="120"/>
  <c r="M44" i="120" s="1"/>
  <c r="Q44" i="120" s="1"/>
  <c r="P44" i="120" s="1"/>
  <c r="J44" i="120"/>
  <c r="J51" i="120"/>
  <c r="L51" i="120"/>
  <c r="M51" i="120" s="1"/>
  <c r="Q51" i="120" s="1"/>
  <c r="P51" i="120" s="1"/>
  <c r="J27" i="120"/>
  <c r="L27" i="120"/>
  <c r="M27" i="120" s="1"/>
  <c r="Q27" i="120" s="1"/>
  <c r="P27" i="120" s="1"/>
  <c r="J55" i="120"/>
  <c r="L55" i="120"/>
  <c r="M55" i="120" s="1"/>
  <c r="Q55" i="120" s="1"/>
  <c r="P55" i="120" s="1"/>
  <c r="J30" i="120"/>
  <c r="L30" i="120"/>
  <c r="M30" i="120" s="1"/>
  <c r="Q30" i="120" s="1"/>
  <c r="P30" i="120" s="1"/>
  <c r="J33" i="120"/>
  <c r="L33" i="120"/>
  <c r="M33" i="120" s="1"/>
  <c r="Q33" i="120" s="1"/>
  <c r="P33" i="120" s="1"/>
  <c r="L42" i="120"/>
  <c r="M42" i="120" s="1"/>
  <c r="Q42" i="120" s="1"/>
  <c r="P42" i="120" s="1"/>
  <c r="J42" i="120"/>
  <c r="J34" i="120"/>
  <c r="L34" i="120"/>
  <c r="M34" i="120" s="1"/>
  <c r="Q34" i="120" s="1"/>
  <c r="P34" i="120" s="1"/>
  <c r="J20" i="120"/>
  <c r="L20" i="120"/>
  <c r="J21" i="120"/>
  <c r="L21" i="120"/>
  <c r="M21" i="120" s="1"/>
  <c r="Q21" i="120" s="1"/>
  <c r="P21" i="120" s="1"/>
  <c r="J54" i="120"/>
  <c r="L54" i="120"/>
  <c r="M54" i="120" s="1"/>
  <c r="Q54" i="120" s="1"/>
  <c r="P54" i="120" s="1"/>
  <c r="L50" i="120"/>
  <c r="M50" i="120" s="1"/>
  <c r="Q50" i="120" s="1"/>
  <c r="P50" i="120" s="1"/>
  <c r="J19" i="120"/>
  <c r="L23" i="120"/>
  <c r="M23" i="120" s="1"/>
  <c r="Q23" i="120" s="1"/>
  <c r="P23" i="120" s="1"/>
  <c r="L26" i="120"/>
  <c r="M26" i="120" s="1"/>
  <c r="Q26" i="120" s="1"/>
  <c r="P26" i="120" s="1"/>
  <c r="L5" i="123"/>
  <c r="M5" i="123" s="1"/>
  <c r="Q5" i="123" s="1"/>
  <c r="P5" i="123" s="1"/>
  <c r="L12" i="123"/>
  <c r="M12" i="123" s="1"/>
  <c r="Q12" i="123" s="1"/>
  <c r="P12" i="123" s="1"/>
  <c r="J39" i="79"/>
  <c r="L39" i="79"/>
  <c r="M39" i="79" s="1"/>
  <c r="Q39" i="79" s="1"/>
  <c r="P39" i="79" s="1"/>
  <c r="J27" i="79"/>
  <c r="L27" i="79"/>
  <c r="M27" i="79" s="1"/>
  <c r="Q27" i="79" s="1"/>
  <c r="P27" i="79" s="1"/>
  <c r="L46" i="79"/>
  <c r="M46" i="79" s="1"/>
  <c r="Q46" i="79" s="1"/>
  <c r="P46" i="79" s="1"/>
  <c r="J46" i="79"/>
  <c r="L54" i="79"/>
  <c r="M54" i="79" s="1"/>
  <c r="Q54" i="79" s="1"/>
  <c r="P54" i="79" s="1"/>
  <c r="J54" i="79"/>
  <c r="K43" i="79"/>
  <c r="L43" i="79" s="1"/>
  <c r="M43" i="79" s="1"/>
  <c r="Q43" i="79" s="1"/>
  <c r="P43" i="79" s="1"/>
  <c r="L50" i="79"/>
  <c r="M50" i="79" s="1"/>
  <c r="Q50" i="79" s="1"/>
  <c r="P50" i="79" s="1"/>
  <c r="J50" i="79"/>
  <c r="J35" i="79"/>
  <c r="L35" i="79"/>
  <c r="M35" i="79" s="1"/>
  <c r="Q35" i="79" s="1"/>
  <c r="P35" i="79" s="1"/>
  <c r="J20" i="79"/>
  <c r="L20" i="79"/>
  <c r="M20" i="79" s="1"/>
  <c r="Q20" i="79" s="1"/>
  <c r="P20" i="79" s="1"/>
  <c r="L49" i="79"/>
  <c r="M49" i="79" s="1"/>
  <c r="Q49" i="79" s="1"/>
  <c r="P49" i="79" s="1"/>
  <c r="J49" i="79"/>
  <c r="J36" i="79"/>
  <c r="L36" i="79"/>
  <c r="M36" i="79" s="1"/>
  <c r="Q36" i="79" s="1"/>
  <c r="P36" i="79" s="1"/>
  <c r="J29" i="79"/>
  <c r="L29" i="79"/>
  <c r="M29" i="79" s="1"/>
  <c r="Q29" i="79" s="1"/>
  <c r="P29" i="79" s="1"/>
  <c r="L25" i="79"/>
  <c r="M25" i="79" s="1"/>
  <c r="Q25" i="79" s="1"/>
  <c r="P25" i="79" s="1"/>
  <c r="J25" i="79"/>
  <c r="L32" i="79"/>
  <c r="M32" i="79" s="1"/>
  <c r="Q32" i="79" s="1"/>
  <c r="P32" i="79" s="1"/>
  <c r="J32" i="79"/>
  <c r="L5" i="79"/>
  <c r="M5" i="79" s="1"/>
  <c r="Q5" i="79" s="1"/>
  <c r="P5" i="79" s="1"/>
  <c r="J5" i="79"/>
  <c r="J41" i="79"/>
  <c r="L41" i="79"/>
  <c r="M41" i="79" s="1"/>
  <c r="Q41" i="79" s="1"/>
  <c r="P41" i="79" s="1"/>
  <c r="L12" i="79"/>
  <c r="M12" i="79" s="1"/>
  <c r="Q12" i="79" s="1"/>
  <c r="P12" i="79" s="1"/>
  <c r="J12" i="79"/>
  <c r="L26" i="79"/>
  <c r="M26" i="79" s="1"/>
  <c r="Q26" i="79" s="1"/>
  <c r="P26" i="79" s="1"/>
  <c r="L33" i="79"/>
  <c r="M33" i="79" s="1"/>
  <c r="Q33" i="79" s="1"/>
  <c r="P33" i="79" s="1"/>
  <c r="L43" i="80"/>
  <c r="M43" i="80" s="1"/>
  <c r="Q43" i="80" s="1"/>
  <c r="P43" i="80" s="1"/>
  <c r="J43" i="80"/>
  <c r="L7" i="80"/>
  <c r="M7" i="80" s="1"/>
  <c r="Q7" i="80" s="1"/>
  <c r="P7" i="80" s="1"/>
  <c r="J7" i="80"/>
  <c r="L21" i="80"/>
  <c r="M21" i="80" s="1"/>
  <c r="Q21" i="80" s="1"/>
  <c r="J21" i="80"/>
  <c r="L22" i="80"/>
  <c r="M22" i="80" s="1"/>
  <c r="Q22" i="80" s="1"/>
  <c r="P22" i="80" s="1"/>
  <c r="J22" i="80"/>
  <c r="J39" i="80"/>
  <c r="L39" i="80"/>
  <c r="M39" i="80" s="1"/>
  <c r="Q39" i="80" s="1"/>
  <c r="P39" i="80" s="1"/>
  <c r="H52" i="80"/>
  <c r="L48" i="80"/>
  <c r="M48" i="80" s="1"/>
  <c r="Q48" i="80" s="1"/>
  <c r="P48" i="80" s="1"/>
  <c r="J48" i="80"/>
  <c r="J49" i="80"/>
  <c r="L49" i="80"/>
  <c r="M49" i="80" s="1"/>
  <c r="Q49" i="80" s="1"/>
  <c r="P49" i="80" s="1"/>
  <c r="J30" i="80"/>
  <c r="L30" i="80"/>
  <c r="M30" i="80" s="1"/>
  <c r="Q30" i="80" s="1"/>
  <c r="P30" i="80" s="1"/>
  <c r="H17" i="80"/>
  <c r="K17" i="80" s="1"/>
  <c r="L42" i="80"/>
  <c r="M42" i="80" s="1"/>
  <c r="Q42" i="80" s="1"/>
  <c r="P42" i="80" s="1"/>
  <c r="J42" i="80"/>
  <c r="J9" i="80"/>
  <c r="L9" i="80"/>
  <c r="L28" i="80"/>
  <c r="M28" i="80" s="1"/>
  <c r="Q28" i="80" s="1"/>
  <c r="P28" i="80" s="1"/>
  <c r="J28" i="80"/>
  <c r="L11" i="80"/>
  <c r="M11" i="80" s="1"/>
  <c r="Q11" i="80" s="1"/>
  <c r="P11" i="80" s="1"/>
  <c r="J11" i="80"/>
  <c r="J10" i="80"/>
  <c r="L10" i="80"/>
  <c r="M10" i="80" s="1"/>
  <c r="Q10" i="80" s="1"/>
  <c r="P10" i="80" s="1"/>
  <c r="L12" i="80"/>
  <c r="M12" i="80" s="1"/>
  <c r="Q12" i="80" s="1"/>
  <c r="P12" i="80" s="1"/>
  <c r="J55" i="80"/>
  <c r="J5" i="80"/>
  <c r="F19" i="80"/>
  <c r="H19" i="80" s="1"/>
  <c r="K19" i="80" s="1"/>
  <c r="J25" i="80"/>
  <c r="L38" i="80"/>
  <c r="M38" i="80" s="1"/>
  <c r="Q38" i="80" s="1"/>
  <c r="P38" i="80" s="1"/>
  <c r="K21" i="85"/>
  <c r="J49" i="85"/>
  <c r="L49" i="85"/>
  <c r="M49" i="85" s="1"/>
  <c r="Q49" i="85" s="1"/>
  <c r="P49" i="85" s="1"/>
  <c r="H50" i="85"/>
  <c r="Q37" i="85"/>
  <c r="P37" i="85" s="1"/>
  <c r="L51" i="85"/>
  <c r="M51" i="85" s="1"/>
  <c r="Q51" i="85" s="1"/>
  <c r="P51" i="85" s="1"/>
  <c r="J51" i="85"/>
  <c r="L39" i="85"/>
  <c r="M39" i="85" s="1"/>
  <c r="Q39" i="85" s="1"/>
  <c r="P39" i="85" s="1"/>
  <c r="J39" i="85"/>
  <c r="H47" i="85"/>
  <c r="K47" i="85" s="1"/>
  <c r="L11" i="85"/>
  <c r="M11" i="85" s="1"/>
  <c r="Q11" i="85" s="1"/>
  <c r="P11" i="85" s="1"/>
  <c r="J11" i="85"/>
  <c r="J20" i="85"/>
  <c r="L20" i="85"/>
  <c r="M20" i="85" s="1"/>
  <c r="Q20" i="85" s="1"/>
  <c r="P20" i="85" s="1"/>
  <c r="L8" i="85"/>
  <c r="M8" i="85" s="1"/>
  <c r="Q8" i="85" s="1"/>
  <c r="P8" i="85" s="1"/>
  <c r="J8" i="85"/>
  <c r="H19" i="85"/>
  <c r="J23" i="85"/>
  <c r="L23" i="85"/>
  <c r="M23" i="85" s="1"/>
  <c r="Q23" i="85" s="1"/>
  <c r="P23" i="85" s="1"/>
  <c r="J14" i="85"/>
  <c r="L14" i="85"/>
  <c r="M14" i="85" s="1"/>
  <c r="Q14" i="85" s="1"/>
  <c r="P14" i="85" s="1"/>
  <c r="H35" i="85"/>
  <c r="K35" i="85" s="1"/>
  <c r="L7" i="85"/>
  <c r="M7" i="85" s="1"/>
  <c r="Q7" i="85" s="1"/>
  <c r="P7" i="85" s="1"/>
  <c r="J7" i="85"/>
  <c r="L27" i="85"/>
  <c r="M27" i="85" s="1"/>
  <c r="Q27" i="85" s="1"/>
  <c r="P27" i="85" s="1"/>
  <c r="J52" i="85"/>
  <c r="J36" i="85"/>
  <c r="L16" i="85"/>
  <c r="M16" i="85" s="1"/>
  <c r="Q16" i="85" s="1"/>
  <c r="P16" i="85" s="1"/>
  <c r="J39" i="86"/>
  <c r="L39" i="86"/>
  <c r="M39" i="86" s="1"/>
  <c r="Q39" i="86" s="1"/>
  <c r="P39" i="86" s="1"/>
  <c r="J54" i="86"/>
  <c r="L54" i="86"/>
  <c r="M54" i="86" s="1"/>
  <c r="Q54" i="86" s="1"/>
  <c r="P54" i="86" s="1"/>
  <c r="L12" i="86"/>
  <c r="M12" i="86" s="1"/>
  <c r="Q12" i="86" s="1"/>
  <c r="P12" i="86" s="1"/>
  <c r="J12" i="86"/>
  <c r="J49" i="86"/>
  <c r="L49" i="86"/>
  <c r="M49" i="86" s="1"/>
  <c r="Q49" i="86" s="1"/>
  <c r="P49" i="86" s="1"/>
  <c r="J46" i="86"/>
  <c r="L46" i="86"/>
  <c r="M46" i="86" s="1"/>
  <c r="Q46" i="86" s="1"/>
  <c r="P46" i="86" s="1"/>
  <c r="J8" i="86"/>
  <c r="L8" i="86"/>
  <c r="M8" i="86" s="1"/>
  <c r="Q8" i="86" s="1"/>
  <c r="P8" i="86" s="1"/>
  <c r="K11" i="86"/>
  <c r="J53" i="86"/>
  <c r="L53" i="86"/>
  <c r="M53" i="86" s="1"/>
  <c r="Q53" i="86" s="1"/>
  <c r="P53" i="86" s="1"/>
  <c r="L20" i="86"/>
  <c r="M20" i="86" s="1"/>
  <c r="Q20" i="86" s="1"/>
  <c r="P20" i="86" s="1"/>
  <c r="J20" i="86"/>
  <c r="H7" i="86"/>
  <c r="K7" i="86" s="1"/>
  <c r="L29" i="86"/>
  <c r="M29" i="86" s="1"/>
  <c r="Q29" i="86" s="1"/>
  <c r="P29" i="86" s="1"/>
  <c r="J29" i="86"/>
  <c r="L36" i="86"/>
  <c r="M36" i="86" s="1"/>
  <c r="Q36" i="86" s="1"/>
  <c r="P36" i="86" s="1"/>
  <c r="J36" i="86"/>
  <c r="J6" i="86"/>
  <c r="L6" i="86"/>
  <c r="M6" i="86" s="1"/>
  <c r="Q6" i="86" s="1"/>
  <c r="P6" i="86" s="1"/>
  <c r="J22" i="86"/>
  <c r="L22" i="86"/>
  <c r="M22" i="86" s="1"/>
  <c r="Q22" i="86" s="1"/>
  <c r="P22" i="86" s="1"/>
  <c r="H14" i="86"/>
  <c r="H10" i="86"/>
  <c r="L26" i="86"/>
  <c r="M26" i="86" s="1"/>
  <c r="Q26" i="86" s="1"/>
  <c r="P26" i="86" s="1"/>
  <c r="J16" i="86"/>
  <c r="J5" i="86"/>
  <c r="L33" i="86"/>
  <c r="M33" i="86" s="1"/>
  <c r="Q33" i="86" s="1"/>
  <c r="P33" i="86" s="1"/>
  <c r="P7" i="78"/>
  <c r="J12" i="78"/>
  <c r="L12" i="78"/>
  <c r="M12" i="78" s="1"/>
  <c r="Q12" i="78" s="1"/>
  <c r="P12" i="78" s="1"/>
  <c r="J26" i="78"/>
  <c r="L26" i="78"/>
  <c r="M26" i="78" s="1"/>
  <c r="Q26" i="78" s="1"/>
  <c r="P26" i="78" s="1"/>
  <c r="L39" i="78"/>
  <c r="J39" i="78"/>
  <c r="L33" i="123"/>
  <c r="M33" i="123" s="1"/>
  <c r="Q33" i="123" s="1"/>
  <c r="P33" i="123" s="1"/>
  <c r="J8" i="123"/>
  <c r="L8" i="123"/>
  <c r="M8" i="123" s="1"/>
  <c r="Q8" i="123" s="1"/>
  <c r="P8" i="123" s="1"/>
  <c r="J30" i="123"/>
  <c r="L28" i="123"/>
  <c r="M28" i="123" s="1"/>
  <c r="Q28" i="123" s="1"/>
  <c r="P28" i="123" s="1"/>
  <c r="J49" i="123"/>
  <c r="L48" i="123"/>
  <c r="L24" i="123"/>
  <c r="M24" i="123" s="1"/>
  <c r="Q24" i="123" s="1"/>
  <c r="P24" i="123" s="1"/>
  <c r="J24" i="123"/>
  <c r="L39" i="123"/>
  <c r="M39" i="123" s="1"/>
  <c r="Q39" i="123" s="1"/>
  <c r="P39" i="123" s="1"/>
  <c r="J39" i="123"/>
  <c r="M30" i="123"/>
  <c r="Q30" i="123" s="1"/>
  <c r="P30" i="123" s="1"/>
  <c r="J46" i="123"/>
  <c r="L46" i="123"/>
  <c r="M46" i="123" s="1"/>
  <c r="Q46" i="123" s="1"/>
  <c r="P46" i="123" s="1"/>
  <c r="L26" i="123"/>
  <c r="M26" i="123" s="1"/>
  <c r="Q26" i="123" s="1"/>
  <c r="P26" i="123" s="1"/>
  <c r="J26" i="123"/>
  <c r="Q22" i="123"/>
  <c r="L38" i="123"/>
  <c r="M38" i="123" s="1"/>
  <c r="Q38" i="123" s="1"/>
  <c r="P38" i="123" s="1"/>
  <c r="J38" i="123"/>
  <c r="L19" i="123"/>
  <c r="J19" i="123"/>
  <c r="J32" i="123"/>
  <c r="J10" i="123"/>
  <c r="L47" i="123"/>
  <c r="M47" i="123" s="1"/>
  <c r="Q47" i="123" s="1"/>
  <c r="P47" i="123" s="1"/>
  <c r="J47" i="123"/>
  <c r="J27" i="123"/>
  <c r="L27" i="123"/>
  <c r="L44" i="123"/>
  <c r="M44" i="123" s="1"/>
  <c r="Q44" i="123" s="1"/>
  <c r="J44" i="123"/>
  <c r="J51" i="123"/>
  <c r="L51" i="123"/>
  <c r="M51" i="123" s="1"/>
  <c r="Q51" i="123" s="1"/>
  <c r="P51" i="123" s="1"/>
  <c r="L18" i="123"/>
  <c r="M18" i="123" s="1"/>
  <c r="Q18" i="123" s="1"/>
  <c r="P18" i="123" s="1"/>
  <c r="J18" i="123"/>
  <c r="J13" i="123"/>
  <c r="L13" i="123"/>
  <c r="M13" i="123" s="1"/>
  <c r="Q13" i="123" s="1"/>
  <c r="P13" i="123" s="1"/>
  <c r="J11" i="123"/>
  <c r="L11" i="123"/>
  <c r="M11" i="123" s="1"/>
  <c r="Q11" i="123" s="1"/>
  <c r="P11" i="123" s="1"/>
  <c r="J17" i="123"/>
  <c r="L17" i="123"/>
  <c r="M17" i="123" s="1"/>
  <c r="Q17" i="123" s="1"/>
  <c r="P17" i="123" s="1"/>
  <c r="L52" i="123"/>
  <c r="M52" i="123" s="1"/>
  <c r="Q52" i="123" s="1"/>
  <c r="P52" i="123" s="1"/>
  <c r="J52" i="123"/>
  <c r="J43" i="123"/>
  <c r="L43" i="123"/>
  <c r="M43" i="123" s="1"/>
  <c r="Q43" i="123" s="1"/>
  <c r="P43" i="123" s="1"/>
  <c r="J25" i="123"/>
  <c r="L25" i="123"/>
  <c r="M25" i="123" s="1"/>
  <c r="Q25" i="123" s="1"/>
  <c r="P25" i="123" s="1"/>
  <c r="L41" i="123"/>
  <c r="J41" i="123"/>
  <c r="J54" i="123"/>
  <c r="L54" i="123"/>
  <c r="M54" i="123" s="1"/>
  <c r="Q54" i="123" s="1"/>
  <c r="P54" i="123" s="1"/>
  <c r="J14" i="123"/>
  <c r="L14" i="123"/>
  <c r="M14" i="123" s="1"/>
  <c r="Q14" i="123" s="1"/>
  <c r="P14" i="123" s="1"/>
  <c r="L45" i="123"/>
  <c r="M45" i="123" s="1"/>
  <c r="Q45" i="123" s="1"/>
  <c r="P45" i="123" s="1"/>
  <c r="J45" i="123"/>
  <c r="J23" i="123"/>
  <c r="L23" i="123"/>
  <c r="M23" i="123" s="1"/>
  <c r="Q23" i="123" s="1"/>
  <c r="P23" i="123" s="1"/>
  <c r="J40" i="123"/>
  <c r="L40" i="123"/>
  <c r="M40" i="123" s="1"/>
  <c r="Q40" i="123" s="1"/>
  <c r="P40" i="123" s="1"/>
  <c r="J50" i="123"/>
  <c r="L50" i="123"/>
  <c r="L53" i="123"/>
  <c r="M53" i="123" s="1"/>
  <c r="Q53" i="123" s="1"/>
  <c r="P53" i="123" s="1"/>
  <c r="J53" i="123"/>
  <c r="J6" i="123"/>
  <c r="L7" i="123"/>
  <c r="M7" i="123" s="1"/>
  <c r="Q7" i="123" s="1"/>
  <c r="P7" i="123" s="1"/>
  <c r="Q35" i="118"/>
  <c r="L54" i="118"/>
  <c r="M54" i="118" s="1"/>
  <c r="Q54" i="118" s="1"/>
  <c r="P54" i="118" s="1"/>
  <c r="J54" i="118"/>
  <c r="L46" i="118"/>
  <c r="J46" i="118"/>
  <c r="Q19" i="118"/>
  <c r="P19" i="118" s="1"/>
  <c r="L38" i="118"/>
  <c r="M38" i="118" s="1"/>
  <c r="Q38" i="118" s="1"/>
  <c r="P38" i="118" s="1"/>
  <c r="J38" i="118"/>
  <c r="J34" i="118"/>
  <c r="L34" i="118"/>
  <c r="M34" i="118" s="1"/>
  <c r="Q34" i="118" s="1"/>
  <c r="P34" i="118" s="1"/>
  <c r="J8" i="118"/>
  <c r="L8" i="118"/>
  <c r="J21" i="118"/>
  <c r="L21" i="118"/>
  <c r="J51" i="118"/>
  <c r="L51" i="118"/>
  <c r="J33" i="118"/>
  <c r="L33" i="118"/>
  <c r="J52" i="118"/>
  <c r="L52" i="118"/>
  <c r="M52" i="118" s="1"/>
  <c r="Q52" i="118" s="1"/>
  <c r="P52" i="118" s="1"/>
  <c r="L47" i="118"/>
  <c r="J47" i="118"/>
  <c r="L11" i="118"/>
  <c r="J11" i="118"/>
  <c r="L43" i="118"/>
  <c r="J43" i="118"/>
  <c r="M26" i="118"/>
  <c r="K40" i="118"/>
  <c r="J37" i="118"/>
  <c r="L37" i="118"/>
  <c r="Q50" i="118"/>
  <c r="P50" i="118" s="1"/>
  <c r="J9" i="118"/>
  <c r="L9" i="118"/>
  <c r="M9" i="118" s="1"/>
  <c r="Q9" i="118" s="1"/>
  <c r="P9" i="118" s="1"/>
  <c r="J29" i="118"/>
  <c r="L29" i="118"/>
  <c r="M29" i="118" s="1"/>
  <c r="Q29" i="118" s="1"/>
  <c r="P29" i="118" s="1"/>
  <c r="J18" i="118"/>
  <c r="L18" i="118"/>
  <c r="M18" i="118" s="1"/>
  <c r="Q18" i="118" s="1"/>
  <c r="P18" i="118" s="1"/>
  <c r="L5" i="118"/>
  <c r="J5" i="118"/>
  <c r="J42" i="118"/>
  <c r="L42" i="118"/>
  <c r="J26" i="118"/>
  <c r="J39" i="118"/>
  <c r="J49" i="118"/>
  <c r="L10" i="118"/>
  <c r="L17" i="118"/>
  <c r="L53" i="118"/>
  <c r="L7" i="118"/>
  <c r="M7" i="118" s="1"/>
  <c r="Q7" i="118" s="1"/>
  <c r="P7" i="118" s="1"/>
  <c r="M50" i="151"/>
  <c r="M41" i="151"/>
  <c r="L15" i="151"/>
  <c r="J15" i="151"/>
  <c r="J54" i="151"/>
  <c r="L54" i="151"/>
  <c r="J55" i="151"/>
  <c r="L55" i="151"/>
  <c r="M55" i="151" s="1"/>
  <c r="Q55" i="151" s="1"/>
  <c r="P55" i="151" s="1"/>
  <c r="J43" i="151"/>
  <c r="L43" i="151"/>
  <c r="M43" i="151" s="1"/>
  <c r="Q43" i="151" s="1"/>
  <c r="P43" i="151" s="1"/>
  <c r="J44" i="151"/>
  <c r="L44" i="151"/>
  <c r="Q32" i="151"/>
  <c r="H52" i="151"/>
  <c r="H42" i="151"/>
  <c r="H49" i="151"/>
  <c r="H22" i="151"/>
  <c r="H26" i="151"/>
  <c r="E25" i="144" s="1"/>
  <c r="K18" i="151"/>
  <c r="H16" i="151"/>
  <c r="H37" i="151"/>
  <c r="K37" i="151" s="1"/>
  <c r="P48" i="151"/>
  <c r="H45" i="151"/>
  <c r="K45" i="151" s="1"/>
  <c r="Q21" i="151"/>
  <c r="H46" i="151"/>
  <c r="M9" i="151"/>
  <c r="J19" i="151"/>
  <c r="L19" i="151"/>
  <c r="M19" i="151" s="1"/>
  <c r="Q19" i="151" s="1"/>
  <c r="P19" i="151" s="1"/>
  <c r="J7" i="151"/>
  <c r="J23" i="151"/>
  <c r="C49" i="146"/>
  <c r="L23" i="151"/>
  <c r="C22" i="146"/>
  <c r="L24" i="151"/>
  <c r="J50" i="151"/>
  <c r="D28" i="146"/>
  <c r="C23" i="146"/>
  <c r="K32" i="78"/>
  <c r="K43" i="78"/>
  <c r="J43" i="78" s="1"/>
  <c r="K45" i="78"/>
  <c r="Q15" i="78"/>
  <c r="M25" i="78"/>
  <c r="Q25" i="78" s="1"/>
  <c r="P25" i="78" s="1"/>
  <c r="J19" i="78"/>
  <c r="L19" i="78"/>
  <c r="K22" i="78"/>
  <c r="J10" i="78"/>
  <c r="L10" i="78"/>
  <c r="J27" i="78"/>
  <c r="L27" i="78"/>
  <c r="M27" i="78" s="1"/>
  <c r="Q27" i="78" s="1"/>
  <c r="P27" i="78" s="1"/>
  <c r="K14" i="78"/>
  <c r="J48" i="78"/>
  <c r="L48" i="78"/>
  <c r="J30" i="78"/>
  <c r="L30" i="78"/>
  <c r="H29" i="78"/>
  <c r="K21" i="78"/>
  <c r="L31" i="78"/>
  <c r="M31" i="78" s="1"/>
  <c r="Q31" i="78" s="1"/>
  <c r="P31" i="78" s="1"/>
  <c r="J31" i="78"/>
  <c r="K46" i="78"/>
  <c r="J44" i="78"/>
  <c r="L44" i="78"/>
  <c r="M44" i="78" s="1"/>
  <c r="Q44" i="78" s="1"/>
  <c r="P44" i="78" s="1"/>
  <c r="Q28" i="78"/>
  <c r="Q37" i="78"/>
  <c r="P37" i="78" s="1"/>
  <c r="J53" i="78"/>
  <c r="L53" i="78"/>
  <c r="M53" i="78" s="1"/>
  <c r="Q53" i="78" s="1"/>
  <c r="P53" i="78" s="1"/>
  <c r="K11" i="78"/>
  <c r="J52" i="78"/>
  <c r="L52" i="78"/>
  <c r="Q40" i="78"/>
  <c r="K20" i="78"/>
  <c r="K16" i="78"/>
  <c r="H34" i="78"/>
  <c r="H18" i="78"/>
  <c r="H49" i="78"/>
  <c r="K33" i="78"/>
  <c r="K6" i="78"/>
  <c r="L6" i="78" s="1"/>
  <c r="Q25" i="99"/>
  <c r="Q32" i="101"/>
  <c r="P18" i="149"/>
  <c r="L13" i="99"/>
  <c r="M13" i="99" s="1"/>
  <c r="Q13" i="99" s="1"/>
  <c r="P13" i="99" s="1"/>
  <c r="J13" i="99"/>
  <c r="J6" i="114"/>
  <c r="J12" i="114"/>
  <c r="L12" i="114"/>
  <c r="K5" i="100"/>
  <c r="J46" i="127"/>
  <c r="L46" i="127"/>
  <c r="Q33" i="105"/>
  <c r="P37" i="99"/>
  <c r="P40" i="114"/>
  <c r="Q11" i="114"/>
  <c r="M6" i="114"/>
  <c r="J26" i="107"/>
  <c r="M9" i="114"/>
  <c r="M26" i="107"/>
  <c r="L23" i="149"/>
  <c r="M23" i="149" s="1"/>
  <c r="L25" i="114"/>
  <c r="L24" i="114"/>
  <c r="J24" i="114"/>
  <c r="K38" i="114"/>
  <c r="H53" i="100"/>
  <c r="L26" i="141"/>
  <c r="L38" i="98"/>
  <c r="M38" i="98" s="1"/>
  <c r="Q38" i="98" s="1"/>
  <c r="P38" i="98" s="1"/>
  <c r="J38" i="98"/>
  <c r="L49" i="114"/>
  <c r="M49" i="114" s="1"/>
  <c r="Q49" i="114" s="1"/>
  <c r="P49" i="114" s="1"/>
  <c r="J49" i="114"/>
  <c r="L44" i="149"/>
  <c r="M44" i="149" s="1"/>
  <c r="Q44" i="149" s="1"/>
  <c r="P44" i="149" s="1"/>
  <c r="L39" i="114"/>
  <c r="J39" i="114"/>
  <c r="J45" i="114"/>
  <c r="L45" i="114"/>
  <c r="K16" i="114"/>
  <c r="P19" i="114"/>
  <c r="J29" i="114"/>
  <c r="L29" i="114"/>
  <c r="J54" i="149"/>
  <c r="L54" i="149"/>
  <c r="M54" i="149" s="1"/>
  <c r="J46" i="149"/>
  <c r="K45" i="154"/>
  <c r="K47" i="102"/>
  <c r="M44" i="141"/>
  <c r="J47" i="149"/>
  <c r="L47" i="149"/>
  <c r="M47" i="149" s="1"/>
  <c r="Q47" i="149" s="1"/>
  <c r="P47" i="149" s="1"/>
  <c r="J38" i="149"/>
  <c r="K38" i="140"/>
  <c r="G37" i="142" s="1"/>
  <c r="F37" i="142" s="1"/>
  <c r="F44" i="85"/>
  <c r="L53" i="154"/>
  <c r="J53" i="154"/>
  <c r="K54" i="78"/>
  <c r="L31" i="114"/>
  <c r="L52" i="114"/>
  <c r="L23" i="114"/>
  <c r="J44" i="141"/>
  <c r="J22" i="135"/>
  <c r="L22" i="135"/>
  <c r="L31" i="123"/>
  <c r="M31" i="123" s="1"/>
  <c r="Q31" i="123" s="1"/>
  <c r="P31" i="123" s="1"/>
  <c r="K34" i="114"/>
  <c r="H28" i="112"/>
  <c r="E27" i="124" s="1"/>
  <c r="J29" i="135"/>
  <c r="L29" i="135"/>
  <c r="M29" i="135" s="1"/>
  <c r="Q29" i="135" s="1"/>
  <c r="P29" i="135" s="1"/>
  <c r="J35" i="151"/>
  <c r="L35" i="151"/>
  <c r="M35" i="151" s="1"/>
  <c r="Q35" i="151" s="1"/>
  <c r="P35" i="151" s="1"/>
  <c r="J19" i="154"/>
  <c r="L19" i="154"/>
  <c r="M19" i="154" s="1"/>
  <c r="Q19" i="154" s="1"/>
  <c r="P19" i="154" s="1"/>
  <c r="L18" i="137"/>
  <c r="M18" i="137" s="1"/>
  <c r="Q18" i="137" s="1"/>
  <c r="P18" i="137" s="1"/>
  <c r="J18" i="137"/>
  <c r="K51" i="126"/>
  <c r="F43" i="128"/>
  <c r="J38" i="78"/>
  <c r="L38" i="78"/>
  <c r="J45" i="86"/>
  <c r="L45" i="86"/>
  <c r="J44" i="87"/>
  <c r="L44" i="87"/>
  <c r="M44" i="87" s="1"/>
  <c r="Q44" i="87" s="1"/>
  <c r="P44" i="87" s="1"/>
  <c r="H24" i="127"/>
  <c r="J43" i="87"/>
  <c r="L43" i="87"/>
  <c r="M43" i="87" s="1"/>
  <c r="Q43" i="87" s="1"/>
  <c r="P43" i="87" s="1"/>
  <c r="H25" i="151"/>
  <c r="J24" i="78"/>
  <c r="L24" i="78"/>
  <c r="J46" i="95"/>
  <c r="L46" i="95"/>
  <c r="M46" i="95" s="1"/>
  <c r="Q46" i="95" s="1"/>
  <c r="P46" i="95" s="1"/>
  <c r="J23" i="78"/>
  <c r="L23" i="78"/>
  <c r="J46" i="104"/>
  <c r="L46" i="104"/>
  <c r="M46" i="104" s="1"/>
  <c r="Q46" i="104" s="1"/>
  <c r="P46" i="104" s="1"/>
  <c r="K43" i="141"/>
  <c r="K13" i="143"/>
  <c r="L44" i="107"/>
  <c r="M44" i="107" s="1"/>
  <c r="Q44" i="107" s="1"/>
  <c r="P44" i="107" s="1"/>
  <c r="J44" i="107"/>
  <c r="J8" i="79"/>
  <c r="L8" i="79"/>
  <c r="M8" i="79" s="1"/>
  <c r="Q8" i="79" s="1"/>
  <c r="P8" i="79" s="1"/>
  <c r="F36" i="152"/>
  <c r="C35" i="146"/>
  <c r="K40" i="143"/>
  <c r="J51" i="78"/>
  <c r="L51" i="78"/>
  <c r="L13" i="80"/>
  <c r="J13" i="80"/>
  <c r="J45" i="87"/>
  <c r="L45" i="87"/>
  <c r="M45" i="87" s="1"/>
  <c r="Q45" i="87" s="1"/>
  <c r="P45" i="87" s="1"/>
  <c r="L43" i="85"/>
  <c r="M43" i="85" s="1"/>
  <c r="Q43" i="85" s="1"/>
  <c r="P43" i="85" s="1"/>
  <c r="L44" i="79"/>
  <c r="M44" i="79" s="1"/>
  <c r="Q44" i="79" s="1"/>
  <c r="P44" i="79" s="1"/>
  <c r="J44" i="79"/>
  <c r="J44" i="106"/>
  <c r="L44" i="106"/>
  <c r="M44" i="106" s="1"/>
  <c r="Q44" i="106" s="1"/>
  <c r="P44" i="106" s="1"/>
  <c r="F31" i="108"/>
  <c r="L5" i="89"/>
  <c r="J5" i="89"/>
  <c r="J45" i="96"/>
  <c r="L45" i="96"/>
  <c r="M45" i="96" s="1"/>
  <c r="Q45" i="96" s="1"/>
  <c r="P45" i="96" s="1"/>
  <c r="H21" i="143"/>
  <c r="J43" i="95"/>
  <c r="L43" i="95"/>
  <c r="M43" i="95" s="1"/>
  <c r="Q43" i="95" s="1"/>
  <c r="P43" i="95" s="1"/>
  <c r="J46" i="80"/>
  <c r="L46" i="80"/>
  <c r="L44" i="94"/>
  <c r="M44" i="94" s="1"/>
  <c r="Q44" i="94" s="1"/>
  <c r="P44" i="94" s="1"/>
  <c r="J44" i="94"/>
  <c r="J44" i="95"/>
  <c r="L44" i="95"/>
  <c r="M44" i="95" s="1"/>
  <c r="Q44" i="95" s="1"/>
  <c r="P44" i="95" s="1"/>
  <c r="K42" i="86"/>
  <c r="L45" i="101"/>
  <c r="M45" i="101" s="1"/>
  <c r="Q45" i="101" s="1"/>
  <c r="P45" i="101" s="1"/>
  <c r="J45" i="101"/>
  <c r="J45" i="85"/>
  <c r="L45" i="85"/>
  <c r="M45" i="85" s="1"/>
  <c r="Q45" i="85" s="1"/>
  <c r="P45" i="85" s="1"/>
  <c r="L41" i="86"/>
  <c r="J41" i="86"/>
  <c r="L8" i="80"/>
  <c r="J8" i="80"/>
  <c r="H42" i="91"/>
  <c r="K42" i="91" s="1"/>
  <c r="L12" i="89"/>
  <c r="J12" i="89"/>
  <c r="L36" i="109"/>
  <c r="J15" i="143"/>
  <c r="J38" i="109"/>
  <c r="L42" i="108"/>
  <c r="M42" i="108" s="1"/>
  <c r="Q42" i="108" s="1"/>
  <c r="P42" i="108" s="1"/>
  <c r="J42" i="108"/>
  <c r="J35" i="109"/>
  <c r="J30" i="107"/>
  <c r="L30" i="107"/>
  <c r="J38" i="85"/>
  <c r="L38" i="85"/>
  <c r="M38" i="85" s="1"/>
  <c r="Q38" i="85" s="1"/>
  <c r="P38" i="85" s="1"/>
  <c r="L27" i="80"/>
  <c r="J27" i="80"/>
  <c r="J55" i="114"/>
  <c r="L55" i="114"/>
  <c r="M55" i="114" s="1"/>
  <c r="Q55" i="114" s="1"/>
  <c r="P55" i="114" s="1"/>
  <c r="L55" i="156"/>
  <c r="M55" i="156" s="1"/>
  <c r="Q55" i="156" s="1"/>
  <c r="P55" i="156" s="1"/>
  <c r="J55" i="156"/>
  <c r="J55" i="121"/>
  <c r="L55" i="121"/>
  <c r="L55" i="136"/>
  <c r="M55" i="136" s="1"/>
  <c r="Q55" i="136" s="1"/>
  <c r="P55" i="136" s="1"/>
  <c r="J55" i="136"/>
  <c r="J55" i="154"/>
  <c r="J55" i="117"/>
  <c r="L55" i="117"/>
  <c r="M55" i="117" s="1"/>
  <c r="Q55" i="117" s="1"/>
  <c r="P55" i="117" s="1"/>
  <c r="L55" i="123"/>
  <c r="M55" i="123" s="1"/>
  <c r="Q55" i="123" s="1"/>
  <c r="P55" i="123" s="1"/>
  <c r="J55" i="123"/>
  <c r="J55" i="152"/>
  <c r="L55" i="127"/>
  <c r="M55" i="127" s="1"/>
  <c r="Q55" i="127" s="1"/>
  <c r="P55" i="127" s="1"/>
  <c r="J55" i="127"/>
  <c r="J55" i="150"/>
  <c r="L55" i="150"/>
  <c r="M55" i="150" s="1"/>
  <c r="Q55" i="150" s="1"/>
  <c r="P55" i="150" s="1"/>
  <c r="L55" i="149"/>
  <c r="M55" i="149" s="1"/>
  <c r="Q55" i="149" s="1"/>
  <c r="P55" i="149" s="1"/>
  <c r="J55" i="149"/>
  <c r="F55" i="153"/>
  <c r="C54" i="146"/>
  <c r="J54" i="119"/>
  <c r="L54" i="119"/>
  <c r="M54" i="119" s="1"/>
  <c r="L55" i="155"/>
  <c r="M55" i="155" s="1"/>
  <c r="Q55" i="155" s="1"/>
  <c r="P55" i="155" s="1"/>
  <c r="J55" i="155"/>
  <c r="E44" i="144" l="1"/>
  <c r="E44" i="146" s="1"/>
  <c r="E45" i="144"/>
  <c r="E32" i="144"/>
  <c r="D32" i="144"/>
  <c r="D32" i="146" s="1"/>
  <c r="H7" i="153"/>
  <c r="K7" i="153" s="1"/>
  <c r="H16" i="153"/>
  <c r="E15" i="144" s="1"/>
  <c r="E15" i="146" s="1"/>
  <c r="D30" i="144"/>
  <c r="D30" i="146" s="1"/>
  <c r="H31" i="153"/>
  <c r="K49" i="153"/>
  <c r="E48" i="144"/>
  <c r="E48" i="146" s="1"/>
  <c r="K10" i="153"/>
  <c r="E9" i="144"/>
  <c r="E9" i="146" s="1"/>
  <c r="H8" i="153"/>
  <c r="D7" i="144"/>
  <c r="D7" i="146" s="1"/>
  <c r="H34" i="153"/>
  <c r="D33" i="144"/>
  <c r="K13" i="153"/>
  <c r="E12" i="144"/>
  <c r="E12" i="146" s="1"/>
  <c r="D16" i="144"/>
  <c r="D16" i="146" s="1"/>
  <c r="H17" i="153"/>
  <c r="L46" i="153"/>
  <c r="H47" i="153"/>
  <c r="D46" i="144"/>
  <c r="D46" i="146" s="1"/>
  <c r="H18" i="153"/>
  <c r="D17" i="144"/>
  <c r="D17" i="146" s="1"/>
  <c r="H9" i="153"/>
  <c r="D8" i="144"/>
  <c r="D8" i="146" s="1"/>
  <c r="H25" i="153"/>
  <c r="D24" i="144"/>
  <c r="D24" i="146" s="1"/>
  <c r="K6" i="153"/>
  <c r="E5" i="144"/>
  <c r="E5" i="146" s="1"/>
  <c r="D37" i="144"/>
  <c r="D37" i="146" s="1"/>
  <c r="H38" i="153"/>
  <c r="H22" i="153"/>
  <c r="D21" i="144"/>
  <c r="D21" i="146" s="1"/>
  <c r="K41" i="153"/>
  <c r="E40" i="144"/>
  <c r="E40" i="146" s="1"/>
  <c r="H15" i="153"/>
  <c r="D14" i="144"/>
  <c r="D14" i="146" s="1"/>
  <c r="H36" i="153"/>
  <c r="D35" i="144"/>
  <c r="D35" i="146" s="1"/>
  <c r="D39" i="144"/>
  <c r="D39" i="146" s="1"/>
  <c r="H40" i="153"/>
  <c r="K19" i="153"/>
  <c r="E18" i="144"/>
  <c r="E18" i="146" s="1"/>
  <c r="H24" i="153"/>
  <c r="D23" i="144"/>
  <c r="D23" i="146" s="1"/>
  <c r="H14" i="153"/>
  <c r="D13" i="144"/>
  <c r="D13" i="146" s="1"/>
  <c r="K29" i="153"/>
  <c r="E28" i="144"/>
  <c r="E28" i="146" s="1"/>
  <c r="H32" i="153"/>
  <c r="D31" i="144"/>
  <c r="D31" i="146" s="1"/>
  <c r="D4" i="144"/>
  <c r="D4" i="146" s="1"/>
  <c r="H5" i="153"/>
  <c r="H11" i="153"/>
  <c r="D10" i="144"/>
  <c r="D10" i="146" s="1"/>
  <c r="D47" i="144"/>
  <c r="D47" i="146" s="1"/>
  <c r="H48" i="153"/>
  <c r="E6" i="144"/>
  <c r="E6" i="146" s="1"/>
  <c r="H44" i="153"/>
  <c r="D43" i="144"/>
  <c r="D43" i="146" s="1"/>
  <c r="K35" i="153"/>
  <c r="E34" i="144"/>
  <c r="E34" i="146" s="1"/>
  <c r="K54" i="153"/>
  <c r="E53" i="144"/>
  <c r="E53" i="146" s="1"/>
  <c r="H20" i="153"/>
  <c r="D19" i="144"/>
  <c r="D19" i="146" s="1"/>
  <c r="K27" i="153"/>
  <c r="E26" i="144"/>
  <c r="E26" i="146" s="1"/>
  <c r="K39" i="153"/>
  <c r="E38" i="144"/>
  <c r="E38" i="146" s="1"/>
  <c r="H30" i="153"/>
  <c r="D29" i="144"/>
  <c r="D29" i="146" s="1"/>
  <c r="D36" i="144"/>
  <c r="D36" i="146" s="1"/>
  <c r="H37" i="153"/>
  <c r="K52" i="153"/>
  <c r="E51" i="144"/>
  <c r="E51" i="146" s="1"/>
  <c r="D54" i="144"/>
  <c r="D54" i="146" s="1"/>
  <c r="K21" i="153"/>
  <c r="E20" i="144"/>
  <c r="E20" i="146" s="1"/>
  <c r="D9" i="144"/>
  <c r="D9" i="146" s="1"/>
  <c r="D50" i="144"/>
  <c r="D50" i="146" s="1"/>
  <c r="H51" i="153"/>
  <c r="L26" i="153"/>
  <c r="H53" i="153"/>
  <c r="D52" i="144"/>
  <c r="D52" i="146" s="1"/>
  <c r="K23" i="153"/>
  <c r="E22" i="144"/>
  <c r="E22" i="146" s="1"/>
  <c r="H12" i="153"/>
  <c r="D11" i="144"/>
  <c r="D11" i="146" s="1"/>
  <c r="H28" i="153"/>
  <c r="D27" i="144"/>
  <c r="D27" i="146" s="1"/>
  <c r="K50" i="153"/>
  <c r="E49" i="144"/>
  <c r="E49" i="146" s="1"/>
  <c r="H43" i="153"/>
  <c r="D42" i="144"/>
  <c r="D42" i="146" s="1"/>
  <c r="G34" i="142"/>
  <c r="F34" i="142" s="1"/>
  <c r="D37" i="142"/>
  <c r="E37" i="142"/>
  <c r="E34" i="142"/>
  <c r="H54" i="140"/>
  <c r="E53" i="142" s="1"/>
  <c r="H45" i="140"/>
  <c r="H55" i="140"/>
  <c r="E54" i="142" s="1"/>
  <c r="H7" i="140"/>
  <c r="D6" i="142"/>
  <c r="K20" i="140"/>
  <c r="E19" i="142"/>
  <c r="H51" i="140"/>
  <c r="D50" i="142"/>
  <c r="D26" i="142"/>
  <c r="H27" i="140"/>
  <c r="H21" i="140"/>
  <c r="D20" i="142"/>
  <c r="H32" i="140"/>
  <c r="D31" i="142"/>
  <c r="H53" i="140"/>
  <c r="D52" i="142"/>
  <c r="K9" i="140"/>
  <c r="E8" i="142"/>
  <c r="H50" i="140"/>
  <c r="D49" i="142"/>
  <c r="K40" i="140"/>
  <c r="G39" i="142" s="1"/>
  <c r="F39" i="142" s="1"/>
  <c r="E39" i="142"/>
  <c r="H12" i="140"/>
  <c r="D11" i="142"/>
  <c r="K44" i="140"/>
  <c r="E43" i="142"/>
  <c r="D24" i="142"/>
  <c r="H25" i="140"/>
  <c r="K14" i="140"/>
  <c r="G13" i="142" s="1"/>
  <c r="F13" i="142" s="1"/>
  <c r="E13" i="142"/>
  <c r="H43" i="140"/>
  <c r="D42" i="142"/>
  <c r="H24" i="140"/>
  <c r="D23" i="142"/>
  <c r="K39" i="140"/>
  <c r="E38" i="142"/>
  <c r="H46" i="140"/>
  <c r="D45" i="142"/>
  <c r="H18" i="140"/>
  <c r="D17" i="142"/>
  <c r="H6" i="140"/>
  <c r="D5" i="142"/>
  <c r="H10" i="140"/>
  <c r="D9" i="142"/>
  <c r="K45" i="140"/>
  <c r="G44" i="142" s="1"/>
  <c r="F44" i="142" s="1"/>
  <c r="E44" i="142"/>
  <c r="H49" i="140"/>
  <c r="D48" i="142"/>
  <c r="K22" i="140"/>
  <c r="E21" i="142"/>
  <c r="H5" i="140"/>
  <c r="D4" i="142"/>
  <c r="K19" i="140"/>
  <c r="E18" i="142"/>
  <c r="H33" i="140"/>
  <c r="D32" i="142"/>
  <c r="H31" i="140"/>
  <c r="D30" i="142"/>
  <c r="D41" i="142"/>
  <c r="H42" i="140"/>
  <c r="H23" i="140"/>
  <c r="D22" i="142"/>
  <c r="K8" i="140"/>
  <c r="E7" i="142"/>
  <c r="D46" i="142"/>
  <c r="H47" i="140"/>
  <c r="H48" i="140"/>
  <c r="D47" i="142"/>
  <c r="H16" i="140"/>
  <c r="D15" i="142"/>
  <c r="K15" i="140"/>
  <c r="E14" i="142"/>
  <c r="E32" i="139"/>
  <c r="G32" i="139"/>
  <c r="H19" i="125"/>
  <c r="L33" i="125"/>
  <c r="J33" i="125"/>
  <c r="H41" i="125"/>
  <c r="H37" i="125"/>
  <c r="E36" i="139" s="1"/>
  <c r="D14" i="139"/>
  <c r="H15" i="125"/>
  <c r="H52" i="125"/>
  <c r="D51" i="139"/>
  <c r="H53" i="125"/>
  <c r="D52" i="139"/>
  <c r="H46" i="125"/>
  <c r="D45" i="139"/>
  <c r="H47" i="125"/>
  <c r="D46" i="139"/>
  <c r="H10" i="125"/>
  <c r="D9" i="139"/>
  <c r="H11" i="125"/>
  <c r="D10" i="139"/>
  <c r="H21" i="125"/>
  <c r="D20" i="139"/>
  <c r="H23" i="125"/>
  <c r="D22" i="139"/>
  <c r="H26" i="125"/>
  <c r="D25" i="139"/>
  <c r="H25" i="125"/>
  <c r="E24" i="139" s="1"/>
  <c r="D24" i="139"/>
  <c r="H28" i="125"/>
  <c r="D27" i="139"/>
  <c r="H17" i="125"/>
  <c r="D16" i="139"/>
  <c r="H13" i="125"/>
  <c r="D12" i="139"/>
  <c r="H27" i="125"/>
  <c r="D26" i="139"/>
  <c r="H38" i="125"/>
  <c r="D37" i="139"/>
  <c r="H9" i="125"/>
  <c r="D8" i="139"/>
  <c r="H12" i="125"/>
  <c r="D11" i="139"/>
  <c r="H51" i="125"/>
  <c r="D50" i="139"/>
  <c r="H43" i="125"/>
  <c r="D42" i="139"/>
  <c r="K8" i="125"/>
  <c r="G7" i="139" s="1"/>
  <c r="F7" i="139" s="1"/>
  <c r="E7" i="139"/>
  <c r="H48" i="125"/>
  <c r="D47" i="139"/>
  <c r="M33" i="125"/>
  <c r="H5" i="125"/>
  <c r="D4" i="139"/>
  <c r="D38" i="139"/>
  <c r="H39" i="125"/>
  <c r="H20" i="125"/>
  <c r="D19" i="139"/>
  <c r="H34" i="125"/>
  <c r="D33" i="139"/>
  <c r="H6" i="125"/>
  <c r="D5" i="139"/>
  <c r="D13" i="139"/>
  <c r="H14" i="125"/>
  <c r="H24" i="125"/>
  <c r="D23" i="139"/>
  <c r="K19" i="125"/>
  <c r="G18" i="139" s="1"/>
  <c r="F18" i="139" s="1"/>
  <c r="E18" i="139"/>
  <c r="H50" i="125"/>
  <c r="D49" i="139"/>
  <c r="H29" i="125"/>
  <c r="D28" i="139"/>
  <c r="H45" i="125"/>
  <c r="D44" i="139"/>
  <c r="H32" i="125"/>
  <c r="D31" i="139"/>
  <c r="K41" i="125"/>
  <c r="G40" i="139" s="1"/>
  <c r="E40" i="139"/>
  <c r="H36" i="125"/>
  <c r="D35" i="139"/>
  <c r="H35" i="125"/>
  <c r="D34" i="139"/>
  <c r="H49" i="125"/>
  <c r="D48" i="139"/>
  <c r="H18" i="125"/>
  <c r="D17" i="139"/>
  <c r="H31" i="125"/>
  <c r="D30" i="139"/>
  <c r="M55" i="121"/>
  <c r="Q55" i="121" s="1"/>
  <c r="P55" i="121" s="1"/>
  <c r="H38" i="112"/>
  <c r="D37" i="124"/>
  <c r="H7" i="112"/>
  <c r="D6" i="124"/>
  <c r="H31" i="112"/>
  <c r="D30" i="124"/>
  <c r="H20" i="112"/>
  <c r="D19" i="124"/>
  <c r="H50" i="112"/>
  <c r="D49" i="124"/>
  <c r="H40" i="112"/>
  <c r="D39" i="124"/>
  <c r="H8" i="112"/>
  <c r="D7" i="124"/>
  <c r="H45" i="112"/>
  <c r="D44" i="124"/>
  <c r="H25" i="112"/>
  <c r="D24" i="124"/>
  <c r="H53" i="112"/>
  <c r="D52" i="124"/>
  <c r="H51" i="112"/>
  <c r="D50" i="124"/>
  <c r="K34" i="112"/>
  <c r="E33" i="124"/>
  <c r="H48" i="112"/>
  <c r="D47" i="124"/>
  <c r="H33" i="112"/>
  <c r="D32" i="124"/>
  <c r="H24" i="112"/>
  <c r="D23" i="124"/>
  <c r="H41" i="112"/>
  <c r="D40" i="124"/>
  <c r="H47" i="112"/>
  <c r="D46" i="124"/>
  <c r="H13" i="112"/>
  <c r="D12" i="124"/>
  <c r="H29" i="112"/>
  <c r="D28" i="124"/>
  <c r="H49" i="112"/>
  <c r="D48" i="124"/>
  <c r="H46" i="112"/>
  <c r="D45" i="124"/>
  <c r="H37" i="112"/>
  <c r="D36" i="124"/>
  <c r="H52" i="112"/>
  <c r="D51" i="124"/>
  <c r="H42" i="112"/>
  <c r="D41" i="124"/>
  <c r="H44" i="112"/>
  <c r="D43" i="124"/>
  <c r="H21" i="112"/>
  <c r="D20" i="124"/>
  <c r="H5" i="112"/>
  <c r="D4" i="124"/>
  <c r="H43" i="112"/>
  <c r="D42" i="124"/>
  <c r="H16" i="112"/>
  <c r="D15" i="124"/>
  <c r="H54" i="112"/>
  <c r="D53" i="124"/>
  <c r="D22" i="124"/>
  <c r="H23" i="112"/>
  <c r="H15" i="112"/>
  <c r="D14" i="124"/>
  <c r="K19" i="112"/>
  <c r="E18" i="124"/>
  <c r="H36" i="112"/>
  <c r="D35" i="124"/>
  <c r="H35" i="112"/>
  <c r="D34" i="124"/>
  <c r="H39" i="112"/>
  <c r="D38" i="124"/>
  <c r="H30" i="112"/>
  <c r="D29" i="124"/>
  <c r="H18" i="112"/>
  <c r="D17" i="124"/>
  <c r="H10" i="112"/>
  <c r="D9" i="124"/>
  <c r="H14" i="112"/>
  <c r="D13" i="124"/>
  <c r="H27" i="112"/>
  <c r="D26" i="124"/>
  <c r="H22" i="112"/>
  <c r="D21" i="124"/>
  <c r="H11" i="112"/>
  <c r="D10" i="124"/>
  <c r="H17" i="112"/>
  <c r="D16" i="124"/>
  <c r="H9" i="112"/>
  <c r="D8" i="124"/>
  <c r="H32" i="112"/>
  <c r="D31" i="124"/>
  <c r="H12" i="112"/>
  <c r="D11" i="124"/>
  <c r="H26" i="112"/>
  <c r="D25" i="124"/>
  <c r="H6" i="112"/>
  <c r="D5" i="124"/>
  <c r="G55" i="110"/>
  <c r="F55" i="110" s="1"/>
  <c r="L56" i="78"/>
  <c r="J56" i="78"/>
  <c r="H55" i="78"/>
  <c r="D54" i="110"/>
  <c r="H19" i="84"/>
  <c r="D18" i="110"/>
  <c r="H31" i="84"/>
  <c r="D30" i="110"/>
  <c r="H9" i="84"/>
  <c r="D8" i="110"/>
  <c r="H20" i="84"/>
  <c r="D19" i="110"/>
  <c r="H16" i="84"/>
  <c r="D15" i="110"/>
  <c r="H18" i="84"/>
  <c r="D17" i="110"/>
  <c r="H34" i="84"/>
  <c r="D33" i="110"/>
  <c r="H22" i="84"/>
  <c r="D21" i="110"/>
  <c r="H7" i="84"/>
  <c r="D6" i="110"/>
  <c r="H25" i="84"/>
  <c r="D24" i="110"/>
  <c r="H52" i="84"/>
  <c r="D51" i="110"/>
  <c r="H30" i="84"/>
  <c r="D29" i="110"/>
  <c r="H33" i="84"/>
  <c r="D32" i="110"/>
  <c r="H49" i="84"/>
  <c r="D48" i="110"/>
  <c r="H37" i="84"/>
  <c r="D36" i="110"/>
  <c r="H24" i="84"/>
  <c r="D23" i="110"/>
  <c r="H39" i="84"/>
  <c r="D38" i="110"/>
  <c r="H12" i="84"/>
  <c r="D11" i="110"/>
  <c r="H45" i="84"/>
  <c r="D44" i="110"/>
  <c r="H48" i="84"/>
  <c r="D47" i="110"/>
  <c r="H43" i="84"/>
  <c r="D42" i="110"/>
  <c r="H51" i="84"/>
  <c r="D50" i="110"/>
  <c r="H38" i="84"/>
  <c r="D37" i="110"/>
  <c r="H15" i="84"/>
  <c r="D14" i="110"/>
  <c r="H44" i="84"/>
  <c r="D43" i="110"/>
  <c r="H13" i="84"/>
  <c r="D12" i="110"/>
  <c r="H28" i="84"/>
  <c r="D27" i="110"/>
  <c r="H42" i="84"/>
  <c r="D41" i="110"/>
  <c r="H32" i="84"/>
  <c r="D31" i="110"/>
  <c r="H54" i="84"/>
  <c r="D53" i="110"/>
  <c r="H36" i="84"/>
  <c r="D35" i="110"/>
  <c r="H26" i="84"/>
  <c r="D25" i="110"/>
  <c r="H5" i="84"/>
  <c r="D4" i="110"/>
  <c r="H10" i="84"/>
  <c r="D9" i="110"/>
  <c r="H41" i="84"/>
  <c r="D40" i="110"/>
  <c r="H14" i="84"/>
  <c r="D13" i="110"/>
  <c r="H6" i="84"/>
  <c r="D5" i="110"/>
  <c r="H27" i="84"/>
  <c r="D26" i="110"/>
  <c r="H17" i="84"/>
  <c r="D16" i="110"/>
  <c r="H11" i="84"/>
  <c r="D10" i="110"/>
  <c r="H53" i="84"/>
  <c r="D52" i="110"/>
  <c r="H50" i="84"/>
  <c r="D49" i="110"/>
  <c r="H29" i="84"/>
  <c r="D28" i="110"/>
  <c r="H8" i="84"/>
  <c r="D7" i="110"/>
  <c r="H40" i="84"/>
  <c r="D39" i="110"/>
  <c r="H23" i="84"/>
  <c r="D22" i="110"/>
  <c r="H35" i="84"/>
  <c r="D34" i="110"/>
  <c r="H21" i="84"/>
  <c r="D20" i="110"/>
  <c r="H47" i="84"/>
  <c r="D46" i="110"/>
  <c r="H46" i="84"/>
  <c r="D45" i="110"/>
  <c r="J22" i="154"/>
  <c r="L22" i="154"/>
  <c r="M22" i="154" s="1"/>
  <c r="Q22" i="154" s="1"/>
  <c r="P22" i="154" s="1"/>
  <c r="J33" i="154"/>
  <c r="D15" i="146"/>
  <c r="L10" i="153"/>
  <c r="D33" i="146"/>
  <c r="L47" i="141"/>
  <c r="M47" i="141" s="1"/>
  <c r="Q47" i="141" s="1"/>
  <c r="P47" i="141" s="1"/>
  <c r="J47" i="141"/>
  <c r="P10" i="141"/>
  <c r="L21" i="141"/>
  <c r="M21" i="141" s="1"/>
  <c r="Q21" i="141" s="1"/>
  <c r="P21" i="141" s="1"/>
  <c r="J21" i="141"/>
  <c r="K13" i="140"/>
  <c r="G12" i="142" s="1"/>
  <c r="F12" i="142" s="1"/>
  <c r="K37" i="140"/>
  <c r="G36" i="142" s="1"/>
  <c r="F36" i="142" s="1"/>
  <c r="L14" i="140"/>
  <c r="J14" i="140"/>
  <c r="J43" i="79"/>
  <c r="L43" i="78"/>
  <c r="M43" i="78" s="1"/>
  <c r="J22" i="78"/>
  <c r="L22" i="78"/>
  <c r="M22" i="78" s="1"/>
  <c r="K40" i="150"/>
  <c r="J22" i="150"/>
  <c r="L22" i="150"/>
  <c r="M22" i="150" s="1"/>
  <c r="Q22" i="150" s="1"/>
  <c r="P22" i="150" s="1"/>
  <c r="L41" i="155"/>
  <c r="J41" i="155"/>
  <c r="J15" i="155"/>
  <c r="L15" i="155"/>
  <c r="M15" i="155" s="1"/>
  <c r="Q15" i="155" s="1"/>
  <c r="P15" i="155" s="1"/>
  <c r="K30" i="151"/>
  <c r="L53" i="151"/>
  <c r="M53" i="151" s="1"/>
  <c r="Q53" i="151" s="1"/>
  <c r="P53" i="151" s="1"/>
  <c r="J53" i="151"/>
  <c r="K8" i="151"/>
  <c r="K29" i="151"/>
  <c r="J50" i="154"/>
  <c r="L50" i="154"/>
  <c r="J15" i="154"/>
  <c r="L15" i="154"/>
  <c r="K35" i="154"/>
  <c r="E32" i="146"/>
  <c r="J23" i="154"/>
  <c r="L23" i="154"/>
  <c r="L31" i="154"/>
  <c r="M31" i="154" s="1"/>
  <c r="Q31" i="154" s="1"/>
  <c r="P31" i="154" s="1"/>
  <c r="J31" i="154"/>
  <c r="P40" i="154"/>
  <c r="K21" i="154"/>
  <c r="L46" i="154"/>
  <c r="M46" i="154" s="1"/>
  <c r="Q46" i="154" s="1"/>
  <c r="P46" i="154" s="1"/>
  <c r="J46" i="154"/>
  <c r="K14" i="154"/>
  <c r="J32" i="154"/>
  <c r="L32" i="154"/>
  <c r="M32" i="154" s="1"/>
  <c r="Q32" i="154" s="1"/>
  <c r="P32" i="154" s="1"/>
  <c r="K16" i="153"/>
  <c r="K33" i="153"/>
  <c r="G32" i="144" s="1"/>
  <c r="H42" i="153"/>
  <c r="E41" i="144" s="1"/>
  <c r="E41" i="146" s="1"/>
  <c r="K36" i="153"/>
  <c r="K45" i="153"/>
  <c r="G44" i="144" s="1"/>
  <c r="J7" i="143"/>
  <c r="L7" i="143"/>
  <c r="M7" i="143" s="1"/>
  <c r="Q7" i="143" s="1"/>
  <c r="P7" i="143" s="1"/>
  <c r="L42" i="143"/>
  <c r="M42" i="143" s="1"/>
  <c r="Q42" i="143" s="1"/>
  <c r="P42" i="143" s="1"/>
  <c r="J42" i="143"/>
  <c r="L19" i="143"/>
  <c r="J19" i="143"/>
  <c r="J44" i="143"/>
  <c r="L44" i="143"/>
  <c r="J20" i="143"/>
  <c r="L20" i="143"/>
  <c r="L51" i="143"/>
  <c r="M51" i="143" s="1"/>
  <c r="Q51" i="143" s="1"/>
  <c r="P51" i="143" s="1"/>
  <c r="J51" i="143"/>
  <c r="J33" i="141"/>
  <c r="L33" i="141"/>
  <c r="J50" i="141"/>
  <c r="L50" i="141"/>
  <c r="M13" i="141"/>
  <c r="H16" i="141"/>
  <c r="K31" i="141"/>
  <c r="J35" i="141"/>
  <c r="L35" i="141"/>
  <c r="M35" i="141" s="1"/>
  <c r="Q35" i="141" s="1"/>
  <c r="P35" i="141" s="1"/>
  <c r="J39" i="141"/>
  <c r="L39" i="141"/>
  <c r="M39" i="141" s="1"/>
  <c r="Q39" i="141" s="1"/>
  <c r="P39" i="141" s="1"/>
  <c r="J38" i="141"/>
  <c r="L38" i="141"/>
  <c r="M38" i="141" s="1"/>
  <c r="Q38" i="141" s="1"/>
  <c r="P38" i="141" s="1"/>
  <c r="K32" i="141"/>
  <c r="L49" i="141"/>
  <c r="M49" i="141" s="1"/>
  <c r="Q49" i="141" s="1"/>
  <c r="P49" i="141" s="1"/>
  <c r="J49" i="141"/>
  <c r="L22" i="141"/>
  <c r="M22" i="141" s="1"/>
  <c r="Q22" i="141" s="1"/>
  <c r="P22" i="141" s="1"/>
  <c r="J22" i="141"/>
  <c r="J48" i="141"/>
  <c r="L48" i="141"/>
  <c r="K17" i="140"/>
  <c r="G16" i="142" s="1"/>
  <c r="F16" i="142" s="1"/>
  <c r="H28" i="140"/>
  <c r="E27" i="142" s="1"/>
  <c r="L8" i="140"/>
  <c r="H7" i="142" s="1"/>
  <c r="H41" i="140"/>
  <c r="E40" i="142" s="1"/>
  <c r="J35" i="140"/>
  <c r="L35" i="140"/>
  <c r="K29" i="140"/>
  <c r="G28" i="142" s="1"/>
  <c r="F28" i="142" s="1"/>
  <c r="K30" i="140"/>
  <c r="G29" i="142" s="1"/>
  <c r="F29" i="142" s="1"/>
  <c r="K54" i="140"/>
  <c r="G53" i="142" s="1"/>
  <c r="F53" i="142" s="1"/>
  <c r="K11" i="140"/>
  <c r="G10" i="142" s="1"/>
  <c r="F10" i="142" s="1"/>
  <c r="K26" i="140"/>
  <c r="G25" i="142" s="1"/>
  <c r="F25" i="142" s="1"/>
  <c r="K52" i="140"/>
  <c r="G51" i="142" s="1"/>
  <c r="F51" i="142" s="1"/>
  <c r="K34" i="140"/>
  <c r="G33" i="142" s="1"/>
  <c r="F33" i="142" s="1"/>
  <c r="K36" i="140"/>
  <c r="G35" i="142" s="1"/>
  <c r="F35" i="142" s="1"/>
  <c r="J32" i="136"/>
  <c r="L32" i="136"/>
  <c r="M32" i="136" s="1"/>
  <c r="Q32" i="136" s="1"/>
  <c r="P32" i="136" s="1"/>
  <c r="J14" i="135"/>
  <c r="L14" i="135"/>
  <c r="M14" i="135" s="1"/>
  <c r="Q14" i="135" s="1"/>
  <c r="P14" i="135" s="1"/>
  <c r="J14" i="134"/>
  <c r="L14" i="134"/>
  <c r="J50" i="134"/>
  <c r="L50" i="134"/>
  <c r="M50" i="134" s="1"/>
  <c r="Q50" i="134" s="1"/>
  <c r="P50" i="134" s="1"/>
  <c r="L21" i="134"/>
  <c r="M21" i="134" s="1"/>
  <c r="Q21" i="134" s="1"/>
  <c r="P21" i="134" s="1"/>
  <c r="J21" i="134"/>
  <c r="J15" i="134"/>
  <c r="L15" i="134"/>
  <c r="M15" i="134" s="1"/>
  <c r="Q15" i="134" s="1"/>
  <c r="P15" i="134" s="1"/>
  <c r="J31" i="134"/>
  <c r="L31" i="134"/>
  <c r="M31" i="134" s="1"/>
  <c r="Q31" i="134" s="1"/>
  <c r="P31" i="134" s="1"/>
  <c r="J31" i="133"/>
  <c r="L31" i="133"/>
  <c r="M31" i="133" s="1"/>
  <c r="Q31" i="133" s="1"/>
  <c r="P31" i="133" s="1"/>
  <c r="J49" i="132"/>
  <c r="L49" i="132"/>
  <c r="M49" i="132" s="1"/>
  <c r="Q49" i="132" s="1"/>
  <c r="P49" i="132" s="1"/>
  <c r="L21" i="128"/>
  <c r="M21" i="128" s="1"/>
  <c r="Q21" i="128" s="1"/>
  <c r="P21" i="128" s="1"/>
  <c r="J21" i="128"/>
  <c r="J33" i="128"/>
  <c r="L33" i="128"/>
  <c r="M33" i="128" s="1"/>
  <c r="Q33" i="128" s="1"/>
  <c r="P33" i="128" s="1"/>
  <c r="K17" i="128"/>
  <c r="J51" i="128"/>
  <c r="L51" i="128"/>
  <c r="M51" i="128" s="1"/>
  <c r="Q51" i="128" s="1"/>
  <c r="P51" i="128" s="1"/>
  <c r="J32" i="127"/>
  <c r="L32" i="127"/>
  <c r="M32" i="127" s="1"/>
  <c r="Q32" i="127" s="1"/>
  <c r="P32" i="127" s="1"/>
  <c r="K28" i="127"/>
  <c r="J38" i="127"/>
  <c r="L38" i="127"/>
  <c r="M38" i="127" s="1"/>
  <c r="Q38" i="127" s="1"/>
  <c r="P38" i="127" s="1"/>
  <c r="J18" i="127"/>
  <c r="L18" i="127"/>
  <c r="M18" i="127" s="1"/>
  <c r="Q18" i="127" s="1"/>
  <c r="P18" i="127" s="1"/>
  <c r="L35" i="127"/>
  <c r="M35" i="127" s="1"/>
  <c r="Q35" i="127" s="1"/>
  <c r="P35" i="127" s="1"/>
  <c r="J35" i="127"/>
  <c r="L36" i="127"/>
  <c r="M36" i="127" s="1"/>
  <c r="Q36" i="127" s="1"/>
  <c r="P36" i="127" s="1"/>
  <c r="J36" i="127"/>
  <c r="J20" i="126"/>
  <c r="L20" i="126"/>
  <c r="M20" i="126" s="1"/>
  <c r="Q20" i="126" s="1"/>
  <c r="P20" i="126" s="1"/>
  <c r="K46" i="126"/>
  <c r="J13" i="126"/>
  <c r="L13" i="126"/>
  <c r="M13" i="126" s="1"/>
  <c r="Q13" i="126" s="1"/>
  <c r="P13" i="126" s="1"/>
  <c r="L39" i="126"/>
  <c r="M39" i="126" s="1"/>
  <c r="Q39" i="126" s="1"/>
  <c r="P39" i="126" s="1"/>
  <c r="J39" i="126"/>
  <c r="L34" i="126"/>
  <c r="M34" i="126" s="1"/>
  <c r="Q34" i="126" s="1"/>
  <c r="P34" i="126" s="1"/>
  <c r="J34" i="126"/>
  <c r="J50" i="126"/>
  <c r="L50" i="126"/>
  <c r="M50" i="126" s="1"/>
  <c r="Q50" i="126" s="1"/>
  <c r="P50" i="126" s="1"/>
  <c r="Q47" i="126"/>
  <c r="P47" i="126" s="1"/>
  <c r="J11" i="126"/>
  <c r="L11" i="126"/>
  <c r="M11" i="126" s="1"/>
  <c r="Q11" i="126" s="1"/>
  <c r="P11" i="126" s="1"/>
  <c r="P14" i="126"/>
  <c r="L49" i="126"/>
  <c r="J49" i="126"/>
  <c r="K7" i="125"/>
  <c r="G6" i="139" s="1"/>
  <c r="F6" i="139" s="1"/>
  <c r="K22" i="125"/>
  <c r="G21" i="139" s="1"/>
  <c r="L19" i="125"/>
  <c r="H40" i="125"/>
  <c r="E39" i="139" s="1"/>
  <c r="J41" i="125"/>
  <c r="L41" i="125"/>
  <c r="K37" i="125"/>
  <c r="G36" i="139" s="1"/>
  <c r="F36" i="139" s="1"/>
  <c r="K30" i="125"/>
  <c r="G29" i="139" s="1"/>
  <c r="F29" i="139" s="1"/>
  <c r="J44" i="125"/>
  <c r="L44" i="125"/>
  <c r="H43" i="139" s="1"/>
  <c r="K16" i="125"/>
  <c r="G15" i="139" s="1"/>
  <c r="F15" i="139" s="1"/>
  <c r="J8" i="125"/>
  <c r="K42" i="125"/>
  <c r="G41" i="139" s="1"/>
  <c r="F41" i="139" s="1"/>
  <c r="K54" i="125"/>
  <c r="G53" i="139" s="1"/>
  <c r="F53" i="139" s="1"/>
  <c r="F32" i="139"/>
  <c r="J9" i="91"/>
  <c r="L9" i="91"/>
  <c r="M9" i="91" s="1"/>
  <c r="Q9" i="91" s="1"/>
  <c r="P9" i="91" s="1"/>
  <c r="J29" i="92"/>
  <c r="L29" i="92"/>
  <c r="M29" i="92" s="1"/>
  <c r="Q29" i="92" s="1"/>
  <c r="P29" i="92" s="1"/>
  <c r="L15" i="93"/>
  <c r="M15" i="93" s="1"/>
  <c r="Q15" i="93" s="1"/>
  <c r="P15" i="93" s="1"/>
  <c r="J15" i="93"/>
  <c r="L15" i="95"/>
  <c r="M15" i="95" s="1"/>
  <c r="Q15" i="95" s="1"/>
  <c r="P15" i="95" s="1"/>
  <c r="J15" i="95"/>
  <c r="J9" i="95"/>
  <c r="L9" i="95"/>
  <c r="M9" i="95" s="1"/>
  <c r="Q9" i="95" s="1"/>
  <c r="P9" i="95" s="1"/>
  <c r="J33" i="82"/>
  <c r="L33" i="82"/>
  <c r="M33" i="82" s="1"/>
  <c r="Q33" i="82" s="1"/>
  <c r="P33" i="82" s="1"/>
  <c r="L20" i="82"/>
  <c r="M20" i="82" s="1"/>
  <c r="Q20" i="82" s="1"/>
  <c r="P20" i="82" s="1"/>
  <c r="J20" i="82"/>
  <c r="J39" i="106"/>
  <c r="L39" i="106"/>
  <c r="M39" i="106" s="1"/>
  <c r="Q39" i="106" s="1"/>
  <c r="P39" i="106" s="1"/>
  <c r="L11" i="107"/>
  <c r="M11" i="107" s="1"/>
  <c r="Q11" i="107" s="1"/>
  <c r="P11" i="107" s="1"/>
  <c r="J11" i="107"/>
  <c r="L35" i="107"/>
  <c r="J35" i="107"/>
  <c r="J38" i="108"/>
  <c r="L38" i="108"/>
  <c r="M38" i="108" s="1"/>
  <c r="Q38" i="108" s="1"/>
  <c r="P38" i="108" s="1"/>
  <c r="J54" i="109"/>
  <c r="L54" i="109"/>
  <c r="M54" i="109" s="1"/>
  <c r="Q54" i="109" s="1"/>
  <c r="P54" i="109" s="1"/>
  <c r="L39" i="109"/>
  <c r="M39" i="109" s="1"/>
  <c r="Q39" i="109" s="1"/>
  <c r="P39" i="109" s="1"/>
  <c r="J39" i="109"/>
  <c r="M20" i="120"/>
  <c r="J19" i="80"/>
  <c r="L19" i="80"/>
  <c r="M19" i="80" s="1"/>
  <c r="Q19" i="80" s="1"/>
  <c r="P19" i="80" s="1"/>
  <c r="K52" i="80"/>
  <c r="L17" i="80"/>
  <c r="J17" i="80"/>
  <c r="M9" i="80"/>
  <c r="K19" i="85"/>
  <c r="K50" i="85"/>
  <c r="J35" i="85"/>
  <c r="L35" i="85"/>
  <c r="M35" i="85" s="1"/>
  <c r="Q35" i="85" s="1"/>
  <c r="P35" i="85" s="1"/>
  <c r="L47" i="85"/>
  <c r="M47" i="85" s="1"/>
  <c r="Q47" i="85" s="1"/>
  <c r="P47" i="85" s="1"/>
  <c r="J47" i="85"/>
  <c r="L21" i="85"/>
  <c r="M21" i="85" s="1"/>
  <c r="Q21" i="85" s="1"/>
  <c r="P21" i="85" s="1"/>
  <c r="J21" i="85"/>
  <c r="K10" i="86"/>
  <c r="J7" i="86"/>
  <c r="L7" i="86"/>
  <c r="M7" i="86" s="1"/>
  <c r="Q7" i="86" s="1"/>
  <c r="P7" i="86" s="1"/>
  <c r="K14" i="86"/>
  <c r="J11" i="86"/>
  <c r="L11" i="86"/>
  <c r="M11" i="86" s="1"/>
  <c r="Q11" i="86" s="1"/>
  <c r="P11" i="86" s="1"/>
  <c r="L14" i="78"/>
  <c r="M14" i="78" s="1"/>
  <c r="J14" i="78"/>
  <c r="M30" i="78"/>
  <c r="J11" i="78"/>
  <c r="L11" i="78"/>
  <c r="M11" i="78" s="1"/>
  <c r="M39" i="78"/>
  <c r="M48" i="123"/>
  <c r="P22" i="123"/>
  <c r="M19" i="123"/>
  <c r="M41" i="123"/>
  <c r="M50" i="123"/>
  <c r="P44" i="123"/>
  <c r="M27" i="123"/>
  <c r="M37" i="118"/>
  <c r="M5" i="118"/>
  <c r="M47" i="118"/>
  <c r="J40" i="118"/>
  <c r="L40" i="118"/>
  <c r="M33" i="118"/>
  <c r="Q26" i="118"/>
  <c r="M51" i="118"/>
  <c r="M17" i="118"/>
  <c r="M43" i="118"/>
  <c r="M46" i="118"/>
  <c r="M10" i="118"/>
  <c r="P41" i="118"/>
  <c r="M21" i="118"/>
  <c r="M42" i="118"/>
  <c r="M8" i="118"/>
  <c r="M53" i="118"/>
  <c r="P13" i="118"/>
  <c r="M11" i="118"/>
  <c r="P35" i="118"/>
  <c r="J37" i="151"/>
  <c r="L37" i="151"/>
  <c r="M37" i="151" s="1"/>
  <c r="Q37" i="151" s="1"/>
  <c r="P37" i="151" s="1"/>
  <c r="Q9" i="151"/>
  <c r="K52" i="151"/>
  <c r="K46" i="151"/>
  <c r="G45" i="144" s="1"/>
  <c r="E45" i="146"/>
  <c r="L18" i="151"/>
  <c r="J18" i="151"/>
  <c r="P32" i="151"/>
  <c r="M54" i="151"/>
  <c r="M23" i="151"/>
  <c r="M44" i="151"/>
  <c r="P21" i="151"/>
  <c r="K26" i="151"/>
  <c r="G25" i="144" s="1"/>
  <c r="E25" i="146"/>
  <c r="L45" i="151"/>
  <c r="M45" i="151" s="1"/>
  <c r="Q45" i="151" s="1"/>
  <c r="P45" i="151" s="1"/>
  <c r="J45" i="151"/>
  <c r="K22" i="151"/>
  <c r="M15" i="151"/>
  <c r="M24" i="151"/>
  <c r="K49" i="151"/>
  <c r="Q41" i="151"/>
  <c r="K42" i="151"/>
  <c r="K16" i="151"/>
  <c r="P5" i="151"/>
  <c r="Q50" i="151"/>
  <c r="J6" i="78"/>
  <c r="L32" i="78"/>
  <c r="J32" i="78"/>
  <c r="M19" i="78"/>
  <c r="P15" i="78"/>
  <c r="M10" i="78"/>
  <c r="J45" i="78"/>
  <c r="L45" i="78"/>
  <c r="M45" i="78" s="1"/>
  <c r="Q45" i="78" s="1"/>
  <c r="P45" i="78" s="1"/>
  <c r="J21" i="78"/>
  <c r="L21" i="78"/>
  <c r="K29" i="78"/>
  <c r="L20" i="78"/>
  <c r="J20" i="78"/>
  <c r="P28" i="78"/>
  <c r="P40" i="78"/>
  <c r="K49" i="78"/>
  <c r="M52" i="78"/>
  <c r="M48" i="78"/>
  <c r="L16" i="78"/>
  <c r="J16" i="78"/>
  <c r="J33" i="78"/>
  <c r="L33" i="78"/>
  <c r="K18" i="78"/>
  <c r="L46" i="78"/>
  <c r="M46" i="78" s="1"/>
  <c r="Q46" i="78" s="1"/>
  <c r="P46" i="78" s="1"/>
  <c r="J46" i="78"/>
  <c r="K34" i="78"/>
  <c r="P33" i="105"/>
  <c r="M46" i="80"/>
  <c r="M24" i="78"/>
  <c r="P37" i="114"/>
  <c r="M45" i="114"/>
  <c r="M26" i="141"/>
  <c r="H44" i="85"/>
  <c r="Q54" i="119"/>
  <c r="M30" i="107"/>
  <c r="J40" i="143"/>
  <c r="L40" i="143"/>
  <c r="L13" i="143"/>
  <c r="J13" i="143"/>
  <c r="K25" i="125"/>
  <c r="Q23" i="149"/>
  <c r="M46" i="127"/>
  <c r="P25" i="99"/>
  <c r="M51" i="78"/>
  <c r="K25" i="151"/>
  <c r="P52" i="95"/>
  <c r="Q44" i="141"/>
  <c r="J45" i="154"/>
  <c r="L45" i="154"/>
  <c r="Q54" i="149"/>
  <c r="J5" i="100"/>
  <c r="L5" i="100"/>
  <c r="M5" i="100" s="1"/>
  <c r="Q5" i="100" s="1"/>
  <c r="P5" i="100" s="1"/>
  <c r="M8" i="80"/>
  <c r="K21" i="143"/>
  <c r="L43" i="141"/>
  <c r="J43" i="141"/>
  <c r="M53" i="154"/>
  <c r="J38" i="114"/>
  <c r="L38" i="114"/>
  <c r="Q6" i="114"/>
  <c r="M12" i="114"/>
  <c r="J42" i="86"/>
  <c r="L42" i="86"/>
  <c r="M23" i="114"/>
  <c r="L47" i="102"/>
  <c r="J47" i="102"/>
  <c r="Q5" i="127"/>
  <c r="P11" i="114"/>
  <c r="M41" i="86"/>
  <c r="K28" i="112"/>
  <c r="G27" i="124" s="1"/>
  <c r="M52" i="114"/>
  <c r="J38" i="140"/>
  <c r="L38" i="140"/>
  <c r="M29" i="114"/>
  <c r="M38" i="78"/>
  <c r="K53" i="100"/>
  <c r="Q9" i="114"/>
  <c r="H55" i="153"/>
  <c r="H36" i="152"/>
  <c r="K24" i="127"/>
  <c r="M6" i="78"/>
  <c r="H43" i="128"/>
  <c r="M22" i="135"/>
  <c r="P9" i="86"/>
  <c r="M24" i="114"/>
  <c r="Q26" i="107"/>
  <c r="P32" i="101"/>
  <c r="M5" i="89"/>
  <c r="M31" i="114"/>
  <c r="M39" i="114"/>
  <c r="M36" i="109"/>
  <c r="M45" i="86"/>
  <c r="L34" i="114"/>
  <c r="J34" i="114"/>
  <c r="J16" i="114"/>
  <c r="L16" i="114"/>
  <c r="M25" i="114"/>
  <c r="J42" i="91"/>
  <c r="L42" i="91"/>
  <c r="M42" i="91" s="1"/>
  <c r="Q42" i="91" s="1"/>
  <c r="P42" i="91" s="1"/>
  <c r="M23" i="78"/>
  <c r="J51" i="126"/>
  <c r="L51" i="126"/>
  <c r="P21" i="80"/>
  <c r="K55" i="140"/>
  <c r="G54" i="142" s="1"/>
  <c r="F54" i="142" s="1"/>
  <c r="M27" i="80"/>
  <c r="M12" i="89"/>
  <c r="H31" i="108"/>
  <c r="M13" i="80"/>
  <c r="J54" i="78"/>
  <c r="L54" i="78"/>
  <c r="E35" i="144" l="1"/>
  <c r="G15" i="144"/>
  <c r="L7" i="153"/>
  <c r="J7" i="153"/>
  <c r="K31" i="153"/>
  <c r="E30" i="144"/>
  <c r="E30" i="146" s="1"/>
  <c r="H6" i="144"/>
  <c r="H6" i="146" s="1"/>
  <c r="K44" i="153"/>
  <c r="E43" i="144"/>
  <c r="E43" i="146" s="1"/>
  <c r="K17" i="153"/>
  <c r="E16" i="144"/>
  <c r="E16" i="146" s="1"/>
  <c r="K28" i="153"/>
  <c r="E27" i="144"/>
  <c r="E27" i="146" s="1"/>
  <c r="G38" i="144"/>
  <c r="F38" i="144" s="1"/>
  <c r="J39" i="153"/>
  <c r="L39" i="153"/>
  <c r="G28" i="144"/>
  <c r="L29" i="153"/>
  <c r="J29" i="153"/>
  <c r="K15" i="153"/>
  <c r="E14" i="144"/>
  <c r="E14" i="146" s="1"/>
  <c r="G5" i="144"/>
  <c r="L6" i="153"/>
  <c r="J6" i="153"/>
  <c r="E54" i="144"/>
  <c r="E54" i="146" s="1"/>
  <c r="K12" i="153"/>
  <c r="E11" i="144"/>
  <c r="E11" i="146" s="1"/>
  <c r="J21" i="153"/>
  <c r="G20" i="144"/>
  <c r="F20" i="144" s="1"/>
  <c r="L21" i="153"/>
  <c r="G26" i="144"/>
  <c r="J27" i="153"/>
  <c r="L27" i="153"/>
  <c r="K14" i="153"/>
  <c r="E13" i="144"/>
  <c r="E13" i="146" s="1"/>
  <c r="K25" i="153"/>
  <c r="E24" i="144"/>
  <c r="E24" i="146" s="1"/>
  <c r="G12" i="144"/>
  <c r="F12" i="144" s="1"/>
  <c r="J13" i="153"/>
  <c r="L13" i="153"/>
  <c r="E47" i="144"/>
  <c r="E47" i="146" s="1"/>
  <c r="K48" i="153"/>
  <c r="G22" i="144"/>
  <c r="F22" i="144" s="1"/>
  <c r="L23" i="153"/>
  <c r="J23" i="153"/>
  <c r="K20" i="153"/>
  <c r="E19" i="144"/>
  <c r="E19" i="146" s="1"/>
  <c r="K24" i="153"/>
  <c r="E23" i="144"/>
  <c r="E23" i="146" s="1"/>
  <c r="K9" i="153"/>
  <c r="E8" i="144"/>
  <c r="E8" i="146" s="1"/>
  <c r="K34" i="153"/>
  <c r="E33" i="144"/>
  <c r="E33" i="146" s="1"/>
  <c r="M10" i="153"/>
  <c r="H9" i="144"/>
  <c r="H9" i="146" s="1"/>
  <c r="K53" i="153"/>
  <c r="E52" i="144"/>
  <c r="E52" i="146" s="1"/>
  <c r="G51" i="144"/>
  <c r="L52" i="153"/>
  <c r="J52" i="153"/>
  <c r="G53" i="144"/>
  <c r="L54" i="153"/>
  <c r="J54" i="153"/>
  <c r="E10" i="144"/>
  <c r="E10" i="146" s="1"/>
  <c r="K11" i="153"/>
  <c r="G18" i="144"/>
  <c r="L19" i="153"/>
  <c r="J19" i="153"/>
  <c r="G40" i="144"/>
  <c r="L41" i="153"/>
  <c r="J41" i="153"/>
  <c r="K18" i="153"/>
  <c r="E17" i="144"/>
  <c r="E17" i="146" s="1"/>
  <c r="K8" i="153"/>
  <c r="E7" i="144"/>
  <c r="E7" i="146" s="1"/>
  <c r="E36" i="144"/>
  <c r="E36" i="146" s="1"/>
  <c r="K37" i="153"/>
  <c r="K5" i="153"/>
  <c r="E4" i="144"/>
  <c r="E4" i="146" s="1"/>
  <c r="K40" i="153"/>
  <c r="E39" i="144"/>
  <c r="E39" i="146" s="1"/>
  <c r="K43" i="153"/>
  <c r="E42" i="144"/>
  <c r="E42" i="146" s="1"/>
  <c r="M26" i="153"/>
  <c r="G34" i="144"/>
  <c r="F34" i="144" s="1"/>
  <c r="J35" i="153"/>
  <c r="L35" i="153"/>
  <c r="K22" i="153"/>
  <c r="E21" i="144"/>
  <c r="E21" i="146" s="1"/>
  <c r="E46" i="144"/>
  <c r="E46" i="146" s="1"/>
  <c r="K47" i="153"/>
  <c r="J10" i="153"/>
  <c r="G9" i="144"/>
  <c r="K51" i="153"/>
  <c r="E50" i="144"/>
  <c r="E50" i="146" s="1"/>
  <c r="K38" i="153"/>
  <c r="E37" i="144"/>
  <c r="E37" i="146" s="1"/>
  <c r="G6" i="144"/>
  <c r="F6" i="144" s="1"/>
  <c r="G49" i="144"/>
  <c r="F49" i="144" s="1"/>
  <c r="L50" i="153"/>
  <c r="J50" i="153"/>
  <c r="E29" i="144"/>
  <c r="E29" i="146" s="1"/>
  <c r="K30" i="153"/>
  <c r="K32" i="153"/>
  <c r="E31" i="144"/>
  <c r="E31" i="146" s="1"/>
  <c r="M46" i="153"/>
  <c r="G48" i="144"/>
  <c r="L49" i="153"/>
  <c r="J49" i="153"/>
  <c r="H37" i="142"/>
  <c r="H34" i="142"/>
  <c r="K23" i="140"/>
  <c r="E22" i="142"/>
  <c r="G21" i="142"/>
  <c r="F21" i="142" s="1"/>
  <c r="J22" i="140"/>
  <c r="L22" i="140"/>
  <c r="E45" i="142"/>
  <c r="K46" i="140"/>
  <c r="G43" i="142"/>
  <c r="F43" i="142" s="1"/>
  <c r="L44" i="140"/>
  <c r="J44" i="140"/>
  <c r="K32" i="140"/>
  <c r="E31" i="142"/>
  <c r="G14" i="142"/>
  <c r="F14" i="142" s="1"/>
  <c r="L15" i="140"/>
  <c r="J15" i="140"/>
  <c r="K49" i="140"/>
  <c r="E48" i="142"/>
  <c r="J39" i="140"/>
  <c r="G38" i="142"/>
  <c r="F38" i="142" s="1"/>
  <c r="L39" i="140"/>
  <c r="E11" i="142"/>
  <c r="K12" i="140"/>
  <c r="E20" i="142"/>
  <c r="K21" i="140"/>
  <c r="K27" i="140"/>
  <c r="E26" i="142"/>
  <c r="K24" i="140"/>
  <c r="E23" i="142"/>
  <c r="K16" i="140"/>
  <c r="E15" i="142"/>
  <c r="J45" i="140"/>
  <c r="K48" i="140"/>
  <c r="E47" i="142"/>
  <c r="K33" i="140"/>
  <c r="E32" i="142"/>
  <c r="K10" i="140"/>
  <c r="E9" i="142"/>
  <c r="K43" i="140"/>
  <c r="E42" i="142"/>
  <c r="K50" i="140"/>
  <c r="E49" i="142"/>
  <c r="K51" i="140"/>
  <c r="E50" i="142"/>
  <c r="L45" i="140"/>
  <c r="K47" i="140"/>
  <c r="E46" i="142"/>
  <c r="K42" i="140"/>
  <c r="E41" i="142"/>
  <c r="J40" i="140"/>
  <c r="M14" i="140"/>
  <c r="H13" i="142"/>
  <c r="G18" i="142"/>
  <c r="F18" i="142" s="1"/>
  <c r="J19" i="140"/>
  <c r="L19" i="140"/>
  <c r="K6" i="140"/>
  <c r="E5" i="142"/>
  <c r="G8" i="142"/>
  <c r="F8" i="142" s="1"/>
  <c r="L9" i="140"/>
  <c r="J9" i="140"/>
  <c r="L20" i="140"/>
  <c r="G19" i="142"/>
  <c r="F19" i="142" s="1"/>
  <c r="J20" i="140"/>
  <c r="L40" i="140"/>
  <c r="K25" i="140"/>
  <c r="E24" i="142"/>
  <c r="K31" i="140"/>
  <c r="E30" i="142"/>
  <c r="J8" i="140"/>
  <c r="G7" i="142"/>
  <c r="F7" i="142" s="1"/>
  <c r="K5" i="140"/>
  <c r="E4" i="142"/>
  <c r="K18" i="140"/>
  <c r="E17" i="142"/>
  <c r="E52" i="142"/>
  <c r="K53" i="140"/>
  <c r="E6" i="142"/>
  <c r="K7" i="140"/>
  <c r="H32" i="139"/>
  <c r="I32" i="139"/>
  <c r="F21" i="139"/>
  <c r="L8" i="125"/>
  <c r="H7" i="139" s="1"/>
  <c r="J19" i="125"/>
  <c r="E14" i="139"/>
  <c r="K15" i="125"/>
  <c r="K31" i="125"/>
  <c r="E30" i="139"/>
  <c r="K32" i="125"/>
  <c r="E31" i="139"/>
  <c r="E23" i="139"/>
  <c r="K24" i="125"/>
  <c r="K5" i="125"/>
  <c r="E4" i="139"/>
  <c r="K12" i="125"/>
  <c r="E11" i="139"/>
  <c r="K18" i="125"/>
  <c r="E17" i="139"/>
  <c r="K14" i="125"/>
  <c r="E13" i="139"/>
  <c r="E16" i="139"/>
  <c r="K17" i="125"/>
  <c r="K11" i="125"/>
  <c r="E10" i="139"/>
  <c r="K49" i="125"/>
  <c r="E48" i="139"/>
  <c r="K45" i="125"/>
  <c r="E44" i="139"/>
  <c r="K6" i="125"/>
  <c r="E5" i="139"/>
  <c r="E47" i="139"/>
  <c r="K48" i="125"/>
  <c r="E9" i="139"/>
  <c r="K10" i="125"/>
  <c r="G24" i="139"/>
  <c r="Q33" i="125"/>
  <c r="K32" i="139" s="1"/>
  <c r="K47" i="125"/>
  <c r="E46" i="139"/>
  <c r="E34" i="139"/>
  <c r="E34" i="147" s="1"/>
  <c r="K35" i="125"/>
  <c r="E28" i="139"/>
  <c r="K29" i="125"/>
  <c r="E33" i="139"/>
  <c r="K34" i="125"/>
  <c r="K38" i="125"/>
  <c r="E37" i="139"/>
  <c r="K9" i="125"/>
  <c r="E8" i="139"/>
  <c r="K26" i="125"/>
  <c r="E25" i="139"/>
  <c r="K46" i="125"/>
  <c r="E45" i="139"/>
  <c r="E35" i="139"/>
  <c r="K36" i="125"/>
  <c r="K50" i="125"/>
  <c r="E49" i="139"/>
  <c r="K20" i="125"/>
  <c r="E19" i="139"/>
  <c r="K43" i="125"/>
  <c r="E42" i="139"/>
  <c r="K28" i="125"/>
  <c r="E27" i="139"/>
  <c r="K39" i="125"/>
  <c r="E38" i="139"/>
  <c r="K27" i="125"/>
  <c r="E26" i="139"/>
  <c r="K23" i="125"/>
  <c r="E22" i="139"/>
  <c r="K53" i="125"/>
  <c r="E52" i="139"/>
  <c r="E50" i="139"/>
  <c r="K51" i="125"/>
  <c r="M19" i="125"/>
  <c r="H18" i="139"/>
  <c r="M41" i="125"/>
  <c r="H40" i="139"/>
  <c r="E12" i="139"/>
  <c r="K13" i="125"/>
  <c r="E20" i="139"/>
  <c r="K21" i="125"/>
  <c r="E51" i="139"/>
  <c r="K52" i="125"/>
  <c r="K26" i="112"/>
  <c r="E25" i="124"/>
  <c r="K22" i="112"/>
  <c r="E21" i="124"/>
  <c r="K39" i="112"/>
  <c r="E38" i="124"/>
  <c r="K54" i="112"/>
  <c r="E53" i="124"/>
  <c r="K42" i="112"/>
  <c r="E41" i="124"/>
  <c r="E12" i="124"/>
  <c r="K13" i="112"/>
  <c r="L34" i="112"/>
  <c r="G33" i="124"/>
  <c r="J34" i="112"/>
  <c r="K40" i="112"/>
  <c r="E39" i="124"/>
  <c r="K47" i="112"/>
  <c r="E46" i="124"/>
  <c r="E31" i="124"/>
  <c r="K32" i="112"/>
  <c r="K14" i="112"/>
  <c r="E13" i="124"/>
  <c r="K36" i="112"/>
  <c r="E35" i="124"/>
  <c r="K43" i="112"/>
  <c r="E42" i="124"/>
  <c r="K37" i="112"/>
  <c r="E36" i="124"/>
  <c r="K41" i="112"/>
  <c r="E40" i="124"/>
  <c r="K53" i="112"/>
  <c r="E52" i="124"/>
  <c r="K20" i="112"/>
  <c r="E19" i="124"/>
  <c r="K9" i="112"/>
  <c r="E8" i="124"/>
  <c r="K10" i="112"/>
  <c r="E9" i="124"/>
  <c r="G18" i="124"/>
  <c r="J19" i="112"/>
  <c r="L19" i="112"/>
  <c r="K5" i="112"/>
  <c r="E4" i="124"/>
  <c r="K46" i="112"/>
  <c r="E45" i="124"/>
  <c r="K24" i="112"/>
  <c r="E23" i="124"/>
  <c r="K25" i="112"/>
  <c r="E24" i="124"/>
  <c r="K31" i="112"/>
  <c r="E30" i="124"/>
  <c r="K52" i="112"/>
  <c r="E51" i="124"/>
  <c r="K17" i="112"/>
  <c r="E16" i="124"/>
  <c r="K18" i="112"/>
  <c r="E17" i="124"/>
  <c r="K15" i="112"/>
  <c r="E14" i="124"/>
  <c r="K21" i="112"/>
  <c r="E20" i="124"/>
  <c r="K49" i="112"/>
  <c r="E48" i="124"/>
  <c r="K33" i="112"/>
  <c r="E32" i="124"/>
  <c r="K45" i="112"/>
  <c r="E44" i="124"/>
  <c r="K7" i="112"/>
  <c r="E6" i="124"/>
  <c r="K12" i="112"/>
  <c r="E11" i="124"/>
  <c r="K35" i="112"/>
  <c r="E34" i="124"/>
  <c r="K50" i="112"/>
  <c r="E49" i="124"/>
  <c r="K23" i="112"/>
  <c r="E22" i="124"/>
  <c r="K27" i="112"/>
  <c r="E26" i="124"/>
  <c r="K16" i="112"/>
  <c r="E15" i="124"/>
  <c r="K51" i="112"/>
  <c r="E50" i="124"/>
  <c r="K6" i="112"/>
  <c r="E5" i="124"/>
  <c r="K11" i="112"/>
  <c r="E10" i="124"/>
  <c r="K30" i="112"/>
  <c r="E29" i="124"/>
  <c r="K44" i="112"/>
  <c r="E43" i="124"/>
  <c r="K29" i="112"/>
  <c r="E28" i="124"/>
  <c r="K48" i="112"/>
  <c r="E47" i="124"/>
  <c r="K8" i="112"/>
  <c r="E7" i="124"/>
  <c r="K38" i="112"/>
  <c r="E37" i="124"/>
  <c r="K55" i="78"/>
  <c r="E54" i="110"/>
  <c r="M56" i="78"/>
  <c r="H55" i="110"/>
  <c r="K35" i="84"/>
  <c r="E34" i="110"/>
  <c r="K53" i="84"/>
  <c r="E52" i="110"/>
  <c r="K14" i="84"/>
  <c r="E13" i="110"/>
  <c r="K54" i="84"/>
  <c r="E53" i="110"/>
  <c r="K15" i="84"/>
  <c r="E14" i="110"/>
  <c r="K30" i="84"/>
  <c r="E29" i="110"/>
  <c r="K41" i="84"/>
  <c r="E40" i="110"/>
  <c r="E40" i="147" s="1"/>
  <c r="K38" i="84"/>
  <c r="E37" i="110"/>
  <c r="K16" i="84"/>
  <c r="E15" i="110"/>
  <c r="K40" i="84"/>
  <c r="E39" i="110"/>
  <c r="K10" i="84"/>
  <c r="E9" i="110"/>
  <c r="K42" i="84"/>
  <c r="E41" i="110"/>
  <c r="K51" i="84"/>
  <c r="E50" i="110"/>
  <c r="K24" i="84"/>
  <c r="E23" i="110"/>
  <c r="K17" i="84"/>
  <c r="E16" i="110"/>
  <c r="K25" i="84"/>
  <c r="E24" i="110"/>
  <c r="K20" i="84"/>
  <c r="E19" i="110"/>
  <c r="K5" i="84"/>
  <c r="E4" i="110"/>
  <c r="K28" i="84"/>
  <c r="E27" i="110"/>
  <c r="K43" i="84"/>
  <c r="E42" i="110"/>
  <c r="K7" i="84"/>
  <c r="E6" i="110"/>
  <c r="K9" i="84"/>
  <c r="E8" i="110"/>
  <c r="K18" i="84"/>
  <c r="E17" i="110"/>
  <c r="K39" i="84"/>
  <c r="E38" i="110"/>
  <c r="E38" i="147" s="1"/>
  <c r="K11" i="84"/>
  <c r="E10" i="110"/>
  <c r="K52" i="84"/>
  <c r="E51" i="110"/>
  <c r="K47" i="84"/>
  <c r="E46" i="110"/>
  <c r="K29" i="84"/>
  <c r="E28" i="110"/>
  <c r="K27" i="84"/>
  <c r="E26" i="110"/>
  <c r="K26" i="84"/>
  <c r="E25" i="110"/>
  <c r="K13" i="84"/>
  <c r="E12" i="110"/>
  <c r="K48" i="84"/>
  <c r="E47" i="110"/>
  <c r="K49" i="84"/>
  <c r="E48" i="110"/>
  <c r="K23" i="84"/>
  <c r="E22" i="110"/>
  <c r="K46" i="84"/>
  <c r="E45" i="110"/>
  <c r="K22" i="84"/>
  <c r="E21" i="110"/>
  <c r="K31" i="84"/>
  <c r="E30" i="110"/>
  <c r="K12" i="84"/>
  <c r="E11" i="110"/>
  <c r="K37" i="84"/>
  <c r="E36" i="110"/>
  <c r="K21" i="84"/>
  <c r="E20" i="110"/>
  <c r="K50" i="84"/>
  <c r="E49" i="110"/>
  <c r="K6" i="84"/>
  <c r="E5" i="110"/>
  <c r="K36" i="84"/>
  <c r="E35" i="110"/>
  <c r="K44" i="84"/>
  <c r="E43" i="110"/>
  <c r="K45" i="84"/>
  <c r="E44" i="110"/>
  <c r="K33" i="84"/>
  <c r="E32" i="110"/>
  <c r="K32" i="84"/>
  <c r="E31" i="110"/>
  <c r="K8" i="84"/>
  <c r="E7" i="110"/>
  <c r="K34" i="84"/>
  <c r="E33" i="110"/>
  <c r="K19" i="84"/>
  <c r="E18" i="110"/>
  <c r="E18" i="147" s="1"/>
  <c r="L37" i="140"/>
  <c r="H36" i="142" s="1"/>
  <c r="J37" i="140"/>
  <c r="L13" i="140"/>
  <c r="J13" i="140"/>
  <c r="J40" i="150"/>
  <c r="L40" i="150"/>
  <c r="M41" i="155"/>
  <c r="L8" i="151"/>
  <c r="J8" i="151"/>
  <c r="J30" i="151"/>
  <c r="L30" i="151"/>
  <c r="M30" i="151" s="1"/>
  <c r="Q30" i="151" s="1"/>
  <c r="P30" i="151" s="1"/>
  <c r="J29" i="151"/>
  <c r="L29" i="151"/>
  <c r="M23" i="154"/>
  <c r="L14" i="154"/>
  <c r="J14" i="154"/>
  <c r="J35" i="154"/>
  <c r="L35" i="154"/>
  <c r="M15" i="154"/>
  <c r="J21" i="154"/>
  <c r="L21" i="154"/>
  <c r="M50" i="154"/>
  <c r="G20" i="146"/>
  <c r="F20" i="146" s="1"/>
  <c r="J45" i="153"/>
  <c r="L45" i="153"/>
  <c r="H44" i="144" s="1"/>
  <c r="H44" i="146" s="1"/>
  <c r="L36" i="153"/>
  <c r="J36" i="153"/>
  <c r="L16" i="153"/>
  <c r="J16" i="153"/>
  <c r="K42" i="153"/>
  <c r="G41" i="144" s="1"/>
  <c r="L33" i="153"/>
  <c r="H32" i="144" s="1"/>
  <c r="J33" i="153"/>
  <c r="M44" i="143"/>
  <c r="M19" i="143"/>
  <c r="M20" i="143"/>
  <c r="K16" i="141"/>
  <c r="J32" i="141"/>
  <c r="L32" i="141"/>
  <c r="Q13" i="141"/>
  <c r="M50" i="141"/>
  <c r="M48" i="141"/>
  <c r="M33" i="141"/>
  <c r="J31" i="141"/>
  <c r="L31" i="141"/>
  <c r="L52" i="140"/>
  <c r="H51" i="142" s="1"/>
  <c r="J52" i="140"/>
  <c r="K28" i="140"/>
  <c r="G27" i="142" s="1"/>
  <c r="F27" i="142" s="1"/>
  <c r="M35" i="140"/>
  <c r="I34" i="142" s="1"/>
  <c r="J17" i="140"/>
  <c r="L17" i="140"/>
  <c r="H16" i="142" s="1"/>
  <c r="J11" i="140"/>
  <c r="L11" i="140"/>
  <c r="H10" i="142" s="1"/>
  <c r="L36" i="140"/>
  <c r="H35" i="142" s="1"/>
  <c r="J36" i="140"/>
  <c r="L26" i="140"/>
  <c r="H25" i="142" s="1"/>
  <c r="J26" i="140"/>
  <c r="L54" i="140"/>
  <c r="J54" i="140"/>
  <c r="K41" i="140"/>
  <c r="G40" i="142" s="1"/>
  <c r="F40" i="142" s="1"/>
  <c r="J29" i="140"/>
  <c r="L29" i="140"/>
  <c r="H28" i="142" s="1"/>
  <c r="J34" i="140"/>
  <c r="L34" i="140"/>
  <c r="H33" i="142" s="1"/>
  <c r="L30" i="140"/>
  <c r="H29" i="142" s="1"/>
  <c r="J30" i="140"/>
  <c r="M8" i="140"/>
  <c r="I7" i="142" s="1"/>
  <c r="M14" i="134"/>
  <c r="J17" i="128"/>
  <c r="L17" i="128"/>
  <c r="M17" i="128" s="1"/>
  <c r="Q17" i="128" s="1"/>
  <c r="P17" i="128" s="1"/>
  <c r="L28" i="127"/>
  <c r="J28" i="127"/>
  <c r="L46" i="126"/>
  <c r="J46" i="126"/>
  <c r="F43" i="139"/>
  <c r="M49" i="126"/>
  <c r="M8" i="125"/>
  <c r="I7" i="139" s="1"/>
  <c r="J54" i="125"/>
  <c r="L54" i="125"/>
  <c r="L37" i="125"/>
  <c r="H36" i="139" s="1"/>
  <c r="J37" i="125"/>
  <c r="J42" i="125"/>
  <c r="L42" i="125"/>
  <c r="J7" i="125"/>
  <c r="L7" i="125"/>
  <c r="H6" i="139" s="1"/>
  <c r="L30" i="125"/>
  <c r="H29" i="139" s="1"/>
  <c r="J30" i="125"/>
  <c r="J16" i="125"/>
  <c r="L16" i="125"/>
  <c r="H15" i="139" s="1"/>
  <c r="K40" i="125"/>
  <c r="G39" i="139" s="1"/>
  <c r="F39" i="139" s="1"/>
  <c r="M44" i="125"/>
  <c r="I43" i="139" s="1"/>
  <c r="J22" i="125"/>
  <c r="L22" i="125"/>
  <c r="H21" i="139" s="1"/>
  <c r="M35" i="107"/>
  <c r="Q20" i="120"/>
  <c r="Q9" i="80"/>
  <c r="M17" i="80"/>
  <c r="L52" i="80"/>
  <c r="J52" i="80"/>
  <c r="J50" i="85"/>
  <c r="L50" i="85"/>
  <c r="L19" i="85"/>
  <c r="J19" i="85"/>
  <c r="J14" i="86"/>
  <c r="L14" i="86"/>
  <c r="J10" i="86"/>
  <c r="L10" i="86"/>
  <c r="Q30" i="78"/>
  <c r="Q39" i="78"/>
  <c r="Q48" i="123"/>
  <c r="Q19" i="123"/>
  <c r="Q27" i="123"/>
  <c r="Q50" i="123"/>
  <c r="Q41" i="123"/>
  <c r="Q46" i="118"/>
  <c r="Q8" i="118"/>
  <c r="M40" i="118"/>
  <c r="Q53" i="118"/>
  <c r="Q43" i="118"/>
  <c r="Q33" i="118"/>
  <c r="Q42" i="118"/>
  <c r="Q47" i="118"/>
  <c r="Q17" i="118"/>
  <c r="Q11" i="118"/>
  <c r="Q51" i="118"/>
  <c r="Q5" i="118"/>
  <c r="Q21" i="118"/>
  <c r="P26" i="118"/>
  <c r="Q10" i="118"/>
  <c r="Q37" i="118"/>
  <c r="L46" i="151"/>
  <c r="H45" i="144" s="1"/>
  <c r="J46" i="151"/>
  <c r="J16" i="151"/>
  <c r="L16" i="151"/>
  <c r="Q15" i="151"/>
  <c r="P41" i="151"/>
  <c r="P50" i="151"/>
  <c r="Q54" i="151"/>
  <c r="P9" i="151"/>
  <c r="Q24" i="151"/>
  <c r="L26" i="151"/>
  <c r="H25" i="144" s="1"/>
  <c r="J26" i="151"/>
  <c r="M18" i="151"/>
  <c r="L49" i="151"/>
  <c r="J49" i="151"/>
  <c r="J52" i="151"/>
  <c r="L52" i="151"/>
  <c r="J42" i="151"/>
  <c r="L42" i="151"/>
  <c r="Q44" i="151"/>
  <c r="L22" i="151"/>
  <c r="J22" i="151"/>
  <c r="Q23" i="151"/>
  <c r="M32" i="78"/>
  <c r="Q10" i="78"/>
  <c r="Q14" i="78"/>
  <c r="Q19" i="78"/>
  <c r="L34" i="78"/>
  <c r="J34" i="78"/>
  <c r="M16" i="78"/>
  <c r="Q48" i="78"/>
  <c r="M20" i="78"/>
  <c r="J18" i="78"/>
  <c r="L18" i="78"/>
  <c r="Q52" i="78"/>
  <c r="J29" i="78"/>
  <c r="L29" i="78"/>
  <c r="M33" i="78"/>
  <c r="M21" i="78"/>
  <c r="L49" i="78"/>
  <c r="J49" i="78"/>
  <c r="M51" i="126"/>
  <c r="M16" i="114"/>
  <c r="Q23" i="114"/>
  <c r="K31" i="108"/>
  <c r="K43" i="128"/>
  <c r="F40" i="139" s="1"/>
  <c r="P9" i="114"/>
  <c r="Q29" i="114"/>
  <c r="J28" i="112"/>
  <c r="L28" i="112"/>
  <c r="H27" i="124" s="1"/>
  <c r="P6" i="114"/>
  <c r="P54" i="149"/>
  <c r="Q8" i="80"/>
  <c r="L25" i="125"/>
  <c r="H24" i="139" s="1"/>
  <c r="J25" i="125"/>
  <c r="Q30" i="107"/>
  <c r="Q12" i="89"/>
  <c r="Q23" i="78"/>
  <c r="M34" i="114"/>
  <c r="L53" i="100"/>
  <c r="J53" i="100"/>
  <c r="Q41" i="86"/>
  <c r="Q53" i="154"/>
  <c r="F44" i="144"/>
  <c r="G44" i="146"/>
  <c r="Q26" i="141"/>
  <c r="Q31" i="114"/>
  <c r="P26" i="107"/>
  <c r="M45" i="154"/>
  <c r="J25" i="151"/>
  <c r="L25" i="151"/>
  <c r="P54" i="119"/>
  <c r="Q27" i="80"/>
  <c r="Q45" i="86"/>
  <c r="M38" i="140"/>
  <c r="I37" i="142" s="1"/>
  <c r="M42" i="86"/>
  <c r="Q46" i="127"/>
  <c r="Q24" i="78"/>
  <c r="M37" i="140"/>
  <c r="I36" i="142" s="1"/>
  <c r="J55" i="140"/>
  <c r="L55" i="140"/>
  <c r="H54" i="142" s="1"/>
  <c r="Q25" i="114"/>
  <c r="Q5" i="89"/>
  <c r="Q6" i="78"/>
  <c r="P5" i="127"/>
  <c r="M38" i="114"/>
  <c r="M7" i="153"/>
  <c r="P33" i="125"/>
  <c r="J32" i="139" s="1"/>
  <c r="M54" i="78"/>
  <c r="Q11" i="78"/>
  <c r="J24" i="127"/>
  <c r="L24" i="127"/>
  <c r="P44" i="141"/>
  <c r="Q45" i="114"/>
  <c r="Q46" i="80"/>
  <c r="Q36" i="109"/>
  <c r="Q38" i="78"/>
  <c r="M43" i="141"/>
  <c r="Q51" i="78"/>
  <c r="Q22" i="78"/>
  <c r="Q24" i="114"/>
  <c r="M47" i="102"/>
  <c r="M13" i="143"/>
  <c r="K44" i="85"/>
  <c r="K36" i="152"/>
  <c r="G35" i="144" s="1"/>
  <c r="E35" i="146"/>
  <c r="Q52" i="114"/>
  <c r="Q12" i="114"/>
  <c r="M40" i="143"/>
  <c r="Q13" i="80"/>
  <c r="Q39" i="114"/>
  <c r="Q22" i="135"/>
  <c r="K55" i="153"/>
  <c r="G54" i="144" s="1"/>
  <c r="Q43" i="78"/>
  <c r="L21" i="143"/>
  <c r="J21" i="143"/>
  <c r="P23" i="149"/>
  <c r="G6" i="146" l="1"/>
  <c r="F6" i="146" s="1"/>
  <c r="G12" i="146"/>
  <c r="F12" i="146" s="1"/>
  <c r="G22" i="146"/>
  <c r="F22" i="146" s="1"/>
  <c r="H15" i="144"/>
  <c r="G38" i="146"/>
  <c r="F38" i="146" s="1"/>
  <c r="E7" i="147"/>
  <c r="G49" i="146"/>
  <c r="F49" i="146" s="1"/>
  <c r="G30" i="144"/>
  <c r="G30" i="146" s="1"/>
  <c r="F30" i="146" s="1"/>
  <c r="J31" i="153"/>
  <c r="L31" i="153"/>
  <c r="L32" i="153"/>
  <c r="G31" i="144"/>
  <c r="J32" i="153"/>
  <c r="G7" i="144"/>
  <c r="J8" i="153"/>
  <c r="L8" i="153"/>
  <c r="M54" i="153"/>
  <c r="H53" i="144"/>
  <c r="H53" i="146" s="1"/>
  <c r="G28" i="146"/>
  <c r="F28" i="146" s="1"/>
  <c r="F28" i="144"/>
  <c r="G50" i="144"/>
  <c r="J51" i="153"/>
  <c r="L51" i="153"/>
  <c r="G53" i="146"/>
  <c r="F53" i="146" s="1"/>
  <c r="F53" i="144"/>
  <c r="L9" i="153"/>
  <c r="G8" i="144"/>
  <c r="J9" i="153"/>
  <c r="G11" i="144"/>
  <c r="G11" i="146" s="1"/>
  <c r="F11" i="146" s="1"/>
  <c r="L12" i="153"/>
  <c r="J12" i="153"/>
  <c r="M39" i="153"/>
  <c r="H38" i="144"/>
  <c r="H38" i="146" s="1"/>
  <c r="Q26" i="153"/>
  <c r="L18" i="153"/>
  <c r="G17" i="144"/>
  <c r="J18" i="153"/>
  <c r="G29" i="144"/>
  <c r="L30" i="153"/>
  <c r="J30" i="153"/>
  <c r="M52" i="153"/>
  <c r="H51" i="144"/>
  <c r="G23" i="144"/>
  <c r="L24" i="153"/>
  <c r="J24" i="153"/>
  <c r="G24" i="144"/>
  <c r="F24" i="144" s="1"/>
  <c r="L25" i="153"/>
  <c r="J25" i="153"/>
  <c r="E21" i="147"/>
  <c r="M50" i="153"/>
  <c r="H49" i="144"/>
  <c r="H49" i="146" s="1"/>
  <c r="G42" i="144"/>
  <c r="L43" i="153"/>
  <c r="J43" i="153"/>
  <c r="M41" i="153"/>
  <c r="H40" i="144"/>
  <c r="H40" i="146" s="1"/>
  <c r="G40" i="146"/>
  <c r="F40" i="146" s="1"/>
  <c r="F40" i="144"/>
  <c r="G19" i="144"/>
  <c r="L20" i="153"/>
  <c r="J20" i="153"/>
  <c r="G13" i="144"/>
  <c r="G13" i="146" s="1"/>
  <c r="F13" i="146" s="1"/>
  <c r="L14" i="153"/>
  <c r="J14" i="153"/>
  <c r="G27" i="144"/>
  <c r="F27" i="144" s="1"/>
  <c r="L28" i="153"/>
  <c r="J28" i="153"/>
  <c r="G9" i="146"/>
  <c r="F9" i="146" s="1"/>
  <c r="F9" i="144"/>
  <c r="G46" i="144"/>
  <c r="J47" i="153"/>
  <c r="L47" i="153"/>
  <c r="J40" i="153"/>
  <c r="G39" i="144"/>
  <c r="L40" i="153"/>
  <c r="J53" i="153"/>
  <c r="G52" i="144"/>
  <c r="G52" i="146" s="1"/>
  <c r="F52" i="146" s="1"/>
  <c r="L53" i="153"/>
  <c r="M27" i="153"/>
  <c r="H26" i="144"/>
  <c r="H26" i="146" s="1"/>
  <c r="M6" i="153"/>
  <c r="H5" i="144"/>
  <c r="H5" i="146" s="1"/>
  <c r="H22" i="144"/>
  <c r="H22" i="146" s="1"/>
  <c r="M23" i="153"/>
  <c r="G16" i="144"/>
  <c r="L17" i="153"/>
  <c r="J17" i="153"/>
  <c r="M49" i="153"/>
  <c r="H48" i="144"/>
  <c r="H48" i="146" s="1"/>
  <c r="H18" i="144"/>
  <c r="H18" i="146" s="1"/>
  <c r="M19" i="153"/>
  <c r="G21" i="144"/>
  <c r="F21" i="144" s="1"/>
  <c r="J22" i="153"/>
  <c r="L22" i="153"/>
  <c r="G36" i="144"/>
  <c r="L37" i="153"/>
  <c r="J37" i="153"/>
  <c r="J11" i="153"/>
  <c r="G10" i="144"/>
  <c r="L11" i="153"/>
  <c r="Q10" i="153"/>
  <c r="I9" i="144"/>
  <c r="I9" i="146" s="1"/>
  <c r="J48" i="153"/>
  <c r="G47" i="144"/>
  <c r="L48" i="153"/>
  <c r="M21" i="153"/>
  <c r="H20" i="144"/>
  <c r="H20" i="146" s="1"/>
  <c r="G14" i="144"/>
  <c r="L15" i="153"/>
  <c r="J15" i="153"/>
  <c r="G43" i="144"/>
  <c r="L44" i="153"/>
  <c r="J44" i="153"/>
  <c r="I6" i="144"/>
  <c r="I6" i="146" s="1"/>
  <c r="G4" i="144"/>
  <c r="J5" i="153"/>
  <c r="L5" i="153"/>
  <c r="Q46" i="153"/>
  <c r="M35" i="153"/>
  <c r="H34" i="144"/>
  <c r="H34" i="146" s="1"/>
  <c r="G34" i="146"/>
  <c r="F34" i="146" s="1"/>
  <c r="J38" i="153"/>
  <c r="G37" i="144"/>
  <c r="F37" i="144" s="1"/>
  <c r="L38" i="153"/>
  <c r="G33" i="144"/>
  <c r="F33" i="144" s="1"/>
  <c r="L34" i="153"/>
  <c r="J34" i="153"/>
  <c r="M13" i="153"/>
  <c r="H12" i="144"/>
  <c r="H12" i="146" s="1"/>
  <c r="M29" i="153"/>
  <c r="H28" i="144"/>
  <c r="H28" i="146" s="1"/>
  <c r="E5" i="147"/>
  <c r="M20" i="140"/>
  <c r="H19" i="142"/>
  <c r="J42" i="140"/>
  <c r="G41" i="142"/>
  <c r="F41" i="142" s="1"/>
  <c r="L42" i="140"/>
  <c r="G31" i="142"/>
  <c r="F31" i="142" s="1"/>
  <c r="J32" i="140"/>
  <c r="L32" i="140"/>
  <c r="L5" i="140"/>
  <c r="G4" i="142"/>
  <c r="F4" i="142" s="1"/>
  <c r="J5" i="140"/>
  <c r="M9" i="140"/>
  <c r="H8" i="142"/>
  <c r="G32" i="142"/>
  <c r="F32" i="142" s="1"/>
  <c r="J33" i="140"/>
  <c r="L33" i="140"/>
  <c r="G11" i="142"/>
  <c r="F11" i="142" s="1"/>
  <c r="L12" i="140"/>
  <c r="J12" i="140"/>
  <c r="G46" i="142"/>
  <c r="F46" i="142" s="1"/>
  <c r="J47" i="140"/>
  <c r="L47" i="140"/>
  <c r="M44" i="140"/>
  <c r="H43" i="142"/>
  <c r="M45" i="140"/>
  <c r="H44" i="142"/>
  <c r="G47" i="142"/>
  <c r="F47" i="142" s="1"/>
  <c r="L48" i="140"/>
  <c r="J48" i="140"/>
  <c r="M39" i="140"/>
  <c r="H38" i="142"/>
  <c r="G9" i="142"/>
  <c r="F9" i="142" s="1"/>
  <c r="L10" i="140"/>
  <c r="J10" i="140"/>
  <c r="G5" i="142"/>
  <c r="F5" i="142" s="1"/>
  <c r="L6" i="140"/>
  <c r="J6" i="140"/>
  <c r="G45" i="142"/>
  <c r="F45" i="142" s="1"/>
  <c r="J46" i="140"/>
  <c r="L46" i="140"/>
  <c r="L18" i="140"/>
  <c r="G17" i="142"/>
  <c r="F17" i="142" s="1"/>
  <c r="J18" i="140"/>
  <c r="J21" i="140"/>
  <c r="G20" i="142"/>
  <c r="F20" i="142" s="1"/>
  <c r="L21" i="140"/>
  <c r="M54" i="140"/>
  <c r="I53" i="142" s="1"/>
  <c r="H53" i="142"/>
  <c r="G30" i="142"/>
  <c r="F30" i="142" s="1"/>
  <c r="L31" i="140"/>
  <c r="J31" i="140"/>
  <c r="M19" i="140"/>
  <c r="H18" i="142"/>
  <c r="L51" i="140"/>
  <c r="G50" i="142"/>
  <c r="F50" i="142" s="1"/>
  <c r="J51" i="140"/>
  <c r="G6" i="142"/>
  <c r="F6" i="142" s="1"/>
  <c r="L7" i="140"/>
  <c r="J7" i="140"/>
  <c r="G15" i="142"/>
  <c r="F15" i="142" s="1"/>
  <c r="L16" i="140"/>
  <c r="J16" i="140"/>
  <c r="H21" i="142"/>
  <c r="M22" i="140"/>
  <c r="G24" i="142"/>
  <c r="F24" i="142" s="1"/>
  <c r="J25" i="140"/>
  <c r="L25" i="140"/>
  <c r="J50" i="140"/>
  <c r="G49" i="142"/>
  <c r="F49" i="142" s="1"/>
  <c r="L50" i="140"/>
  <c r="G48" i="142"/>
  <c r="F48" i="142" s="1"/>
  <c r="L49" i="140"/>
  <c r="J49" i="140"/>
  <c r="M40" i="140"/>
  <c r="H39" i="142"/>
  <c r="G23" i="142"/>
  <c r="F23" i="142" s="1"/>
  <c r="L24" i="140"/>
  <c r="J24" i="140"/>
  <c r="M13" i="140"/>
  <c r="H12" i="142"/>
  <c r="G52" i="142"/>
  <c r="F52" i="142" s="1"/>
  <c r="J53" i="140"/>
  <c r="L53" i="140"/>
  <c r="Q14" i="140"/>
  <c r="I13" i="142"/>
  <c r="J43" i="140"/>
  <c r="G42" i="142"/>
  <c r="F42" i="142" s="1"/>
  <c r="L43" i="140"/>
  <c r="H14" i="142"/>
  <c r="M15" i="140"/>
  <c r="G26" i="142"/>
  <c r="F26" i="142" s="1"/>
  <c r="L27" i="140"/>
  <c r="J27" i="140"/>
  <c r="G22" i="142"/>
  <c r="F22" i="142" s="1"/>
  <c r="L23" i="140"/>
  <c r="J23" i="140"/>
  <c r="G14" i="139"/>
  <c r="F14" i="139" s="1"/>
  <c r="L15" i="125"/>
  <c r="J15" i="125"/>
  <c r="J27" i="125"/>
  <c r="G26" i="139"/>
  <c r="F26" i="139" s="1"/>
  <c r="L27" i="125"/>
  <c r="G34" i="139"/>
  <c r="F34" i="139" s="1"/>
  <c r="L35" i="125"/>
  <c r="J35" i="125"/>
  <c r="L6" i="125"/>
  <c r="G5" i="139"/>
  <c r="F5" i="139" s="1"/>
  <c r="J6" i="125"/>
  <c r="G17" i="139"/>
  <c r="F17" i="139" s="1"/>
  <c r="L18" i="125"/>
  <c r="J18" i="125"/>
  <c r="G38" i="139"/>
  <c r="F38" i="139" s="1"/>
  <c r="L39" i="125"/>
  <c r="J39" i="125"/>
  <c r="G11" i="139"/>
  <c r="F11" i="139" s="1"/>
  <c r="J12" i="125"/>
  <c r="L12" i="125"/>
  <c r="Q41" i="125"/>
  <c r="I40" i="139"/>
  <c r="Q19" i="125"/>
  <c r="I18" i="139"/>
  <c r="L28" i="125"/>
  <c r="G27" i="139"/>
  <c r="F27" i="139" s="1"/>
  <c r="J28" i="125"/>
  <c r="L26" i="125"/>
  <c r="G25" i="139"/>
  <c r="F25" i="139" s="1"/>
  <c r="J26" i="125"/>
  <c r="G46" i="139"/>
  <c r="F46" i="139" s="1"/>
  <c r="J47" i="125"/>
  <c r="L47" i="125"/>
  <c r="G45" i="139"/>
  <c r="F45" i="139" s="1"/>
  <c r="L46" i="125"/>
  <c r="J46" i="125"/>
  <c r="G44" i="139"/>
  <c r="F44" i="139" s="1"/>
  <c r="J45" i="125"/>
  <c r="L45" i="125"/>
  <c r="G50" i="139"/>
  <c r="F50" i="139" s="1"/>
  <c r="L51" i="125"/>
  <c r="J51" i="125"/>
  <c r="J49" i="125"/>
  <c r="G48" i="139"/>
  <c r="F48" i="139" s="1"/>
  <c r="L49" i="125"/>
  <c r="G4" i="139"/>
  <c r="F4" i="139" s="1"/>
  <c r="L5" i="125"/>
  <c r="J5" i="125"/>
  <c r="L43" i="125"/>
  <c r="G42" i="139"/>
  <c r="J43" i="125"/>
  <c r="G8" i="139"/>
  <c r="F8" i="139" s="1"/>
  <c r="J9" i="125"/>
  <c r="L9" i="125"/>
  <c r="G23" i="139"/>
  <c r="F23" i="139" s="1"/>
  <c r="J24" i="125"/>
  <c r="L24" i="125"/>
  <c r="J52" i="125"/>
  <c r="G51" i="139"/>
  <c r="F51" i="139" s="1"/>
  <c r="L52" i="125"/>
  <c r="J11" i="125"/>
  <c r="G10" i="139"/>
  <c r="F10" i="139" s="1"/>
  <c r="L11" i="125"/>
  <c r="G52" i="139"/>
  <c r="F52" i="139" s="1"/>
  <c r="J53" i="125"/>
  <c r="L53" i="125"/>
  <c r="G19" i="139"/>
  <c r="F19" i="139" s="1"/>
  <c r="J20" i="125"/>
  <c r="L20" i="125"/>
  <c r="G37" i="139"/>
  <c r="F37" i="139" s="1"/>
  <c r="L38" i="125"/>
  <c r="J38" i="125"/>
  <c r="G9" i="139"/>
  <c r="F9" i="139" s="1"/>
  <c r="L10" i="125"/>
  <c r="J10" i="125"/>
  <c r="G16" i="139"/>
  <c r="F16" i="139" s="1"/>
  <c r="J17" i="125"/>
  <c r="L17" i="125"/>
  <c r="G20" i="139"/>
  <c r="F20" i="139" s="1"/>
  <c r="L21" i="125"/>
  <c r="J21" i="125"/>
  <c r="G33" i="139"/>
  <c r="F33" i="139" s="1"/>
  <c r="J34" i="125"/>
  <c r="L34" i="125"/>
  <c r="G31" i="139"/>
  <c r="F31" i="139" s="1"/>
  <c r="J32" i="125"/>
  <c r="L32" i="125"/>
  <c r="M42" i="125"/>
  <c r="H41" i="139"/>
  <c r="M54" i="125"/>
  <c r="I53" i="139" s="1"/>
  <c r="H53" i="139"/>
  <c r="L23" i="125"/>
  <c r="G22" i="139"/>
  <c r="F22" i="139" s="1"/>
  <c r="J23" i="125"/>
  <c r="J50" i="125"/>
  <c r="G49" i="139"/>
  <c r="F49" i="139" s="1"/>
  <c r="L50" i="125"/>
  <c r="G47" i="139"/>
  <c r="F47" i="139" s="1"/>
  <c r="L48" i="125"/>
  <c r="J48" i="125"/>
  <c r="G12" i="139"/>
  <c r="F12" i="139" s="1"/>
  <c r="J13" i="125"/>
  <c r="L13" i="125"/>
  <c r="G35" i="139"/>
  <c r="F35" i="139" s="1"/>
  <c r="L36" i="125"/>
  <c r="J36" i="125"/>
  <c r="G28" i="139"/>
  <c r="F28" i="139" s="1"/>
  <c r="L29" i="125"/>
  <c r="J29" i="125"/>
  <c r="L14" i="125"/>
  <c r="G13" i="139"/>
  <c r="F13" i="139" s="1"/>
  <c r="J14" i="125"/>
  <c r="G30" i="139"/>
  <c r="F30" i="139" s="1"/>
  <c r="L31" i="125"/>
  <c r="J31" i="125"/>
  <c r="E10" i="147"/>
  <c r="E42" i="147"/>
  <c r="E29" i="147"/>
  <c r="E12" i="147"/>
  <c r="E51" i="147"/>
  <c r="E22" i="147"/>
  <c r="E23" i="147"/>
  <c r="E47" i="147"/>
  <c r="E9" i="147"/>
  <c r="E8" i="147"/>
  <c r="E36" i="147"/>
  <c r="E20" i="147"/>
  <c r="E24" i="147"/>
  <c r="E49" i="147"/>
  <c r="E14" i="147"/>
  <c r="L46" i="112"/>
  <c r="G45" i="124"/>
  <c r="J46" i="112"/>
  <c r="G8" i="124"/>
  <c r="L9" i="112"/>
  <c r="J9" i="112"/>
  <c r="G35" i="124"/>
  <c r="J36" i="112"/>
  <c r="L36" i="112"/>
  <c r="L13" i="112"/>
  <c r="G12" i="124"/>
  <c r="J13" i="112"/>
  <c r="G16" i="124"/>
  <c r="J17" i="112"/>
  <c r="L17" i="112"/>
  <c r="L48" i="112"/>
  <c r="G47" i="124"/>
  <c r="J48" i="112"/>
  <c r="G50" i="124"/>
  <c r="L51" i="112"/>
  <c r="J51" i="112"/>
  <c r="J12" i="112"/>
  <c r="G11" i="124"/>
  <c r="L12" i="112"/>
  <c r="L15" i="112"/>
  <c r="G14" i="124"/>
  <c r="J15" i="112"/>
  <c r="G23" i="124"/>
  <c r="L24" i="112"/>
  <c r="J24" i="112"/>
  <c r="L53" i="112"/>
  <c r="G52" i="124"/>
  <c r="J53" i="112"/>
  <c r="J27" i="112"/>
  <c r="G26" i="124"/>
  <c r="L27" i="112"/>
  <c r="E45" i="147"/>
  <c r="E26" i="147"/>
  <c r="M19" i="112"/>
  <c r="H18" i="124"/>
  <c r="G40" i="124"/>
  <c r="L41" i="112"/>
  <c r="J41" i="112"/>
  <c r="G46" i="124"/>
  <c r="L47" i="112"/>
  <c r="J47" i="112"/>
  <c r="G19" i="124"/>
  <c r="L20" i="112"/>
  <c r="J20" i="112"/>
  <c r="G28" i="124"/>
  <c r="L29" i="112"/>
  <c r="J29" i="112"/>
  <c r="G15" i="124"/>
  <c r="L16" i="112"/>
  <c r="J16" i="112"/>
  <c r="G17" i="124"/>
  <c r="L18" i="112"/>
  <c r="J18" i="112"/>
  <c r="J42" i="112"/>
  <c r="G41" i="124"/>
  <c r="L42" i="112"/>
  <c r="E4" i="147"/>
  <c r="G43" i="124"/>
  <c r="L44" i="112"/>
  <c r="J44" i="112"/>
  <c r="G29" i="124"/>
  <c r="L30" i="112"/>
  <c r="J30" i="112"/>
  <c r="G22" i="124"/>
  <c r="J23" i="112"/>
  <c r="L23" i="112"/>
  <c r="G32" i="124"/>
  <c r="L33" i="112"/>
  <c r="J33" i="112"/>
  <c r="J52" i="112"/>
  <c r="G51" i="124"/>
  <c r="L52" i="112"/>
  <c r="G38" i="124"/>
  <c r="L39" i="112"/>
  <c r="J39" i="112"/>
  <c r="G4" i="124"/>
  <c r="L5" i="112"/>
  <c r="J5" i="112"/>
  <c r="L37" i="112"/>
  <c r="G36" i="124"/>
  <c r="J37" i="112"/>
  <c r="L40" i="112"/>
  <c r="G39" i="124"/>
  <c r="J40" i="112"/>
  <c r="J7" i="112"/>
  <c r="G6" i="124"/>
  <c r="L7" i="112"/>
  <c r="G53" i="124"/>
  <c r="L54" i="112"/>
  <c r="J54" i="112"/>
  <c r="G37" i="124"/>
  <c r="J38" i="112"/>
  <c r="L38" i="112"/>
  <c r="J11" i="112"/>
  <c r="G10" i="124"/>
  <c r="L11" i="112"/>
  <c r="J50" i="112"/>
  <c r="G49" i="124"/>
  <c r="L50" i="112"/>
  <c r="G48" i="124"/>
  <c r="L49" i="112"/>
  <c r="J49" i="112"/>
  <c r="L31" i="112"/>
  <c r="G30" i="124"/>
  <c r="J31" i="112"/>
  <c r="J22" i="112"/>
  <c r="G21" i="124"/>
  <c r="L22" i="112"/>
  <c r="G31" i="124"/>
  <c r="J32" i="112"/>
  <c r="L32" i="112"/>
  <c r="J45" i="112"/>
  <c r="G44" i="124"/>
  <c r="L45" i="112"/>
  <c r="E44" i="147"/>
  <c r="E16" i="147"/>
  <c r="G9" i="124"/>
  <c r="L10" i="112"/>
  <c r="J10" i="112"/>
  <c r="G42" i="124"/>
  <c r="J43" i="112"/>
  <c r="L43" i="112"/>
  <c r="G13" i="124"/>
  <c r="J14" i="112"/>
  <c r="L14" i="112"/>
  <c r="E6" i="147"/>
  <c r="G7" i="124"/>
  <c r="L8" i="112"/>
  <c r="J8" i="112"/>
  <c r="G5" i="124"/>
  <c r="J6" i="112"/>
  <c r="L6" i="112"/>
  <c r="L35" i="112"/>
  <c r="G34" i="124"/>
  <c r="J35" i="112"/>
  <c r="J21" i="112"/>
  <c r="G20" i="124"/>
  <c r="L21" i="112"/>
  <c r="J25" i="112"/>
  <c r="G24" i="124"/>
  <c r="L25" i="112"/>
  <c r="M34" i="112"/>
  <c r="H33" i="124"/>
  <c r="J26" i="112"/>
  <c r="G25" i="124"/>
  <c r="L26" i="112"/>
  <c r="E35" i="147"/>
  <c r="E50" i="147"/>
  <c r="G54" i="110"/>
  <c r="F54" i="110" s="1"/>
  <c r="J55" i="78"/>
  <c r="L55" i="78"/>
  <c r="Q56" i="78"/>
  <c r="I55" i="110"/>
  <c r="E46" i="147"/>
  <c r="L23" i="84"/>
  <c r="G22" i="110"/>
  <c r="F22" i="110" s="1"/>
  <c r="J23" i="84"/>
  <c r="L20" i="84"/>
  <c r="G19" i="110"/>
  <c r="F19" i="110" s="1"/>
  <c r="J20" i="84"/>
  <c r="J30" i="84"/>
  <c r="G29" i="110"/>
  <c r="F29" i="110" s="1"/>
  <c r="L30" i="84"/>
  <c r="L9" i="84"/>
  <c r="G8" i="110"/>
  <c r="F8" i="110" s="1"/>
  <c r="J9" i="84"/>
  <c r="G9" i="110"/>
  <c r="F9" i="110" s="1"/>
  <c r="L10" i="84"/>
  <c r="J10" i="84"/>
  <c r="G28" i="110"/>
  <c r="F28" i="110" s="1"/>
  <c r="J29" i="84"/>
  <c r="L29" i="84"/>
  <c r="G44" i="110"/>
  <c r="F44" i="110" s="1"/>
  <c r="J45" i="84"/>
  <c r="L45" i="84"/>
  <c r="G48" i="110"/>
  <c r="F48" i="110" s="1"/>
  <c r="J49" i="84"/>
  <c r="L49" i="84"/>
  <c r="J40" i="84"/>
  <c r="G39" i="110"/>
  <c r="F39" i="110" s="1"/>
  <c r="L40" i="84"/>
  <c r="G47" i="110"/>
  <c r="F47" i="110" s="1"/>
  <c r="L48" i="84"/>
  <c r="J48" i="84"/>
  <c r="G42" i="110"/>
  <c r="F42" i="110" s="1"/>
  <c r="L43" i="84"/>
  <c r="J43" i="84"/>
  <c r="G53" i="110"/>
  <c r="F53" i="110" s="1"/>
  <c r="L54" i="84"/>
  <c r="J54" i="84"/>
  <c r="G33" i="110"/>
  <c r="F33" i="110" s="1"/>
  <c r="J34" i="84"/>
  <c r="L34" i="84"/>
  <c r="J36" i="84"/>
  <c r="G35" i="110"/>
  <c r="F35" i="110" s="1"/>
  <c r="L36" i="84"/>
  <c r="J13" i="84"/>
  <c r="G12" i="110"/>
  <c r="F12" i="110" s="1"/>
  <c r="L13" i="84"/>
  <c r="G10" i="110"/>
  <c r="F10" i="110" s="1"/>
  <c r="J11" i="84"/>
  <c r="L11" i="84"/>
  <c r="G15" i="110"/>
  <c r="F15" i="110" s="1"/>
  <c r="J16" i="84"/>
  <c r="L16" i="84"/>
  <c r="G27" i="110"/>
  <c r="F27" i="110" s="1"/>
  <c r="J28" i="84"/>
  <c r="L28" i="84"/>
  <c r="J24" i="84"/>
  <c r="G23" i="110"/>
  <c r="F23" i="110" s="1"/>
  <c r="L24" i="84"/>
  <c r="G13" i="110"/>
  <c r="F13" i="110" s="1"/>
  <c r="L14" i="84"/>
  <c r="J14" i="84"/>
  <c r="L21" i="84"/>
  <c r="G20" i="110"/>
  <c r="F20" i="110" s="1"/>
  <c r="J21" i="84"/>
  <c r="G36" i="110"/>
  <c r="F36" i="110" s="1"/>
  <c r="J37" i="84"/>
  <c r="L37" i="84"/>
  <c r="J47" i="84"/>
  <c r="G46" i="110"/>
  <c r="F46" i="110" s="1"/>
  <c r="L47" i="84"/>
  <c r="G24" i="110"/>
  <c r="F24" i="110" s="1"/>
  <c r="J25" i="84"/>
  <c r="L25" i="84"/>
  <c r="G11" i="110"/>
  <c r="F11" i="110" s="1"/>
  <c r="L12" i="84"/>
  <c r="J12" i="84"/>
  <c r="G7" i="110"/>
  <c r="F7" i="110" s="1"/>
  <c r="L8" i="84"/>
  <c r="J8" i="84"/>
  <c r="G5" i="110"/>
  <c r="F5" i="110" s="1"/>
  <c r="J6" i="84"/>
  <c r="L6" i="84"/>
  <c r="G21" i="110"/>
  <c r="F21" i="110" s="1"/>
  <c r="J22" i="84"/>
  <c r="L22" i="84"/>
  <c r="J26" i="84"/>
  <c r="G25" i="110"/>
  <c r="F25" i="110" s="1"/>
  <c r="L26" i="84"/>
  <c r="G38" i="110"/>
  <c r="F38" i="110" s="1"/>
  <c r="J39" i="84"/>
  <c r="L39" i="84"/>
  <c r="G37" i="110"/>
  <c r="F37" i="110" s="1"/>
  <c r="J38" i="84"/>
  <c r="L38" i="84"/>
  <c r="G32" i="110"/>
  <c r="F32" i="110" s="1"/>
  <c r="J33" i="84"/>
  <c r="L33" i="84"/>
  <c r="G43" i="110"/>
  <c r="J44" i="84"/>
  <c r="L44" i="84"/>
  <c r="E15" i="147"/>
  <c r="G4" i="110"/>
  <c r="F4" i="110" s="1"/>
  <c r="J5" i="84"/>
  <c r="L5" i="84"/>
  <c r="J51" i="84"/>
  <c r="G50" i="110"/>
  <c r="F50" i="110" s="1"/>
  <c r="L51" i="84"/>
  <c r="G52" i="110"/>
  <c r="F52" i="110" s="1"/>
  <c r="J53" i="84"/>
  <c r="L53" i="84"/>
  <c r="L7" i="84"/>
  <c r="G6" i="110"/>
  <c r="F6" i="110" s="1"/>
  <c r="J7" i="84"/>
  <c r="G14" i="110"/>
  <c r="F14" i="110" s="1"/>
  <c r="L15" i="84"/>
  <c r="J15" i="84"/>
  <c r="J19" i="84"/>
  <c r="G18" i="110"/>
  <c r="F18" i="110" s="1"/>
  <c r="L19" i="84"/>
  <c r="J52" i="84"/>
  <c r="G51" i="110"/>
  <c r="F51" i="110" s="1"/>
  <c r="L52" i="84"/>
  <c r="G16" i="110"/>
  <c r="F16" i="110" s="1"/>
  <c r="J17" i="84"/>
  <c r="L17" i="84"/>
  <c r="J31" i="84"/>
  <c r="G30" i="110"/>
  <c r="L31" i="84"/>
  <c r="J32" i="84"/>
  <c r="G31" i="110"/>
  <c r="F31" i="110" s="1"/>
  <c r="L32" i="84"/>
  <c r="J50" i="84"/>
  <c r="G49" i="110"/>
  <c r="F49" i="110" s="1"/>
  <c r="L50" i="84"/>
  <c r="G45" i="110"/>
  <c r="F45" i="110" s="1"/>
  <c r="L46" i="84"/>
  <c r="J46" i="84"/>
  <c r="G26" i="110"/>
  <c r="F26" i="110" s="1"/>
  <c r="L27" i="84"/>
  <c r="J27" i="84"/>
  <c r="J41" i="84"/>
  <c r="G40" i="110"/>
  <c r="F40" i="110" s="1"/>
  <c r="L41" i="84"/>
  <c r="G17" i="110"/>
  <c r="F17" i="110" s="1"/>
  <c r="J18" i="84"/>
  <c r="L18" i="84"/>
  <c r="G41" i="110"/>
  <c r="F41" i="110" s="1"/>
  <c r="L42" i="84"/>
  <c r="J42" i="84"/>
  <c r="L35" i="84"/>
  <c r="G34" i="110"/>
  <c r="F34" i="110" s="1"/>
  <c r="J35" i="84"/>
  <c r="E25" i="147"/>
  <c r="M40" i="150"/>
  <c r="Q41" i="155"/>
  <c r="M29" i="151"/>
  <c r="G26" i="146"/>
  <c r="F26" i="146" s="1"/>
  <c r="F26" i="144"/>
  <c r="G5" i="146"/>
  <c r="F5" i="146" s="1"/>
  <c r="F5" i="144"/>
  <c r="M8" i="151"/>
  <c r="M21" i="154"/>
  <c r="Q15" i="154"/>
  <c r="G32" i="146"/>
  <c r="F32" i="146" s="1"/>
  <c r="F32" i="144"/>
  <c r="M35" i="154"/>
  <c r="H32" i="146"/>
  <c r="Q50" i="154"/>
  <c r="E39" i="147"/>
  <c r="M14" i="154"/>
  <c r="F18" i="144"/>
  <c r="G18" i="146"/>
  <c r="F18" i="146" s="1"/>
  <c r="Q23" i="154"/>
  <c r="M16" i="153"/>
  <c r="M36" i="153"/>
  <c r="M33" i="153"/>
  <c r="I32" i="144" s="1"/>
  <c r="F42" i="144"/>
  <c r="G42" i="146"/>
  <c r="F42" i="146" s="1"/>
  <c r="M45" i="153"/>
  <c r="I44" i="144" s="1"/>
  <c r="I44" i="146" s="1"/>
  <c r="J42" i="153"/>
  <c r="L42" i="153"/>
  <c r="H41" i="144" s="1"/>
  <c r="H41" i="146" s="1"/>
  <c r="Q20" i="143"/>
  <c r="Q19" i="143"/>
  <c r="Q44" i="143"/>
  <c r="Q48" i="141"/>
  <c r="P48" i="141" s="1"/>
  <c r="E13" i="147"/>
  <c r="Q50" i="141"/>
  <c r="P13" i="141"/>
  <c r="M31" i="141"/>
  <c r="M32" i="141"/>
  <c r="Q33" i="141"/>
  <c r="L16" i="141"/>
  <c r="J16" i="141"/>
  <c r="L41" i="140"/>
  <c r="H40" i="142" s="1"/>
  <c r="J41" i="140"/>
  <c r="M36" i="140"/>
  <c r="I35" i="142" s="1"/>
  <c r="M11" i="140"/>
  <c r="I10" i="142" s="1"/>
  <c r="M34" i="140"/>
  <c r="I33" i="142" s="1"/>
  <c r="L28" i="140"/>
  <c r="H27" i="142" s="1"/>
  <c r="J28" i="140"/>
  <c r="Q8" i="140"/>
  <c r="K7" i="142" s="1"/>
  <c r="M17" i="140"/>
  <c r="I16" i="142" s="1"/>
  <c r="M52" i="140"/>
  <c r="I51" i="142" s="1"/>
  <c r="M30" i="140"/>
  <c r="I29" i="142" s="1"/>
  <c r="M29" i="140"/>
  <c r="I28" i="142" s="1"/>
  <c r="M26" i="140"/>
  <c r="I25" i="142" s="1"/>
  <c r="Q35" i="140"/>
  <c r="K34" i="142" s="1"/>
  <c r="Q14" i="134"/>
  <c r="E37" i="147"/>
  <c r="M28" i="127"/>
  <c r="Q49" i="126"/>
  <c r="M46" i="126"/>
  <c r="M30" i="125"/>
  <c r="I29" i="139" s="1"/>
  <c r="M22" i="125"/>
  <c r="I21" i="139" s="1"/>
  <c r="M16" i="125"/>
  <c r="I15" i="139" s="1"/>
  <c r="M37" i="125"/>
  <c r="I36" i="139" s="1"/>
  <c r="L40" i="125"/>
  <c r="H39" i="139" s="1"/>
  <c r="J40" i="125"/>
  <c r="Q44" i="125"/>
  <c r="K43" i="139" s="1"/>
  <c r="M7" i="125"/>
  <c r="I6" i="139" s="1"/>
  <c r="Q8" i="125"/>
  <c r="K7" i="139" s="1"/>
  <c r="Q35" i="107"/>
  <c r="P20" i="120"/>
  <c r="M52" i="80"/>
  <c r="Q17" i="80"/>
  <c r="P9" i="80"/>
  <c r="M19" i="85"/>
  <c r="M50" i="85"/>
  <c r="M14" i="86"/>
  <c r="E11" i="147"/>
  <c r="M10" i="86"/>
  <c r="P39" i="78"/>
  <c r="P30" i="78"/>
  <c r="E31" i="147"/>
  <c r="P48" i="123"/>
  <c r="P19" i="123"/>
  <c r="P41" i="123"/>
  <c r="P50" i="123"/>
  <c r="P27" i="123"/>
  <c r="P37" i="118"/>
  <c r="P43" i="118"/>
  <c r="P33" i="118"/>
  <c r="P11" i="118"/>
  <c r="P10" i="118"/>
  <c r="P53" i="118"/>
  <c r="P17" i="118"/>
  <c r="P51" i="118"/>
  <c r="Q40" i="118"/>
  <c r="P47" i="118"/>
  <c r="P21" i="118"/>
  <c r="P8" i="118"/>
  <c r="P42" i="118"/>
  <c r="P5" i="118"/>
  <c r="P46" i="118"/>
  <c r="E53" i="147"/>
  <c r="E32" i="147"/>
  <c r="E19" i="147"/>
  <c r="P24" i="151"/>
  <c r="P15" i="151"/>
  <c r="F41" i="144"/>
  <c r="G41" i="146"/>
  <c r="M46" i="151"/>
  <c r="I45" i="144" s="1"/>
  <c r="H45" i="146"/>
  <c r="F25" i="144"/>
  <c r="G25" i="146"/>
  <c r="M52" i="151"/>
  <c r="H51" i="146"/>
  <c r="P54" i="151"/>
  <c r="P23" i="151"/>
  <c r="M26" i="151"/>
  <c r="I25" i="144" s="1"/>
  <c r="H25" i="146"/>
  <c r="G51" i="146"/>
  <c r="F51" i="144"/>
  <c r="F48" i="144"/>
  <c r="G48" i="146"/>
  <c r="F48" i="146" s="1"/>
  <c r="M42" i="151"/>
  <c r="F45" i="144"/>
  <c r="G45" i="146"/>
  <c r="Q18" i="151"/>
  <c r="M22" i="151"/>
  <c r="P44" i="151"/>
  <c r="M16" i="151"/>
  <c r="H15" i="146"/>
  <c r="F15" i="144"/>
  <c r="G15" i="146"/>
  <c r="M49" i="151"/>
  <c r="Q32" i="78"/>
  <c r="P19" i="78"/>
  <c r="P14" i="78"/>
  <c r="P10" i="78"/>
  <c r="M29" i="78"/>
  <c r="M49" i="78"/>
  <c r="E48" i="147"/>
  <c r="P52" i="78"/>
  <c r="P48" i="78"/>
  <c r="M18" i="78"/>
  <c r="Q16" i="78"/>
  <c r="Q21" i="78"/>
  <c r="Q33" i="78"/>
  <c r="M34" i="78"/>
  <c r="Q20" i="78"/>
  <c r="Q43" i="141"/>
  <c r="Q38" i="140"/>
  <c r="K37" i="142" s="1"/>
  <c r="Q47" i="102"/>
  <c r="P22" i="135"/>
  <c r="P52" i="114"/>
  <c r="P24" i="114"/>
  <c r="M25" i="151"/>
  <c r="Q38" i="114"/>
  <c r="P13" i="80"/>
  <c r="Q13" i="143"/>
  <c r="P45" i="114"/>
  <c r="F44" i="146"/>
  <c r="P29" i="114"/>
  <c r="P25" i="114"/>
  <c r="L44" i="85"/>
  <c r="E41" i="147" s="1"/>
  <c r="J44" i="85"/>
  <c r="P38" i="78"/>
  <c r="P46" i="80"/>
  <c r="Q34" i="114"/>
  <c r="Q37" i="140"/>
  <c r="K36" i="142" s="1"/>
  <c r="P31" i="114"/>
  <c r="J31" i="108"/>
  <c r="L31" i="108"/>
  <c r="P45" i="86"/>
  <c r="Q7" i="153"/>
  <c r="P39" i="114"/>
  <c r="P46" i="127"/>
  <c r="P30" i="107"/>
  <c r="P22" i="78"/>
  <c r="P36" i="109"/>
  <c r="P6" i="78"/>
  <c r="P53" i="154"/>
  <c r="P26" i="141"/>
  <c r="Q40" i="143"/>
  <c r="J36" i="152"/>
  <c r="L36" i="152"/>
  <c r="H35" i="144" s="1"/>
  <c r="P27" i="80"/>
  <c r="P12" i="89"/>
  <c r="M25" i="125"/>
  <c r="I24" i="139" s="1"/>
  <c r="Q16" i="114"/>
  <c r="M21" i="143"/>
  <c r="P51" i="78"/>
  <c r="P41" i="86"/>
  <c r="F24" i="139"/>
  <c r="P24" i="78"/>
  <c r="Q45" i="154"/>
  <c r="P5" i="89"/>
  <c r="M24" i="127"/>
  <c r="P23" i="78"/>
  <c r="P43" i="78"/>
  <c r="P11" i="78"/>
  <c r="Q42" i="86"/>
  <c r="M53" i="100"/>
  <c r="L43" i="128"/>
  <c r="J43" i="128"/>
  <c r="Q51" i="126"/>
  <c r="L55" i="153"/>
  <c r="J55" i="153"/>
  <c r="P12" i="114"/>
  <c r="Q54" i="78"/>
  <c r="M55" i="140"/>
  <c r="I54" i="142" s="1"/>
  <c r="P8" i="80"/>
  <c r="M28" i="112"/>
  <c r="I27" i="124" s="1"/>
  <c r="P23" i="114"/>
  <c r="F30" i="144" l="1"/>
  <c r="G24" i="146"/>
  <c r="F24" i="146" s="1"/>
  <c r="G21" i="146"/>
  <c r="F21" i="146" s="1"/>
  <c r="G27" i="146"/>
  <c r="F27" i="146" s="1"/>
  <c r="F11" i="144"/>
  <c r="I15" i="144"/>
  <c r="G33" i="146"/>
  <c r="F33" i="146" s="1"/>
  <c r="F13" i="144"/>
  <c r="H30" i="144"/>
  <c r="H30" i="146" s="1"/>
  <c r="M31" i="153"/>
  <c r="F43" i="144"/>
  <c r="G43" i="146"/>
  <c r="F43" i="146" s="1"/>
  <c r="F10" i="144"/>
  <c r="G10" i="146"/>
  <c r="F10" i="146" s="1"/>
  <c r="Q49" i="153"/>
  <c r="I48" i="144"/>
  <c r="I48" i="146" s="1"/>
  <c r="Q41" i="153"/>
  <c r="I40" i="144"/>
  <c r="I40" i="146" s="1"/>
  <c r="F23" i="144"/>
  <c r="G23" i="146"/>
  <c r="F23" i="146" s="1"/>
  <c r="F50" i="144"/>
  <c r="G50" i="146"/>
  <c r="F50" i="146" s="1"/>
  <c r="M24" i="153"/>
  <c r="H23" i="144"/>
  <c r="H23" i="146" s="1"/>
  <c r="Q29" i="153"/>
  <c r="I28" i="144"/>
  <c r="I28" i="146" s="1"/>
  <c r="I34" i="144"/>
  <c r="Q35" i="153"/>
  <c r="M40" i="153"/>
  <c r="H39" i="144"/>
  <c r="H39" i="146" s="1"/>
  <c r="H27" i="144"/>
  <c r="H27" i="146" s="1"/>
  <c r="M28" i="153"/>
  <c r="Q39" i="153"/>
  <c r="I38" i="144"/>
  <c r="I38" i="146" s="1"/>
  <c r="M15" i="153"/>
  <c r="H14" i="144"/>
  <c r="H14" i="146" s="1"/>
  <c r="M17" i="153"/>
  <c r="H16" i="144"/>
  <c r="H16" i="146" s="1"/>
  <c r="H42" i="144"/>
  <c r="H42" i="146" s="1"/>
  <c r="M43" i="153"/>
  <c r="Q52" i="153"/>
  <c r="I51" i="144"/>
  <c r="I51" i="146" s="1"/>
  <c r="H54" i="144"/>
  <c r="H54" i="146" s="1"/>
  <c r="Q13" i="153"/>
  <c r="I12" i="144"/>
  <c r="I12" i="146" s="1"/>
  <c r="P46" i="153"/>
  <c r="F14" i="144"/>
  <c r="G14" i="146"/>
  <c r="F14" i="146" s="1"/>
  <c r="H36" i="144"/>
  <c r="H36" i="146" s="1"/>
  <c r="M37" i="153"/>
  <c r="G16" i="146"/>
  <c r="F16" i="146" s="1"/>
  <c r="F16" i="144"/>
  <c r="H11" i="144"/>
  <c r="H11" i="146" s="1"/>
  <c r="M12" i="153"/>
  <c r="H10" i="144"/>
  <c r="H10" i="146" s="1"/>
  <c r="M11" i="153"/>
  <c r="P26" i="153"/>
  <c r="Q54" i="153"/>
  <c r="I53" i="144"/>
  <c r="I53" i="146" s="1"/>
  <c r="F36" i="144"/>
  <c r="G36" i="146"/>
  <c r="F36" i="146" s="1"/>
  <c r="Q23" i="153"/>
  <c r="I22" i="144"/>
  <c r="I22" i="146" s="1"/>
  <c r="H46" i="144"/>
  <c r="H46" i="146" s="1"/>
  <c r="M47" i="153"/>
  <c r="M14" i="153"/>
  <c r="H13" i="144"/>
  <c r="H13" i="146" s="1"/>
  <c r="M34" i="153"/>
  <c r="H33" i="144"/>
  <c r="H33" i="146" s="1"/>
  <c r="M5" i="153"/>
  <c r="H4" i="144"/>
  <c r="H4" i="146" s="1"/>
  <c r="Q21" i="153"/>
  <c r="I20" i="144"/>
  <c r="I20" i="146" s="1"/>
  <c r="M22" i="153"/>
  <c r="H21" i="144"/>
  <c r="H21" i="146" s="1"/>
  <c r="Q50" i="153"/>
  <c r="I49" i="144"/>
  <c r="I49" i="146" s="1"/>
  <c r="H29" i="144"/>
  <c r="H29" i="146" s="1"/>
  <c r="M30" i="153"/>
  <c r="M8" i="153"/>
  <c r="H7" i="144"/>
  <c r="H7" i="146" s="1"/>
  <c r="K6" i="144"/>
  <c r="K6" i="146" s="1"/>
  <c r="M48" i="153"/>
  <c r="H47" i="144"/>
  <c r="H47" i="146" s="1"/>
  <c r="G46" i="146"/>
  <c r="F46" i="146" s="1"/>
  <c r="F46" i="144"/>
  <c r="F29" i="144"/>
  <c r="G29" i="146"/>
  <c r="F29" i="146" s="1"/>
  <c r="F8" i="144"/>
  <c r="G8" i="146"/>
  <c r="F8" i="146" s="1"/>
  <c r="F52" i="144"/>
  <c r="M38" i="153"/>
  <c r="H37" i="144"/>
  <c r="H37" i="146" s="1"/>
  <c r="G4" i="146"/>
  <c r="F4" i="146" s="1"/>
  <c r="F4" i="144"/>
  <c r="G47" i="146"/>
  <c r="F47" i="146" s="1"/>
  <c r="F47" i="144"/>
  <c r="Q6" i="153"/>
  <c r="I5" i="144"/>
  <c r="I5" i="146" s="1"/>
  <c r="M20" i="153"/>
  <c r="H19" i="144"/>
  <c r="H19" i="146" s="1"/>
  <c r="M9" i="153"/>
  <c r="H8" i="144"/>
  <c r="H8" i="146" s="1"/>
  <c r="F7" i="144"/>
  <c r="G7" i="146"/>
  <c r="F7" i="146" s="1"/>
  <c r="G19" i="146"/>
  <c r="F19" i="146" s="1"/>
  <c r="F19" i="144"/>
  <c r="M25" i="153"/>
  <c r="H24" i="144"/>
  <c r="H24" i="146" s="1"/>
  <c r="F17" i="144"/>
  <c r="G17" i="146"/>
  <c r="F17" i="146" s="1"/>
  <c r="M44" i="153"/>
  <c r="H43" i="144"/>
  <c r="H43" i="146" s="1"/>
  <c r="I18" i="144"/>
  <c r="I18" i="146" s="1"/>
  <c r="Q19" i="153"/>
  <c r="Q27" i="153"/>
  <c r="I26" i="144"/>
  <c r="I26" i="146" s="1"/>
  <c r="M18" i="153"/>
  <c r="H17" i="144"/>
  <c r="H17" i="146" s="1"/>
  <c r="G31" i="146"/>
  <c r="F31" i="146" s="1"/>
  <c r="F31" i="144"/>
  <c r="G37" i="146"/>
  <c r="F37" i="146" s="1"/>
  <c r="P10" i="153"/>
  <c r="J9" i="144" s="1"/>
  <c r="K9" i="144"/>
  <c r="K9" i="146" s="1"/>
  <c r="M53" i="153"/>
  <c r="H52" i="144"/>
  <c r="H52" i="146" s="1"/>
  <c r="M51" i="153"/>
  <c r="H50" i="144"/>
  <c r="H50" i="146" s="1"/>
  <c r="M32" i="153"/>
  <c r="H31" i="144"/>
  <c r="H31" i="146" s="1"/>
  <c r="Q54" i="140"/>
  <c r="K53" i="142" s="1"/>
  <c r="I8" i="142"/>
  <c r="Q9" i="140"/>
  <c r="H22" i="142"/>
  <c r="M23" i="140"/>
  <c r="H52" i="142"/>
  <c r="M53" i="140"/>
  <c r="Q44" i="140"/>
  <c r="I43" i="142"/>
  <c r="H48" i="142"/>
  <c r="M49" i="140"/>
  <c r="M50" i="140"/>
  <c r="H49" i="142"/>
  <c r="H6" i="142"/>
  <c r="M7" i="140"/>
  <c r="M21" i="140"/>
  <c r="H20" i="142"/>
  <c r="H46" i="142"/>
  <c r="M47" i="140"/>
  <c r="M10" i="140"/>
  <c r="H9" i="142"/>
  <c r="M5" i="140"/>
  <c r="H4" i="142"/>
  <c r="M6" i="140"/>
  <c r="H5" i="142"/>
  <c r="M27" i="140"/>
  <c r="H26" i="142"/>
  <c r="M32" i="140"/>
  <c r="H31" i="142"/>
  <c r="Q13" i="140"/>
  <c r="I12" i="142"/>
  <c r="M25" i="140"/>
  <c r="H24" i="142"/>
  <c r="Q39" i="140"/>
  <c r="I38" i="142"/>
  <c r="H11" i="142"/>
  <c r="M12" i="140"/>
  <c r="M24" i="140"/>
  <c r="H23" i="142"/>
  <c r="H17" i="142"/>
  <c r="M18" i="140"/>
  <c r="M42" i="140"/>
  <c r="H41" i="142"/>
  <c r="M43" i="140"/>
  <c r="H42" i="142"/>
  <c r="I21" i="142"/>
  <c r="Q22" i="140"/>
  <c r="Q19" i="140"/>
  <c r="I18" i="142"/>
  <c r="H45" i="142"/>
  <c r="M46" i="140"/>
  <c r="M48" i="140"/>
  <c r="H47" i="142"/>
  <c r="M33" i="140"/>
  <c r="H32" i="142"/>
  <c r="H50" i="142"/>
  <c r="M51" i="140"/>
  <c r="Q40" i="140"/>
  <c r="I39" i="142"/>
  <c r="M31" i="140"/>
  <c r="H30" i="142"/>
  <c r="P14" i="140"/>
  <c r="J13" i="142" s="1"/>
  <c r="K13" i="142"/>
  <c r="I14" i="142"/>
  <c r="Q15" i="140"/>
  <c r="H15" i="142"/>
  <c r="M16" i="140"/>
  <c r="Q45" i="140"/>
  <c r="I44" i="142"/>
  <c r="I19" i="142"/>
  <c r="Q20" i="140"/>
  <c r="Q54" i="125"/>
  <c r="K53" i="139" s="1"/>
  <c r="H14" i="139"/>
  <c r="M15" i="125"/>
  <c r="M14" i="125"/>
  <c r="H13" i="139"/>
  <c r="H9" i="139"/>
  <c r="M10" i="125"/>
  <c r="M50" i="125"/>
  <c r="H49" i="139"/>
  <c r="H42" i="139"/>
  <c r="M43" i="125"/>
  <c r="M28" i="125"/>
  <c r="H27" i="139"/>
  <c r="H17" i="139"/>
  <c r="M18" i="125"/>
  <c r="H37" i="139"/>
  <c r="M38" i="125"/>
  <c r="M5" i="125"/>
  <c r="H4" i="139"/>
  <c r="M46" i="125"/>
  <c r="H45" i="139"/>
  <c r="P19" i="125"/>
  <c r="J18" i="139" s="1"/>
  <c r="K18" i="139"/>
  <c r="H28" i="139"/>
  <c r="M29" i="125"/>
  <c r="H35" i="139"/>
  <c r="M36" i="125"/>
  <c r="M20" i="125"/>
  <c r="H19" i="139"/>
  <c r="M24" i="125"/>
  <c r="H23" i="139"/>
  <c r="M49" i="125"/>
  <c r="H48" i="139"/>
  <c r="M47" i="125"/>
  <c r="H46" i="139"/>
  <c r="P41" i="125"/>
  <c r="J40" i="139" s="1"/>
  <c r="K40" i="139"/>
  <c r="M6" i="125"/>
  <c r="H5" i="139"/>
  <c r="M34" i="125"/>
  <c r="H33" i="139"/>
  <c r="M23" i="125"/>
  <c r="H22" i="139"/>
  <c r="H20" i="139"/>
  <c r="M21" i="125"/>
  <c r="H11" i="139"/>
  <c r="M12" i="125"/>
  <c r="M13" i="125"/>
  <c r="H12" i="139"/>
  <c r="M35" i="125"/>
  <c r="H34" i="139"/>
  <c r="H30" i="139"/>
  <c r="M31" i="125"/>
  <c r="H16" i="139"/>
  <c r="M17" i="125"/>
  <c r="H52" i="139"/>
  <c r="M53" i="125"/>
  <c r="M9" i="125"/>
  <c r="H8" i="139"/>
  <c r="H51" i="139"/>
  <c r="M52" i="125"/>
  <c r="H50" i="139"/>
  <c r="M51" i="125"/>
  <c r="M27" i="125"/>
  <c r="H26" i="139"/>
  <c r="Q42" i="125"/>
  <c r="I41" i="139"/>
  <c r="M26" i="125"/>
  <c r="H25" i="139"/>
  <c r="H38" i="139"/>
  <c r="M39" i="125"/>
  <c r="H47" i="139"/>
  <c r="M48" i="125"/>
  <c r="H31" i="139"/>
  <c r="M32" i="125"/>
  <c r="H10" i="139"/>
  <c r="M11" i="125"/>
  <c r="M45" i="125"/>
  <c r="H44" i="139"/>
  <c r="M54" i="112"/>
  <c r="H53" i="124"/>
  <c r="M31" i="112"/>
  <c r="H30" i="124"/>
  <c r="M37" i="112"/>
  <c r="H36" i="124"/>
  <c r="M20" i="112"/>
  <c r="H19" i="124"/>
  <c r="M27" i="112"/>
  <c r="H26" i="124"/>
  <c r="M12" i="112"/>
  <c r="H11" i="124"/>
  <c r="M21" i="112"/>
  <c r="H20" i="124"/>
  <c r="M45" i="112"/>
  <c r="H44" i="124"/>
  <c r="M23" i="112"/>
  <c r="H22" i="124"/>
  <c r="M5" i="112"/>
  <c r="H4" i="124"/>
  <c r="M13" i="112"/>
  <c r="H12" i="124"/>
  <c r="M47" i="112"/>
  <c r="H46" i="124"/>
  <c r="M6" i="112"/>
  <c r="H5" i="124"/>
  <c r="M22" i="112"/>
  <c r="H21" i="124"/>
  <c r="M11" i="112"/>
  <c r="H10" i="124"/>
  <c r="M52" i="112"/>
  <c r="H51" i="124"/>
  <c r="M24" i="112"/>
  <c r="H23" i="124"/>
  <c r="M9" i="112"/>
  <c r="H8" i="124"/>
  <c r="M39" i="112"/>
  <c r="H38" i="124"/>
  <c r="M53" i="112"/>
  <c r="H52" i="124"/>
  <c r="M35" i="112"/>
  <c r="H34" i="124"/>
  <c r="M44" i="112"/>
  <c r="H43" i="124"/>
  <c r="M48" i="112"/>
  <c r="H47" i="124"/>
  <c r="M14" i="112"/>
  <c r="H13" i="124"/>
  <c r="M49" i="112"/>
  <c r="H48" i="124"/>
  <c r="M36" i="112"/>
  <c r="H35" i="124"/>
  <c r="H31" i="124"/>
  <c r="M32" i="112"/>
  <c r="M7" i="112"/>
  <c r="H6" i="124"/>
  <c r="M43" i="112"/>
  <c r="H42" i="124"/>
  <c r="M16" i="112"/>
  <c r="H15" i="124"/>
  <c r="M41" i="112"/>
  <c r="H40" i="124"/>
  <c r="Q34" i="112"/>
  <c r="I33" i="124"/>
  <c r="M10" i="112"/>
  <c r="H9" i="124"/>
  <c r="M40" i="112"/>
  <c r="H39" i="124"/>
  <c r="M29" i="112"/>
  <c r="H28" i="124"/>
  <c r="Q19" i="112"/>
  <c r="I18" i="124"/>
  <c r="M17" i="112"/>
  <c r="H16" i="124"/>
  <c r="M50" i="112"/>
  <c r="H49" i="124"/>
  <c r="M51" i="112"/>
  <c r="H50" i="124"/>
  <c r="M25" i="112"/>
  <c r="H24" i="124"/>
  <c r="M38" i="112"/>
  <c r="H37" i="124"/>
  <c r="H17" i="124"/>
  <c r="M18" i="112"/>
  <c r="M26" i="112"/>
  <c r="H25" i="124"/>
  <c r="M30" i="112"/>
  <c r="H29" i="124"/>
  <c r="M8" i="112"/>
  <c r="H7" i="124"/>
  <c r="M33" i="112"/>
  <c r="H32" i="124"/>
  <c r="M42" i="112"/>
  <c r="H41" i="124"/>
  <c r="H14" i="124"/>
  <c r="M15" i="112"/>
  <c r="M46" i="112"/>
  <c r="H45" i="124"/>
  <c r="G6" i="147"/>
  <c r="P56" i="78"/>
  <c r="J55" i="110" s="1"/>
  <c r="K55" i="110"/>
  <c r="M55" i="78"/>
  <c r="H54" i="110"/>
  <c r="M14" i="84"/>
  <c r="H13" i="110"/>
  <c r="M41" i="84"/>
  <c r="H40" i="110"/>
  <c r="H40" i="147" s="1"/>
  <c r="M19" i="84"/>
  <c r="H18" i="110"/>
  <c r="H18" i="147" s="1"/>
  <c r="M51" i="84"/>
  <c r="H50" i="110"/>
  <c r="M38" i="84"/>
  <c r="H37" i="110"/>
  <c r="M6" i="84"/>
  <c r="H5" i="110"/>
  <c r="M24" i="84"/>
  <c r="H23" i="110"/>
  <c r="M9" i="84"/>
  <c r="H8" i="110"/>
  <c r="M45" i="84"/>
  <c r="H44" i="110"/>
  <c r="M27" i="84"/>
  <c r="H26" i="110"/>
  <c r="M15" i="84"/>
  <c r="H14" i="110"/>
  <c r="M39" i="84"/>
  <c r="H38" i="110"/>
  <c r="M37" i="84"/>
  <c r="H36" i="110"/>
  <c r="M28" i="84"/>
  <c r="H27" i="110"/>
  <c r="M36" i="84"/>
  <c r="H35" i="110"/>
  <c r="M8" i="84"/>
  <c r="H7" i="110"/>
  <c r="G34" i="147"/>
  <c r="M17" i="84"/>
  <c r="H16" i="110"/>
  <c r="M48" i="84"/>
  <c r="H47" i="110"/>
  <c r="M49" i="84"/>
  <c r="H48" i="110"/>
  <c r="M32" i="84"/>
  <c r="H31" i="110"/>
  <c r="M54" i="84"/>
  <c r="H53" i="110"/>
  <c r="M43" i="84"/>
  <c r="H42" i="110"/>
  <c r="M35" i="84"/>
  <c r="H34" i="110"/>
  <c r="M29" i="84"/>
  <c r="H28" i="110"/>
  <c r="M42" i="84"/>
  <c r="H41" i="110"/>
  <c r="M46" i="84"/>
  <c r="H45" i="110"/>
  <c r="M44" i="84"/>
  <c r="H43" i="110"/>
  <c r="M26" i="84"/>
  <c r="H25" i="110"/>
  <c r="M16" i="84"/>
  <c r="H15" i="110"/>
  <c r="M34" i="84"/>
  <c r="H33" i="110"/>
  <c r="M20" i="84"/>
  <c r="H19" i="110"/>
  <c r="M30" i="84"/>
  <c r="H29" i="110"/>
  <c r="M5" i="84"/>
  <c r="H4" i="110"/>
  <c r="M7" i="84"/>
  <c r="H6" i="110"/>
  <c r="M12" i="84"/>
  <c r="H11" i="110"/>
  <c r="M40" i="84"/>
  <c r="H39" i="110"/>
  <c r="M47" i="84"/>
  <c r="H46" i="110"/>
  <c r="M31" i="84"/>
  <c r="H30" i="110"/>
  <c r="M18" i="84"/>
  <c r="H17" i="110"/>
  <c r="M50" i="84"/>
  <c r="H49" i="110"/>
  <c r="M52" i="84"/>
  <c r="H51" i="110"/>
  <c r="M53" i="84"/>
  <c r="H52" i="110"/>
  <c r="M21" i="84"/>
  <c r="H20" i="110"/>
  <c r="M10" i="84"/>
  <c r="H9" i="110"/>
  <c r="M13" i="84"/>
  <c r="H12" i="110"/>
  <c r="M33" i="84"/>
  <c r="H32" i="110"/>
  <c r="M22" i="84"/>
  <c r="H21" i="110"/>
  <c r="M25" i="84"/>
  <c r="H24" i="110"/>
  <c r="M11" i="84"/>
  <c r="H10" i="110"/>
  <c r="M23" i="84"/>
  <c r="H22" i="110"/>
  <c r="Q40" i="150"/>
  <c r="P41" i="155"/>
  <c r="Q8" i="151"/>
  <c r="Q29" i="151"/>
  <c r="P50" i="154"/>
  <c r="Q35" i="154"/>
  <c r="I32" i="146"/>
  <c r="P23" i="154"/>
  <c r="P15" i="154"/>
  <c r="Q14" i="154"/>
  <c r="Q21" i="154"/>
  <c r="Q45" i="153"/>
  <c r="K44" i="144" s="1"/>
  <c r="K44" i="146" s="1"/>
  <c r="Q36" i="153"/>
  <c r="M42" i="153"/>
  <c r="I41" i="144" s="1"/>
  <c r="I41" i="146" s="1"/>
  <c r="Q33" i="153"/>
  <c r="K32" i="144" s="1"/>
  <c r="G39" i="146"/>
  <c r="F39" i="146" s="1"/>
  <c r="F39" i="144"/>
  <c r="Q16" i="153"/>
  <c r="P44" i="143"/>
  <c r="P19" i="143"/>
  <c r="P20" i="143"/>
  <c r="P33" i="141"/>
  <c r="Q32" i="141"/>
  <c r="Q31" i="141"/>
  <c r="P50" i="141"/>
  <c r="M16" i="141"/>
  <c r="P54" i="140"/>
  <c r="J53" i="142" s="1"/>
  <c r="P35" i="140"/>
  <c r="J34" i="142" s="1"/>
  <c r="Q52" i="140"/>
  <c r="K51" i="142" s="1"/>
  <c r="Q26" i="140"/>
  <c r="K25" i="142" s="1"/>
  <c r="P8" i="140"/>
  <c r="J7" i="142" s="1"/>
  <c r="Q36" i="140"/>
  <c r="K35" i="142" s="1"/>
  <c r="Q29" i="140"/>
  <c r="K28" i="142" s="1"/>
  <c r="Q17" i="140"/>
  <c r="K16" i="142" s="1"/>
  <c r="Q11" i="140"/>
  <c r="K10" i="142" s="1"/>
  <c r="M28" i="140"/>
  <c r="I27" i="142" s="1"/>
  <c r="M41" i="140"/>
  <c r="I40" i="142" s="1"/>
  <c r="Q30" i="140"/>
  <c r="K29" i="142" s="1"/>
  <c r="Q34" i="140"/>
  <c r="K33" i="142" s="1"/>
  <c r="P14" i="134"/>
  <c r="Q28" i="127"/>
  <c r="Q46" i="126"/>
  <c r="P49" i="126"/>
  <c r="P44" i="125"/>
  <c r="J43" i="139" s="1"/>
  <c r="P54" i="125"/>
  <c r="J53" i="139" s="1"/>
  <c r="Q22" i="125"/>
  <c r="K21" i="139" s="1"/>
  <c r="P8" i="125"/>
  <c r="J7" i="139" s="1"/>
  <c r="Q16" i="125"/>
  <c r="K15" i="139" s="1"/>
  <c r="M40" i="125"/>
  <c r="I39" i="139" s="1"/>
  <c r="Q7" i="125"/>
  <c r="K6" i="139" s="1"/>
  <c r="Q37" i="125"/>
  <c r="K36" i="139" s="1"/>
  <c r="Q30" i="125"/>
  <c r="K29" i="139" s="1"/>
  <c r="P35" i="107"/>
  <c r="P17" i="80"/>
  <c r="Q52" i="80"/>
  <c r="Q50" i="85"/>
  <c r="Q19" i="85"/>
  <c r="Q10" i="86"/>
  <c r="Q14" i="86"/>
  <c r="G38" i="147"/>
  <c r="E27" i="147"/>
  <c r="P40" i="118"/>
  <c r="E17" i="147"/>
  <c r="E33" i="147"/>
  <c r="G22" i="147"/>
  <c r="G18" i="147"/>
  <c r="E52" i="147"/>
  <c r="G12" i="147"/>
  <c r="E28" i="147"/>
  <c r="Q16" i="151"/>
  <c r="I15" i="146"/>
  <c r="Q52" i="151"/>
  <c r="Q22" i="151"/>
  <c r="Q49" i="151"/>
  <c r="F51" i="146"/>
  <c r="G51" i="147"/>
  <c r="F25" i="146"/>
  <c r="G25" i="147"/>
  <c r="Q26" i="151"/>
  <c r="K25" i="144" s="1"/>
  <c r="I25" i="146"/>
  <c r="P18" i="151"/>
  <c r="F45" i="146"/>
  <c r="G45" i="147"/>
  <c r="Q46" i="151"/>
  <c r="K45" i="144" s="1"/>
  <c r="I45" i="146"/>
  <c r="F15" i="146"/>
  <c r="F41" i="146"/>
  <c r="Q42" i="151"/>
  <c r="G24" i="147"/>
  <c r="P32" i="78"/>
  <c r="P33" i="78"/>
  <c r="P21" i="78"/>
  <c r="Q49" i="78"/>
  <c r="P20" i="78"/>
  <c r="P16" i="78"/>
  <c r="Q29" i="78"/>
  <c r="Q34" i="78"/>
  <c r="Q18" i="78"/>
  <c r="P42" i="86"/>
  <c r="F35" i="144"/>
  <c r="G35" i="146"/>
  <c r="F43" i="110"/>
  <c r="P54" i="78"/>
  <c r="P45" i="154"/>
  <c r="M36" i="152"/>
  <c r="I35" i="144" s="1"/>
  <c r="H35" i="146"/>
  <c r="Q25" i="151"/>
  <c r="F30" i="110"/>
  <c r="M31" i="108"/>
  <c r="P51" i="126"/>
  <c r="M44" i="85"/>
  <c r="P16" i="114"/>
  <c r="Q24" i="127"/>
  <c r="P34" i="114"/>
  <c r="P13" i="143"/>
  <c r="Q28" i="112"/>
  <c r="K27" i="124" s="1"/>
  <c r="Q25" i="125"/>
  <c r="K24" i="139" s="1"/>
  <c r="P40" i="143"/>
  <c r="G54" i="146"/>
  <c r="F54" i="146" s="1"/>
  <c r="F54" i="144"/>
  <c r="F42" i="139"/>
  <c r="G42" i="147"/>
  <c r="P47" i="102"/>
  <c r="M55" i="153"/>
  <c r="P7" i="153"/>
  <c r="J6" i="144" s="1"/>
  <c r="P38" i="114"/>
  <c r="Q21" i="143"/>
  <c r="P38" i="140"/>
  <c r="J37" i="142" s="1"/>
  <c r="M43" i="128"/>
  <c r="Q53" i="100"/>
  <c r="P37" i="140"/>
  <c r="J36" i="142" s="1"/>
  <c r="Q55" i="140"/>
  <c r="K54" i="142" s="1"/>
  <c r="P43" i="141"/>
  <c r="G21" i="147" l="1"/>
  <c r="G50" i="147"/>
  <c r="K15" i="144"/>
  <c r="K15" i="146" s="1"/>
  <c r="G14" i="147"/>
  <c r="G10" i="147"/>
  <c r="G16" i="147"/>
  <c r="G29" i="147"/>
  <c r="G8" i="147"/>
  <c r="I30" i="144"/>
  <c r="I30" i="146" s="1"/>
  <c r="Q31" i="153"/>
  <c r="K18" i="144"/>
  <c r="K18" i="146" s="1"/>
  <c r="P19" i="153"/>
  <c r="J18" i="144" s="1"/>
  <c r="Q53" i="153"/>
  <c r="I52" i="144"/>
  <c r="I52" i="146" s="1"/>
  <c r="Q48" i="153"/>
  <c r="I47" i="144"/>
  <c r="I47" i="146" s="1"/>
  <c r="P21" i="153"/>
  <c r="K20" i="144"/>
  <c r="K20" i="146" s="1"/>
  <c r="P13" i="153"/>
  <c r="J12" i="144" s="1"/>
  <c r="J12" i="146" s="1"/>
  <c r="K12" i="144"/>
  <c r="K12" i="146" s="1"/>
  <c r="K38" i="144"/>
  <c r="K38" i="146" s="1"/>
  <c r="P39" i="153"/>
  <c r="J38" i="144" s="1"/>
  <c r="J38" i="146" s="1"/>
  <c r="Q5" i="153"/>
  <c r="I4" i="144"/>
  <c r="I4" i="146" s="1"/>
  <c r="Q9" i="153"/>
  <c r="I8" i="144"/>
  <c r="I8" i="146" s="1"/>
  <c r="I27" i="144"/>
  <c r="I27" i="146" s="1"/>
  <c r="Q28" i="153"/>
  <c r="Q44" i="153"/>
  <c r="I43" i="144"/>
  <c r="I43" i="146" s="1"/>
  <c r="I7" i="144"/>
  <c r="I7" i="146" s="1"/>
  <c r="Q8" i="153"/>
  <c r="Q34" i="153"/>
  <c r="I33" i="144"/>
  <c r="I33" i="146" s="1"/>
  <c r="P54" i="153"/>
  <c r="J53" i="144" s="1"/>
  <c r="J53" i="146" s="1"/>
  <c r="K53" i="144"/>
  <c r="K53" i="146" s="1"/>
  <c r="P52" i="153"/>
  <c r="K51" i="144"/>
  <c r="K51" i="146" s="1"/>
  <c r="Q40" i="153"/>
  <c r="I39" i="144"/>
  <c r="I39" i="146" s="1"/>
  <c r="K40" i="144"/>
  <c r="K40" i="146" s="1"/>
  <c r="P41" i="153"/>
  <c r="J40" i="144" s="1"/>
  <c r="J40" i="146" s="1"/>
  <c r="I19" i="144"/>
  <c r="I19" i="146" s="1"/>
  <c r="Q20" i="153"/>
  <c r="I29" i="144"/>
  <c r="I29" i="146" s="1"/>
  <c r="Q30" i="153"/>
  <c r="I34" i="146"/>
  <c r="I36" i="144"/>
  <c r="I36" i="146" s="1"/>
  <c r="Q37" i="153"/>
  <c r="I42" i="144"/>
  <c r="I42" i="146" s="1"/>
  <c r="Q43" i="153"/>
  <c r="K34" i="144"/>
  <c r="P35" i="153"/>
  <c r="Q38" i="153"/>
  <c r="I37" i="144"/>
  <c r="I37" i="146" s="1"/>
  <c r="Q14" i="153"/>
  <c r="I13" i="144"/>
  <c r="I13" i="146" s="1"/>
  <c r="P49" i="153"/>
  <c r="K48" i="144"/>
  <c r="K48" i="146" s="1"/>
  <c r="I11" i="144"/>
  <c r="I11" i="146" s="1"/>
  <c r="Q12" i="153"/>
  <c r="P6" i="153"/>
  <c r="J5" i="144" s="1"/>
  <c r="K5" i="144"/>
  <c r="K5" i="146" s="1"/>
  <c r="I46" i="144"/>
  <c r="I46" i="146" s="1"/>
  <c r="Q47" i="153"/>
  <c r="I54" i="144"/>
  <c r="I54" i="146" s="1"/>
  <c r="Q32" i="153"/>
  <c r="I31" i="144"/>
  <c r="I31" i="146" s="1"/>
  <c r="Q18" i="153"/>
  <c r="I17" i="144"/>
  <c r="I17" i="146" s="1"/>
  <c r="Q25" i="153"/>
  <c r="I24" i="144"/>
  <c r="I24" i="146" s="1"/>
  <c r="K49" i="144"/>
  <c r="K49" i="146" s="1"/>
  <c r="P50" i="153"/>
  <c r="J49" i="144" s="1"/>
  <c r="Q17" i="153"/>
  <c r="I16" i="144"/>
  <c r="I16" i="146" s="1"/>
  <c r="K28" i="144"/>
  <c r="K28" i="146" s="1"/>
  <c r="P29" i="153"/>
  <c r="G23" i="147"/>
  <c r="G36" i="147"/>
  <c r="I50" i="144"/>
  <c r="I50" i="146" s="1"/>
  <c r="Q51" i="153"/>
  <c r="P27" i="153"/>
  <c r="J26" i="144" s="1"/>
  <c r="K26" i="144"/>
  <c r="K26" i="146" s="1"/>
  <c r="Q22" i="153"/>
  <c r="I21" i="144"/>
  <c r="I21" i="146" s="1"/>
  <c r="P23" i="153"/>
  <c r="J22" i="144" s="1"/>
  <c r="K22" i="144"/>
  <c r="K22" i="146" s="1"/>
  <c r="I10" i="144"/>
  <c r="I10" i="146" s="1"/>
  <c r="Q11" i="153"/>
  <c r="Q15" i="153"/>
  <c r="I14" i="144"/>
  <c r="I14" i="146" s="1"/>
  <c r="I23" i="144"/>
  <c r="I23" i="146" s="1"/>
  <c r="Q24" i="153"/>
  <c r="H5" i="147"/>
  <c r="Q50" i="140"/>
  <c r="I49" i="142"/>
  <c r="I11" i="142"/>
  <c r="Q12" i="140"/>
  <c r="P19" i="140"/>
  <c r="J18" i="142" s="1"/>
  <c r="K18" i="142"/>
  <c r="P20" i="140"/>
  <c r="J19" i="142" s="1"/>
  <c r="K19" i="142"/>
  <c r="K21" i="142"/>
  <c r="P22" i="140"/>
  <c r="J21" i="142" s="1"/>
  <c r="I48" i="142"/>
  <c r="Q49" i="140"/>
  <c r="Q6" i="140"/>
  <c r="I5" i="142"/>
  <c r="P40" i="140"/>
  <c r="J39" i="142" s="1"/>
  <c r="K39" i="142"/>
  <c r="P39" i="140"/>
  <c r="J38" i="142" s="1"/>
  <c r="K38" i="142"/>
  <c r="Q5" i="140"/>
  <c r="I4" i="142"/>
  <c r="I50" i="142"/>
  <c r="Q51" i="140"/>
  <c r="P45" i="140"/>
  <c r="J44" i="142" s="1"/>
  <c r="K44" i="142"/>
  <c r="Q43" i="140"/>
  <c r="I42" i="142"/>
  <c r="I24" i="142"/>
  <c r="Q25" i="140"/>
  <c r="Q10" i="140"/>
  <c r="I9" i="142"/>
  <c r="P44" i="140"/>
  <c r="J43" i="142" s="1"/>
  <c r="K43" i="142"/>
  <c r="I15" i="142"/>
  <c r="Q16" i="140"/>
  <c r="I46" i="142"/>
  <c r="Q47" i="140"/>
  <c r="I52" i="142"/>
  <c r="Q53" i="140"/>
  <c r="P13" i="140"/>
  <c r="J12" i="142" s="1"/>
  <c r="K12" i="142"/>
  <c r="Q33" i="140"/>
  <c r="I32" i="142"/>
  <c r="Q42" i="140"/>
  <c r="I41" i="142"/>
  <c r="K14" i="142"/>
  <c r="P15" i="140"/>
  <c r="J14" i="142" s="1"/>
  <c r="I17" i="142"/>
  <c r="Q18" i="140"/>
  <c r="I22" i="142"/>
  <c r="Q23" i="140"/>
  <c r="Q48" i="140"/>
  <c r="I47" i="142"/>
  <c r="Q32" i="140"/>
  <c r="I31" i="142"/>
  <c r="Q21" i="140"/>
  <c r="I20" i="142"/>
  <c r="Q31" i="140"/>
  <c r="I30" i="142"/>
  <c r="I45" i="142"/>
  <c r="Q46" i="140"/>
  <c r="I6" i="142"/>
  <c r="Q7" i="140"/>
  <c r="P9" i="140"/>
  <c r="J8" i="142" s="1"/>
  <c r="K8" i="142"/>
  <c r="I23" i="142"/>
  <c r="Q24" i="140"/>
  <c r="Q27" i="140"/>
  <c r="I26" i="142"/>
  <c r="H27" i="147"/>
  <c r="H33" i="147"/>
  <c r="H48" i="147"/>
  <c r="H52" i="147"/>
  <c r="H20" i="147"/>
  <c r="H38" i="147"/>
  <c r="I14" i="139"/>
  <c r="Q15" i="125"/>
  <c r="H16" i="147"/>
  <c r="H51" i="147"/>
  <c r="I31" i="139"/>
  <c r="Q32" i="125"/>
  <c r="I50" i="139"/>
  <c r="Q51" i="125"/>
  <c r="I35" i="139"/>
  <c r="Q36" i="125"/>
  <c r="I17" i="139"/>
  <c r="Q18" i="125"/>
  <c r="Q35" i="125"/>
  <c r="I34" i="139"/>
  <c r="Q6" i="125"/>
  <c r="I5" i="139"/>
  <c r="I47" i="139"/>
  <c r="Q48" i="125"/>
  <c r="I51" i="139"/>
  <c r="Q52" i="125"/>
  <c r="I28" i="139"/>
  <c r="Q29" i="125"/>
  <c r="I12" i="139"/>
  <c r="Q13" i="125"/>
  <c r="I27" i="139"/>
  <c r="Q28" i="125"/>
  <c r="I38" i="139"/>
  <c r="Q39" i="125"/>
  <c r="I11" i="139"/>
  <c r="Q12" i="125"/>
  <c r="I42" i="139"/>
  <c r="Q43" i="125"/>
  <c r="Q9" i="125"/>
  <c r="I8" i="139"/>
  <c r="Q47" i="125"/>
  <c r="I46" i="139"/>
  <c r="I52" i="139"/>
  <c r="Q53" i="125"/>
  <c r="I20" i="139"/>
  <c r="Q21" i="125"/>
  <c r="Q26" i="125"/>
  <c r="I25" i="139"/>
  <c r="Q49" i="125"/>
  <c r="I48" i="139"/>
  <c r="Q46" i="125"/>
  <c r="I45" i="139"/>
  <c r="Q50" i="125"/>
  <c r="I49" i="139"/>
  <c r="I16" i="139"/>
  <c r="Q17" i="125"/>
  <c r="I9" i="139"/>
  <c r="Q10" i="125"/>
  <c r="Q45" i="125"/>
  <c r="I44" i="139"/>
  <c r="K41" i="139"/>
  <c r="P42" i="125"/>
  <c r="J41" i="139" s="1"/>
  <c r="Q23" i="125"/>
  <c r="I22" i="139"/>
  <c r="Q24" i="125"/>
  <c r="I23" i="139"/>
  <c r="Q5" i="125"/>
  <c r="I4" i="139"/>
  <c r="I10" i="139"/>
  <c r="Q11" i="125"/>
  <c r="I30" i="139"/>
  <c r="Q31" i="125"/>
  <c r="I37" i="139"/>
  <c r="Q38" i="125"/>
  <c r="Q27" i="125"/>
  <c r="I26" i="139"/>
  <c r="Q34" i="125"/>
  <c r="I33" i="139"/>
  <c r="Q20" i="125"/>
  <c r="I19" i="139"/>
  <c r="Q14" i="125"/>
  <c r="I13" i="139"/>
  <c r="H25" i="147"/>
  <c r="H21" i="147"/>
  <c r="H8" i="147"/>
  <c r="H49" i="147"/>
  <c r="H34" i="147"/>
  <c r="H44" i="147"/>
  <c r="H36" i="147"/>
  <c r="H23" i="147"/>
  <c r="H50" i="147"/>
  <c r="H46" i="147"/>
  <c r="H13" i="147"/>
  <c r="H7" i="147"/>
  <c r="H11" i="147"/>
  <c r="H15" i="147"/>
  <c r="H14" i="147"/>
  <c r="H9" i="147"/>
  <c r="H17" i="147"/>
  <c r="H32" i="147"/>
  <c r="I14" i="124"/>
  <c r="Q15" i="112"/>
  <c r="I17" i="124"/>
  <c r="Q18" i="112"/>
  <c r="Q42" i="112"/>
  <c r="I41" i="124"/>
  <c r="H24" i="147"/>
  <c r="H19" i="147"/>
  <c r="H41" i="147"/>
  <c r="P19" i="112"/>
  <c r="J18" i="124" s="1"/>
  <c r="K18" i="124"/>
  <c r="Q16" i="112"/>
  <c r="I15" i="124"/>
  <c r="Q14" i="112"/>
  <c r="I13" i="124"/>
  <c r="Q9" i="112"/>
  <c r="I8" i="124"/>
  <c r="Q47" i="112"/>
  <c r="I46" i="124"/>
  <c r="Q12" i="112"/>
  <c r="I11" i="124"/>
  <c r="H47" i="147"/>
  <c r="Q38" i="112"/>
  <c r="I37" i="124"/>
  <c r="Q48" i="112"/>
  <c r="I47" i="124"/>
  <c r="Q7" i="112"/>
  <c r="I6" i="124"/>
  <c r="H37" i="147"/>
  <c r="I31" i="124"/>
  <c r="Q32" i="112"/>
  <c r="Q27" i="112"/>
  <c r="I26" i="124"/>
  <c r="Q5" i="112"/>
  <c r="I4" i="124"/>
  <c r="H6" i="147"/>
  <c r="H42" i="147"/>
  <c r="Q8" i="112"/>
  <c r="I7" i="124"/>
  <c r="Q51" i="112"/>
  <c r="I50" i="124"/>
  <c r="Q10" i="112"/>
  <c r="I9" i="124"/>
  <c r="Q35" i="112"/>
  <c r="I34" i="124"/>
  <c r="Q11" i="112"/>
  <c r="I10" i="124"/>
  <c r="Q23" i="112"/>
  <c r="I22" i="124"/>
  <c r="Q37" i="112"/>
  <c r="I36" i="124"/>
  <c r="Q43" i="112"/>
  <c r="I42" i="124"/>
  <c r="Q52" i="112"/>
  <c r="I51" i="124"/>
  <c r="H12" i="147"/>
  <c r="H26" i="147"/>
  <c r="H28" i="147"/>
  <c r="Q13" i="112"/>
  <c r="I12" i="124"/>
  <c r="Q33" i="112"/>
  <c r="I32" i="124"/>
  <c r="Q25" i="112"/>
  <c r="I24" i="124"/>
  <c r="Q40" i="112"/>
  <c r="I39" i="124"/>
  <c r="Q20" i="112"/>
  <c r="I19" i="124"/>
  <c r="H22" i="147"/>
  <c r="H4" i="147"/>
  <c r="H53" i="147"/>
  <c r="Q30" i="112"/>
  <c r="I29" i="124"/>
  <c r="Q50" i="112"/>
  <c r="I49" i="124"/>
  <c r="P34" i="112"/>
  <c r="J33" i="124" s="1"/>
  <c r="K33" i="124"/>
  <c r="Q36" i="112"/>
  <c r="I35" i="124"/>
  <c r="I52" i="124"/>
  <c r="Q53" i="112"/>
  <c r="Q22" i="112"/>
  <c r="I21" i="124"/>
  <c r="Q45" i="112"/>
  <c r="I44" i="124"/>
  <c r="Q31" i="112"/>
  <c r="I30" i="124"/>
  <c r="Q29" i="112"/>
  <c r="I28" i="124"/>
  <c r="Q44" i="112"/>
  <c r="I43" i="124"/>
  <c r="Q24" i="112"/>
  <c r="I23" i="124"/>
  <c r="H10" i="147"/>
  <c r="H29" i="147"/>
  <c r="H45" i="147"/>
  <c r="H31" i="147"/>
  <c r="Q46" i="112"/>
  <c r="I45" i="124"/>
  <c r="Q26" i="112"/>
  <c r="I25" i="124"/>
  <c r="Q17" i="112"/>
  <c r="I16" i="124"/>
  <c r="Q41" i="112"/>
  <c r="I40" i="124"/>
  <c r="Q49" i="112"/>
  <c r="I48" i="124"/>
  <c r="Q39" i="112"/>
  <c r="I38" i="124"/>
  <c r="Q6" i="112"/>
  <c r="I5" i="124"/>
  <c r="Q21" i="112"/>
  <c r="I20" i="124"/>
  <c r="Q54" i="112"/>
  <c r="I53" i="124"/>
  <c r="Q55" i="78"/>
  <c r="I54" i="110"/>
  <c r="Q39" i="84"/>
  <c r="I38" i="110"/>
  <c r="Q11" i="84"/>
  <c r="I10" i="110"/>
  <c r="Q7" i="84"/>
  <c r="I6" i="110"/>
  <c r="Q6" i="84"/>
  <c r="I5" i="110"/>
  <c r="Q26" i="84"/>
  <c r="I25" i="110"/>
  <c r="Q15" i="84"/>
  <c r="I14" i="110"/>
  <c r="Q25" i="84"/>
  <c r="I24" i="110"/>
  <c r="Q21" i="84"/>
  <c r="I20" i="110"/>
  <c r="Q31" i="84"/>
  <c r="I30" i="110"/>
  <c r="Q5" i="84"/>
  <c r="I4" i="110"/>
  <c r="Q44" i="84"/>
  <c r="I43" i="110"/>
  <c r="Q54" i="84"/>
  <c r="I53" i="110"/>
  <c r="Q8" i="84"/>
  <c r="I7" i="110"/>
  <c r="Q27" i="84"/>
  <c r="I26" i="110"/>
  <c r="Q22" i="84"/>
  <c r="I21" i="110"/>
  <c r="Q53" i="84"/>
  <c r="I52" i="110"/>
  <c r="Q51" i="84"/>
  <c r="I50" i="110"/>
  <c r="Q47" i="84"/>
  <c r="I46" i="110"/>
  <c r="Q30" i="84"/>
  <c r="I29" i="110"/>
  <c r="Q46" i="84"/>
  <c r="I45" i="110"/>
  <c r="Q32" i="84"/>
  <c r="I31" i="110"/>
  <c r="Q36" i="84"/>
  <c r="I35" i="110"/>
  <c r="Q33" i="84"/>
  <c r="I32" i="110"/>
  <c r="Q52" i="84"/>
  <c r="I51" i="110"/>
  <c r="Q45" i="84"/>
  <c r="I44" i="110"/>
  <c r="Q19" i="84"/>
  <c r="I18" i="110"/>
  <c r="I18" i="147" s="1"/>
  <c r="H35" i="147"/>
  <c r="Q20" i="84"/>
  <c r="I19" i="110"/>
  <c r="Q42" i="84"/>
  <c r="I41" i="110"/>
  <c r="Q49" i="84"/>
  <c r="I48" i="110"/>
  <c r="Q28" i="84"/>
  <c r="I27" i="110"/>
  <c r="Q17" i="84"/>
  <c r="I16" i="110"/>
  <c r="Q43" i="84"/>
  <c r="I42" i="110"/>
  <c r="Q50" i="84"/>
  <c r="I49" i="110"/>
  <c r="Q40" i="84"/>
  <c r="I39" i="110"/>
  <c r="Q9" i="84"/>
  <c r="I8" i="110"/>
  <c r="Q41" i="84"/>
  <c r="I40" i="110"/>
  <c r="Q35" i="84"/>
  <c r="I34" i="110"/>
  <c r="Q10" i="84"/>
  <c r="I9" i="110"/>
  <c r="Q38" i="84"/>
  <c r="I37" i="110"/>
  <c r="Q13" i="84"/>
  <c r="I12" i="110"/>
  <c r="Q34" i="84"/>
  <c r="I33" i="110"/>
  <c r="Q29" i="84"/>
  <c r="I28" i="110"/>
  <c r="Q48" i="84"/>
  <c r="I47" i="110"/>
  <c r="Q37" i="84"/>
  <c r="I36" i="110"/>
  <c r="Q16" i="84"/>
  <c r="I15" i="110"/>
  <c r="Q23" i="84"/>
  <c r="I22" i="110"/>
  <c r="Q18" i="84"/>
  <c r="I17" i="110"/>
  <c r="Q12" i="84"/>
  <c r="I11" i="110"/>
  <c r="Q24" i="84"/>
  <c r="I23" i="110"/>
  <c r="Q14" i="84"/>
  <c r="I13" i="110"/>
  <c r="P40" i="150"/>
  <c r="P29" i="151"/>
  <c r="P8" i="151"/>
  <c r="P14" i="154"/>
  <c r="P21" i="154"/>
  <c r="P35" i="154"/>
  <c r="K32" i="146"/>
  <c r="Q42" i="153"/>
  <c r="K41" i="144" s="1"/>
  <c r="K41" i="146" s="1"/>
  <c r="P16" i="153"/>
  <c r="P36" i="153"/>
  <c r="J6" i="146"/>
  <c r="H39" i="147"/>
  <c r="P33" i="153"/>
  <c r="P45" i="153"/>
  <c r="P31" i="141"/>
  <c r="P32" i="141"/>
  <c r="Q16" i="141"/>
  <c r="P29" i="140"/>
  <c r="J28" i="142" s="1"/>
  <c r="Q41" i="140"/>
  <c r="K40" i="142" s="1"/>
  <c r="P30" i="140"/>
  <c r="J29" i="142" s="1"/>
  <c r="P36" i="140"/>
  <c r="J35" i="142" s="1"/>
  <c r="P34" i="140"/>
  <c r="J33" i="142" s="1"/>
  <c r="Q28" i="140"/>
  <c r="K27" i="142" s="1"/>
  <c r="P17" i="140"/>
  <c r="J16" i="142" s="1"/>
  <c r="P26" i="140"/>
  <c r="J25" i="142" s="1"/>
  <c r="P11" i="140"/>
  <c r="J10" i="142" s="1"/>
  <c r="P52" i="140"/>
  <c r="J51" i="142" s="1"/>
  <c r="P28" i="127"/>
  <c r="P46" i="126"/>
  <c r="P7" i="125"/>
  <c r="J6" i="139" s="1"/>
  <c r="P30" i="125"/>
  <c r="J29" i="139" s="1"/>
  <c r="P22" i="125"/>
  <c r="J21" i="139" s="1"/>
  <c r="P16" i="125"/>
  <c r="J15" i="139" s="1"/>
  <c r="P37" i="125"/>
  <c r="J36" i="139" s="1"/>
  <c r="Q40" i="125"/>
  <c r="K39" i="139" s="1"/>
  <c r="P52" i="80"/>
  <c r="P19" i="85"/>
  <c r="P50" i="85"/>
  <c r="P14" i="86"/>
  <c r="P10" i="86"/>
  <c r="G37" i="147"/>
  <c r="G39" i="147"/>
  <c r="G49" i="147"/>
  <c r="G31" i="147"/>
  <c r="G11" i="147"/>
  <c r="G15" i="147"/>
  <c r="G44" i="147"/>
  <c r="H43" i="147"/>
  <c r="E43" i="147"/>
  <c r="G4" i="147"/>
  <c r="G9" i="147"/>
  <c r="G40" i="147"/>
  <c r="G20" i="147"/>
  <c r="G13" i="147"/>
  <c r="G46" i="147"/>
  <c r="G5" i="147"/>
  <c r="H30" i="147"/>
  <c r="E30" i="147"/>
  <c r="G47" i="147"/>
  <c r="G26" i="147"/>
  <c r="G7" i="147"/>
  <c r="P52" i="151"/>
  <c r="P16" i="151"/>
  <c r="P49" i="151"/>
  <c r="P22" i="151"/>
  <c r="P42" i="151"/>
  <c r="P46" i="151"/>
  <c r="J45" i="144" s="1"/>
  <c r="K45" i="146"/>
  <c r="P26" i="151"/>
  <c r="J25" i="144" s="1"/>
  <c r="K25" i="146"/>
  <c r="P49" i="78"/>
  <c r="P18" i="78"/>
  <c r="P34" i="78"/>
  <c r="P29" i="78"/>
  <c r="P21" i="143"/>
  <c r="P28" i="112"/>
  <c r="J27" i="124" s="1"/>
  <c r="P55" i="140"/>
  <c r="J54" i="142" s="1"/>
  <c r="Q43" i="128"/>
  <c r="P25" i="125"/>
  <c r="J24" i="139" s="1"/>
  <c r="P25" i="151"/>
  <c r="Q55" i="153"/>
  <c r="F35" i="146"/>
  <c r="G35" i="147"/>
  <c r="P24" i="127"/>
  <c r="Q36" i="152"/>
  <c r="K35" i="144" s="1"/>
  <c r="I35" i="146"/>
  <c r="Q31" i="108"/>
  <c r="P53" i="100"/>
  <c r="Q44" i="85"/>
  <c r="G41" i="147" s="1"/>
  <c r="J18" i="146" l="1"/>
  <c r="J28" i="144"/>
  <c r="J28" i="146" s="1"/>
  <c r="J15" i="144"/>
  <c r="J15" i="146" s="1"/>
  <c r="J51" i="144"/>
  <c r="J48" i="144"/>
  <c r="J48" i="146" s="1"/>
  <c r="J34" i="144"/>
  <c r="J34" i="146" s="1"/>
  <c r="J20" i="144"/>
  <c r="J20" i="146" s="1"/>
  <c r="J26" i="146"/>
  <c r="K30" i="144"/>
  <c r="K30" i="146" s="1"/>
  <c r="P31" i="153"/>
  <c r="J30" i="144" s="1"/>
  <c r="J30" i="146" s="1"/>
  <c r="K50" i="144"/>
  <c r="K50" i="146" s="1"/>
  <c r="P51" i="153"/>
  <c r="J50" i="144" s="1"/>
  <c r="J50" i="146" s="1"/>
  <c r="P44" i="153"/>
  <c r="J43" i="144" s="1"/>
  <c r="J43" i="146" s="1"/>
  <c r="K43" i="144"/>
  <c r="K43" i="146" s="1"/>
  <c r="P25" i="153"/>
  <c r="J24" i="144" s="1"/>
  <c r="K24" i="144"/>
  <c r="K24" i="146" s="1"/>
  <c r="P38" i="153"/>
  <c r="J37" i="144" s="1"/>
  <c r="J37" i="146" s="1"/>
  <c r="K37" i="144"/>
  <c r="K37" i="146" s="1"/>
  <c r="K54" i="144"/>
  <c r="K54" i="146" s="1"/>
  <c r="J5" i="146"/>
  <c r="P15" i="153"/>
  <c r="J14" i="144" s="1"/>
  <c r="J14" i="146" s="1"/>
  <c r="K14" i="144"/>
  <c r="K14" i="146" s="1"/>
  <c r="K10" i="144"/>
  <c r="K10" i="146" s="1"/>
  <c r="P11" i="153"/>
  <c r="P18" i="153"/>
  <c r="J17" i="144" s="1"/>
  <c r="J17" i="146" s="1"/>
  <c r="K17" i="144"/>
  <c r="K17" i="146" s="1"/>
  <c r="K42" i="144"/>
  <c r="K42" i="146" s="1"/>
  <c r="P43" i="153"/>
  <c r="J42" i="144" s="1"/>
  <c r="J42" i="146" s="1"/>
  <c r="P40" i="153"/>
  <c r="J39" i="144" s="1"/>
  <c r="K39" i="144"/>
  <c r="K39" i="146" s="1"/>
  <c r="K27" i="144"/>
  <c r="K27" i="146" s="1"/>
  <c r="P28" i="153"/>
  <c r="J27" i="144" s="1"/>
  <c r="J27" i="146" s="1"/>
  <c r="J44" i="144"/>
  <c r="J44" i="146" s="1"/>
  <c r="P32" i="153"/>
  <c r="J31" i="144" s="1"/>
  <c r="J31" i="146" s="1"/>
  <c r="K31" i="144"/>
  <c r="K31" i="146" s="1"/>
  <c r="K11" i="144"/>
  <c r="K11" i="146" s="1"/>
  <c r="P12" i="153"/>
  <c r="K34" i="146"/>
  <c r="K36" i="144"/>
  <c r="K36" i="146" s="1"/>
  <c r="P37" i="153"/>
  <c r="J36" i="144" s="1"/>
  <c r="J36" i="146" s="1"/>
  <c r="P48" i="153"/>
  <c r="J47" i="144" s="1"/>
  <c r="J47" i="146" s="1"/>
  <c r="K47" i="144"/>
  <c r="K47" i="146" s="1"/>
  <c r="P9" i="153"/>
  <c r="J8" i="144" s="1"/>
  <c r="J8" i="146" s="1"/>
  <c r="K8" i="144"/>
  <c r="K8" i="146" s="1"/>
  <c r="P53" i="153"/>
  <c r="J52" i="144" s="1"/>
  <c r="K52" i="144"/>
  <c r="K52" i="146" s="1"/>
  <c r="P22" i="153"/>
  <c r="J21" i="144" s="1"/>
  <c r="J21" i="146" s="1"/>
  <c r="K21" i="144"/>
  <c r="K21" i="146" s="1"/>
  <c r="P17" i="153"/>
  <c r="J16" i="144" s="1"/>
  <c r="J16" i="146" s="1"/>
  <c r="K16" i="144"/>
  <c r="K16" i="146" s="1"/>
  <c r="K29" i="144"/>
  <c r="K29" i="146" s="1"/>
  <c r="P30" i="153"/>
  <c r="P5" i="153"/>
  <c r="J4" i="144" s="1"/>
  <c r="J4" i="146" s="1"/>
  <c r="K4" i="144"/>
  <c r="K4" i="146" s="1"/>
  <c r="K46" i="144"/>
  <c r="K46" i="146" s="1"/>
  <c r="P47" i="153"/>
  <c r="J46" i="144" s="1"/>
  <c r="J46" i="146" s="1"/>
  <c r="P34" i="153"/>
  <c r="J33" i="144" s="1"/>
  <c r="K33" i="144"/>
  <c r="K33" i="146" s="1"/>
  <c r="K23" i="144"/>
  <c r="K23" i="146" s="1"/>
  <c r="P24" i="153"/>
  <c r="J23" i="144" s="1"/>
  <c r="J23" i="146" s="1"/>
  <c r="P14" i="153"/>
  <c r="J13" i="144" s="1"/>
  <c r="J13" i="146" s="1"/>
  <c r="K13" i="144"/>
  <c r="K13" i="146" s="1"/>
  <c r="K19" i="144"/>
  <c r="K19" i="146" s="1"/>
  <c r="P20" i="153"/>
  <c r="J19" i="144" s="1"/>
  <c r="J19" i="146" s="1"/>
  <c r="K7" i="144"/>
  <c r="K7" i="146" s="1"/>
  <c r="P8" i="153"/>
  <c r="J7" i="144" s="1"/>
  <c r="J7" i="146" s="1"/>
  <c r="J32" i="144"/>
  <c r="J32" i="146" s="1"/>
  <c r="K15" i="142"/>
  <c r="P16" i="140"/>
  <c r="K50" i="142"/>
  <c r="P51" i="140"/>
  <c r="J50" i="142" s="1"/>
  <c r="K46" i="142"/>
  <c r="P47" i="140"/>
  <c r="J46" i="142" s="1"/>
  <c r="P31" i="140"/>
  <c r="J30" i="142" s="1"/>
  <c r="K30" i="142"/>
  <c r="K48" i="142"/>
  <c r="P49" i="140"/>
  <c r="J48" i="142" s="1"/>
  <c r="P27" i="140"/>
  <c r="J26" i="142" s="1"/>
  <c r="K26" i="142"/>
  <c r="P5" i="140"/>
  <c r="J4" i="142" s="1"/>
  <c r="K4" i="142"/>
  <c r="K17" i="142"/>
  <c r="P18" i="140"/>
  <c r="J17" i="142" s="1"/>
  <c r="K23" i="142"/>
  <c r="P24" i="140"/>
  <c r="J23" i="142" s="1"/>
  <c r="K45" i="142"/>
  <c r="P46" i="140"/>
  <c r="J45" i="142" s="1"/>
  <c r="P21" i="140"/>
  <c r="J20" i="142" s="1"/>
  <c r="K20" i="142"/>
  <c r="P32" i="140"/>
  <c r="J31" i="142" s="1"/>
  <c r="K31" i="142"/>
  <c r="K32" i="142"/>
  <c r="P33" i="140"/>
  <c r="J32" i="142" s="1"/>
  <c r="P10" i="140"/>
  <c r="J9" i="142" s="1"/>
  <c r="K9" i="142"/>
  <c r="K24" i="142"/>
  <c r="P25" i="140"/>
  <c r="J24" i="142" s="1"/>
  <c r="K11" i="142"/>
  <c r="P12" i="140"/>
  <c r="J11" i="142" s="1"/>
  <c r="P48" i="140"/>
  <c r="J47" i="142" s="1"/>
  <c r="K47" i="142"/>
  <c r="K6" i="142"/>
  <c r="P7" i="140"/>
  <c r="J6" i="142" s="1"/>
  <c r="K22" i="142"/>
  <c r="P23" i="140"/>
  <c r="J22" i="142" s="1"/>
  <c r="K52" i="142"/>
  <c r="P53" i="140"/>
  <c r="J52" i="142" s="1"/>
  <c r="P42" i="140"/>
  <c r="J41" i="142" s="1"/>
  <c r="K41" i="142"/>
  <c r="P43" i="140"/>
  <c r="J42" i="142" s="1"/>
  <c r="K42" i="142"/>
  <c r="P6" i="140"/>
  <c r="J5" i="142" s="1"/>
  <c r="K5" i="142"/>
  <c r="P50" i="140"/>
  <c r="J49" i="142" s="1"/>
  <c r="K49" i="142"/>
  <c r="K14" i="139"/>
  <c r="P15" i="125"/>
  <c r="J14" i="139" s="1"/>
  <c r="P14" i="125"/>
  <c r="J13" i="139" s="1"/>
  <c r="K13" i="139"/>
  <c r="P6" i="125"/>
  <c r="J5" i="139" s="1"/>
  <c r="K5" i="139"/>
  <c r="P20" i="125"/>
  <c r="J19" i="139" s="1"/>
  <c r="K19" i="139"/>
  <c r="K12" i="139"/>
  <c r="P13" i="125"/>
  <c r="J12" i="139" s="1"/>
  <c r="K16" i="139"/>
  <c r="P17" i="125"/>
  <c r="J16" i="139" s="1"/>
  <c r="K52" i="139"/>
  <c r="P53" i="125"/>
  <c r="J52" i="139" s="1"/>
  <c r="K27" i="139"/>
  <c r="P28" i="125"/>
  <c r="J27" i="139" s="1"/>
  <c r="K28" i="139"/>
  <c r="P29" i="125"/>
  <c r="J28" i="139" s="1"/>
  <c r="K35" i="139"/>
  <c r="P36" i="125"/>
  <c r="J35" i="139" s="1"/>
  <c r="P5" i="125"/>
  <c r="J4" i="139" s="1"/>
  <c r="K4" i="139"/>
  <c r="P34" i="125"/>
  <c r="J33" i="139" s="1"/>
  <c r="K33" i="139"/>
  <c r="P27" i="125"/>
  <c r="J26" i="139" s="1"/>
  <c r="K26" i="139"/>
  <c r="P23" i="125"/>
  <c r="J22" i="139" s="1"/>
  <c r="K22" i="139"/>
  <c r="P46" i="125"/>
  <c r="J45" i="139" s="1"/>
  <c r="K45" i="139"/>
  <c r="P9" i="125"/>
  <c r="J8" i="139" s="1"/>
  <c r="K8" i="139"/>
  <c r="K46" i="139"/>
  <c r="P47" i="125"/>
  <c r="J46" i="139" s="1"/>
  <c r="K37" i="139"/>
  <c r="P38" i="125"/>
  <c r="J37" i="139" s="1"/>
  <c r="K42" i="139"/>
  <c r="P43" i="125"/>
  <c r="K51" i="139"/>
  <c r="P52" i="125"/>
  <c r="J51" i="139" s="1"/>
  <c r="K50" i="139"/>
  <c r="P51" i="125"/>
  <c r="J50" i="139" s="1"/>
  <c r="P35" i="125"/>
  <c r="J34" i="139" s="1"/>
  <c r="K34" i="139"/>
  <c r="K17" i="139"/>
  <c r="P18" i="125"/>
  <c r="J17" i="139" s="1"/>
  <c r="P50" i="125"/>
  <c r="J49" i="139" s="1"/>
  <c r="K49" i="139"/>
  <c r="I27" i="147"/>
  <c r="P49" i="125"/>
  <c r="J48" i="139" s="1"/>
  <c r="K48" i="139"/>
  <c r="P24" i="125"/>
  <c r="J23" i="139" s="1"/>
  <c r="K23" i="139"/>
  <c r="K30" i="139"/>
  <c r="P31" i="125"/>
  <c r="J30" i="139" s="1"/>
  <c r="K11" i="139"/>
  <c r="P12" i="125"/>
  <c r="J11" i="139" s="1"/>
  <c r="K47" i="139"/>
  <c r="P48" i="125"/>
  <c r="J47" i="139" s="1"/>
  <c r="K31" i="139"/>
  <c r="P32" i="125"/>
  <c r="J31" i="139" s="1"/>
  <c r="I33" i="147"/>
  <c r="P45" i="125"/>
  <c r="J44" i="139" s="1"/>
  <c r="K44" i="139"/>
  <c r="P26" i="125"/>
  <c r="J25" i="139" s="1"/>
  <c r="K25" i="139"/>
  <c r="K10" i="139"/>
  <c r="P11" i="125"/>
  <c r="J10" i="139" s="1"/>
  <c r="K9" i="139"/>
  <c r="P10" i="125"/>
  <c r="J9" i="139" s="1"/>
  <c r="K20" i="139"/>
  <c r="P21" i="125"/>
  <c r="J20" i="139" s="1"/>
  <c r="K38" i="139"/>
  <c r="P39" i="125"/>
  <c r="J38" i="139" s="1"/>
  <c r="I30" i="147"/>
  <c r="I32" i="147"/>
  <c r="I50" i="147"/>
  <c r="I41" i="147"/>
  <c r="I47" i="147"/>
  <c r="I25" i="147"/>
  <c r="I10" i="147"/>
  <c r="I4" i="147"/>
  <c r="I13" i="147"/>
  <c r="I36" i="147"/>
  <c r="I7" i="147"/>
  <c r="I17" i="147"/>
  <c r="I45" i="147"/>
  <c r="I22" i="147"/>
  <c r="I12" i="147"/>
  <c r="I5" i="147"/>
  <c r="I14" i="147"/>
  <c r="I15" i="147"/>
  <c r="I37" i="147"/>
  <c r="I49" i="147"/>
  <c r="I6" i="147"/>
  <c r="I42" i="147"/>
  <c r="I20" i="147"/>
  <c r="I44" i="147"/>
  <c r="I24" i="147"/>
  <c r="I28" i="147"/>
  <c r="I53" i="147"/>
  <c r="I29" i="147"/>
  <c r="I51" i="147"/>
  <c r="I46" i="147"/>
  <c r="I8" i="147"/>
  <c r="I48" i="147"/>
  <c r="P12" i="112"/>
  <c r="J11" i="124" s="1"/>
  <c r="K11" i="124"/>
  <c r="I38" i="147"/>
  <c r="P13" i="112"/>
  <c r="J12" i="124" s="1"/>
  <c r="K12" i="124"/>
  <c r="P38" i="112"/>
  <c r="J37" i="124" s="1"/>
  <c r="K37" i="124"/>
  <c r="P20" i="112"/>
  <c r="J19" i="124" s="1"/>
  <c r="K19" i="124"/>
  <c r="I11" i="147"/>
  <c r="I40" i="147"/>
  <c r="K48" i="124"/>
  <c r="P49" i="112"/>
  <c r="J48" i="124" s="1"/>
  <c r="P22" i="112"/>
  <c r="J21" i="124" s="1"/>
  <c r="K21" i="124"/>
  <c r="P11" i="112"/>
  <c r="J10" i="124" s="1"/>
  <c r="K10" i="124"/>
  <c r="P5" i="112"/>
  <c r="J4" i="124" s="1"/>
  <c r="K4" i="124"/>
  <c r="P24" i="112"/>
  <c r="J23" i="124" s="1"/>
  <c r="K23" i="124"/>
  <c r="I52" i="147"/>
  <c r="P40" i="112"/>
  <c r="J39" i="124" s="1"/>
  <c r="K39" i="124"/>
  <c r="P42" i="112"/>
  <c r="J41" i="124" s="1"/>
  <c r="K41" i="124"/>
  <c r="P35" i="112"/>
  <c r="J34" i="124" s="1"/>
  <c r="K34" i="124"/>
  <c r="P52" i="112"/>
  <c r="J51" i="124" s="1"/>
  <c r="K51" i="124"/>
  <c r="P47" i="112"/>
  <c r="J46" i="124" s="1"/>
  <c r="K46" i="124"/>
  <c r="I19" i="147"/>
  <c r="P21" i="112"/>
  <c r="J20" i="124" s="1"/>
  <c r="K20" i="124"/>
  <c r="P26" i="112"/>
  <c r="J25" i="124" s="1"/>
  <c r="K25" i="124"/>
  <c r="P29" i="112"/>
  <c r="J28" i="124" s="1"/>
  <c r="K28" i="124"/>
  <c r="P43" i="112"/>
  <c r="J42" i="124" s="1"/>
  <c r="K42" i="124"/>
  <c r="P51" i="112"/>
  <c r="J50" i="124" s="1"/>
  <c r="K50" i="124"/>
  <c r="P9" i="112"/>
  <c r="J8" i="124" s="1"/>
  <c r="K8" i="124"/>
  <c r="K17" i="124"/>
  <c r="P18" i="112"/>
  <c r="J17" i="124" s="1"/>
  <c r="I31" i="147"/>
  <c r="I21" i="147"/>
  <c r="P25" i="112"/>
  <c r="J24" i="124" s="1"/>
  <c r="K24" i="124"/>
  <c r="P7" i="112"/>
  <c r="J6" i="124" s="1"/>
  <c r="K6" i="124"/>
  <c r="P27" i="112"/>
  <c r="J26" i="124" s="1"/>
  <c r="K26" i="124"/>
  <c r="P54" i="112"/>
  <c r="J53" i="124" s="1"/>
  <c r="K53" i="124"/>
  <c r="P17" i="112"/>
  <c r="J16" i="124" s="1"/>
  <c r="K16" i="124"/>
  <c r="P44" i="112"/>
  <c r="J43" i="124" s="1"/>
  <c r="K43" i="124"/>
  <c r="P36" i="112"/>
  <c r="J35" i="124" s="1"/>
  <c r="K35" i="124"/>
  <c r="P10" i="112"/>
  <c r="J9" i="124" s="1"/>
  <c r="K9" i="124"/>
  <c r="I9" i="147"/>
  <c r="P6" i="112"/>
  <c r="J5" i="124" s="1"/>
  <c r="K5" i="124"/>
  <c r="P46" i="112"/>
  <c r="J45" i="124" s="1"/>
  <c r="K45" i="124"/>
  <c r="P31" i="112"/>
  <c r="J30" i="124" s="1"/>
  <c r="K30" i="124"/>
  <c r="P50" i="112"/>
  <c r="J49" i="124" s="1"/>
  <c r="K49" i="124"/>
  <c r="P37" i="112"/>
  <c r="J36" i="124" s="1"/>
  <c r="K36" i="124"/>
  <c r="P8" i="112"/>
  <c r="J7" i="124" s="1"/>
  <c r="K7" i="124"/>
  <c r="P14" i="112"/>
  <c r="J13" i="124" s="1"/>
  <c r="K13" i="124"/>
  <c r="K14" i="124"/>
  <c r="P15" i="112"/>
  <c r="J14" i="124" s="1"/>
  <c r="K52" i="124"/>
  <c r="P53" i="112"/>
  <c r="J52" i="124" s="1"/>
  <c r="P41" i="112"/>
  <c r="J40" i="124" s="1"/>
  <c r="K40" i="124"/>
  <c r="K31" i="124"/>
  <c r="P32" i="112"/>
  <c r="J31" i="124" s="1"/>
  <c r="I26" i="147"/>
  <c r="P33" i="112"/>
  <c r="J32" i="124" s="1"/>
  <c r="K32" i="124"/>
  <c r="P48" i="112"/>
  <c r="J47" i="124" s="1"/>
  <c r="K47" i="124"/>
  <c r="I43" i="147"/>
  <c r="I23" i="147"/>
  <c r="I34" i="147"/>
  <c r="I16" i="147"/>
  <c r="P39" i="112"/>
  <c r="J38" i="124" s="1"/>
  <c r="K38" i="124"/>
  <c r="P45" i="112"/>
  <c r="J44" i="124" s="1"/>
  <c r="K44" i="124"/>
  <c r="P30" i="112"/>
  <c r="J29" i="124" s="1"/>
  <c r="K29" i="124"/>
  <c r="P23" i="112"/>
  <c r="J22" i="124" s="1"/>
  <c r="K22" i="124"/>
  <c r="P16" i="112"/>
  <c r="J15" i="124" s="1"/>
  <c r="K15" i="124"/>
  <c r="P55" i="78"/>
  <c r="J54" i="110" s="1"/>
  <c r="K54" i="110"/>
  <c r="I35" i="147"/>
  <c r="P24" i="84"/>
  <c r="J23" i="110" s="1"/>
  <c r="K23" i="110"/>
  <c r="P37" i="84"/>
  <c r="J36" i="110" s="1"/>
  <c r="K36" i="110"/>
  <c r="P38" i="84"/>
  <c r="J37" i="110" s="1"/>
  <c r="K37" i="110"/>
  <c r="P20" i="84"/>
  <c r="J19" i="110" s="1"/>
  <c r="K19" i="110"/>
  <c r="P15" i="84"/>
  <c r="J14" i="110" s="1"/>
  <c r="K14" i="110"/>
  <c r="P44" i="84"/>
  <c r="K43" i="110"/>
  <c r="P12" i="84"/>
  <c r="J11" i="110" s="1"/>
  <c r="K11" i="110"/>
  <c r="P10" i="84"/>
  <c r="J9" i="110" s="1"/>
  <c r="K9" i="110"/>
  <c r="P26" i="84"/>
  <c r="J25" i="110" s="1"/>
  <c r="K25" i="110"/>
  <c r="P32" i="84"/>
  <c r="J31" i="110" s="1"/>
  <c r="K31" i="110"/>
  <c r="P22" i="84"/>
  <c r="J21" i="110" s="1"/>
  <c r="K21" i="110"/>
  <c r="P19" i="84"/>
  <c r="J18" i="110" s="1"/>
  <c r="J18" i="147" s="1"/>
  <c r="K18" i="110"/>
  <c r="K18" i="147" s="1"/>
  <c r="P31" i="84"/>
  <c r="K30" i="110"/>
  <c r="P23" i="84"/>
  <c r="J22" i="110" s="1"/>
  <c r="K22" i="110"/>
  <c r="P34" i="84"/>
  <c r="J33" i="110" s="1"/>
  <c r="K33" i="110"/>
  <c r="P41" i="84"/>
  <c r="J40" i="110" s="1"/>
  <c r="K40" i="110"/>
  <c r="P28" i="84"/>
  <c r="J27" i="110" s="1"/>
  <c r="K27" i="110"/>
  <c r="P46" i="84"/>
  <c r="J45" i="110" s="1"/>
  <c r="K45" i="110"/>
  <c r="P7" i="84"/>
  <c r="J6" i="110" s="1"/>
  <c r="K6" i="110"/>
  <c r="P45" i="84"/>
  <c r="J44" i="110" s="1"/>
  <c r="K44" i="110"/>
  <c r="P27" i="84"/>
  <c r="J26" i="110" s="1"/>
  <c r="K26" i="110"/>
  <c r="P21" i="84"/>
  <c r="J20" i="110" s="1"/>
  <c r="K20" i="110"/>
  <c r="P51" i="84"/>
  <c r="J50" i="110" s="1"/>
  <c r="K50" i="110"/>
  <c r="P53" i="84"/>
  <c r="J52" i="110" s="1"/>
  <c r="K52" i="110"/>
  <c r="P5" i="84"/>
  <c r="J4" i="110" s="1"/>
  <c r="K4" i="110"/>
  <c r="P29" i="84"/>
  <c r="J28" i="110" s="1"/>
  <c r="K28" i="110"/>
  <c r="P17" i="84"/>
  <c r="J16" i="110" s="1"/>
  <c r="K16" i="110"/>
  <c r="P16" i="84"/>
  <c r="J15" i="110" s="1"/>
  <c r="K15" i="110"/>
  <c r="P13" i="84"/>
  <c r="J12" i="110" s="1"/>
  <c r="K12" i="110"/>
  <c r="P9" i="84"/>
  <c r="J8" i="110" s="1"/>
  <c r="K8" i="110"/>
  <c r="P49" i="84"/>
  <c r="J48" i="110" s="1"/>
  <c r="K48" i="110"/>
  <c r="P30" i="84"/>
  <c r="J29" i="110" s="1"/>
  <c r="K29" i="110"/>
  <c r="P11" i="84"/>
  <c r="J10" i="110" s="1"/>
  <c r="K10" i="110"/>
  <c r="P54" i="84"/>
  <c r="J53" i="110" s="1"/>
  <c r="K53" i="110"/>
  <c r="P36" i="84"/>
  <c r="J35" i="110" s="1"/>
  <c r="K35" i="110"/>
  <c r="P52" i="84"/>
  <c r="J51" i="110" s="1"/>
  <c r="K51" i="110"/>
  <c r="P8" i="84"/>
  <c r="J7" i="110" s="1"/>
  <c r="K7" i="110"/>
  <c r="P25" i="84"/>
  <c r="J24" i="110" s="1"/>
  <c r="K24" i="110"/>
  <c r="P33" i="84"/>
  <c r="J32" i="110" s="1"/>
  <c r="K32" i="110"/>
  <c r="P50" i="84"/>
  <c r="J49" i="110" s="1"/>
  <c r="K49" i="110"/>
  <c r="P48" i="84"/>
  <c r="J47" i="110" s="1"/>
  <c r="K47" i="110"/>
  <c r="P43" i="84"/>
  <c r="J42" i="110" s="1"/>
  <c r="K42" i="110"/>
  <c r="P18" i="84"/>
  <c r="J17" i="110" s="1"/>
  <c r="K17" i="110"/>
  <c r="P35" i="84"/>
  <c r="J34" i="110" s="1"/>
  <c r="K34" i="110"/>
  <c r="P6" i="84"/>
  <c r="J5" i="110" s="1"/>
  <c r="K5" i="110"/>
  <c r="P14" i="84"/>
  <c r="J13" i="110" s="1"/>
  <c r="K13" i="110"/>
  <c r="P40" i="84"/>
  <c r="J39" i="110" s="1"/>
  <c r="K39" i="110"/>
  <c r="P42" i="84"/>
  <c r="J41" i="110" s="1"/>
  <c r="K41" i="110"/>
  <c r="P47" i="84"/>
  <c r="J46" i="110" s="1"/>
  <c r="K46" i="110"/>
  <c r="P39" i="84"/>
  <c r="J38" i="110" s="1"/>
  <c r="K38" i="110"/>
  <c r="I39" i="147"/>
  <c r="J25" i="146"/>
  <c r="J24" i="146"/>
  <c r="J22" i="146"/>
  <c r="J45" i="146"/>
  <c r="J51" i="146"/>
  <c r="J49" i="146"/>
  <c r="P42" i="153"/>
  <c r="P16" i="141"/>
  <c r="P41" i="140"/>
  <c r="J40" i="142" s="1"/>
  <c r="P28" i="140"/>
  <c r="J27" i="142" s="1"/>
  <c r="P40" i="125"/>
  <c r="J39" i="139" s="1"/>
  <c r="G32" i="147"/>
  <c r="G19" i="147"/>
  <c r="G48" i="147"/>
  <c r="G53" i="147"/>
  <c r="K35" i="146"/>
  <c r="P36" i="152"/>
  <c r="P44" i="85"/>
  <c r="P43" i="128"/>
  <c r="P55" i="153"/>
  <c r="J54" i="144" s="1"/>
  <c r="P31" i="108"/>
  <c r="J35" i="144" l="1"/>
  <c r="J35" i="146" s="1"/>
  <c r="J35" i="147" s="1"/>
  <c r="J36" i="147"/>
  <c r="J9" i="146"/>
  <c r="J11" i="144"/>
  <c r="J11" i="146" s="1"/>
  <c r="J11" i="147" s="1"/>
  <c r="K27" i="147"/>
  <c r="J10" i="144"/>
  <c r="J10" i="146" s="1"/>
  <c r="J10" i="147" s="1"/>
  <c r="J39" i="146"/>
  <c r="J39" i="147" s="1"/>
  <c r="J41" i="144"/>
  <c r="J41" i="146" s="1"/>
  <c r="J41" i="147" s="1"/>
  <c r="J29" i="144"/>
  <c r="J29" i="146" s="1"/>
  <c r="J29" i="147" s="1"/>
  <c r="J15" i="142"/>
  <c r="J15" i="147" s="1"/>
  <c r="J42" i="139"/>
  <c r="J42" i="147" s="1"/>
  <c r="K33" i="147"/>
  <c r="J48" i="147"/>
  <c r="K11" i="147"/>
  <c r="K38" i="147"/>
  <c r="K24" i="147"/>
  <c r="K28" i="147"/>
  <c r="J9" i="147"/>
  <c r="J32" i="147"/>
  <c r="J26" i="147"/>
  <c r="K34" i="147"/>
  <c r="K41" i="147"/>
  <c r="K21" i="147"/>
  <c r="J12" i="147"/>
  <c r="K10" i="147"/>
  <c r="K26" i="147"/>
  <c r="K25" i="147"/>
  <c r="K37" i="147"/>
  <c r="K5" i="147"/>
  <c r="K12" i="147"/>
  <c r="K49" i="147"/>
  <c r="K53" i="147"/>
  <c r="K40" i="147"/>
  <c r="K19" i="147"/>
  <c r="K13" i="147"/>
  <c r="J5" i="147"/>
  <c r="J23" i="147"/>
  <c r="J53" i="147"/>
  <c r="K7" i="147"/>
  <c r="J4" i="147"/>
  <c r="K51" i="147"/>
  <c r="J50" i="147"/>
  <c r="K48" i="147"/>
  <c r="K15" i="147"/>
  <c r="K20" i="147"/>
  <c r="K31" i="147"/>
  <c r="J31" i="147"/>
  <c r="K32" i="147"/>
  <c r="K16" i="147"/>
  <c r="K9" i="147"/>
  <c r="J17" i="147"/>
  <c r="K52" i="147"/>
  <c r="J34" i="147"/>
  <c r="K6" i="147"/>
  <c r="K42" i="147"/>
  <c r="J20" i="147"/>
  <c r="J16" i="147"/>
  <c r="K50" i="147"/>
  <c r="K14" i="147"/>
  <c r="K47" i="147"/>
  <c r="J47" i="147"/>
  <c r="J14" i="147"/>
  <c r="K29" i="147"/>
  <c r="K44" i="147"/>
  <c r="K22" i="147"/>
  <c r="K36" i="147"/>
  <c r="J44" i="147"/>
  <c r="K46" i="147"/>
  <c r="K17" i="147"/>
  <c r="K4" i="147"/>
  <c r="K23" i="147"/>
  <c r="J7" i="147"/>
  <c r="J6" i="147"/>
  <c r="K8" i="147"/>
  <c r="K45" i="147"/>
  <c r="J8" i="147"/>
  <c r="J30" i="110"/>
  <c r="J30" i="147" s="1"/>
  <c r="J45" i="147"/>
  <c r="J43" i="110"/>
  <c r="J43" i="147" s="1"/>
  <c r="K39" i="147"/>
  <c r="J19" i="147"/>
  <c r="K35" i="147"/>
  <c r="J22" i="147"/>
  <c r="J24" i="147"/>
  <c r="J51" i="147"/>
  <c r="J49" i="147"/>
  <c r="J13" i="147"/>
  <c r="J33" i="146"/>
  <c r="J33" i="147" s="1"/>
  <c r="J21" i="147"/>
  <c r="J46" i="147"/>
  <c r="J54" i="146"/>
  <c r="J52" i="146"/>
  <c r="J52" i="147" s="1"/>
  <c r="J38" i="147"/>
  <c r="J27" i="147"/>
  <c r="J25" i="147"/>
  <c r="J37" i="147"/>
  <c r="J28" i="147"/>
  <c r="G27" i="147"/>
  <c r="G28" i="147"/>
  <c r="G33" i="147"/>
  <c r="G17" i="147"/>
  <c r="G52" i="147"/>
  <c r="K30" i="147"/>
  <c r="K43" i="147"/>
  <c r="J40" i="147" l="1"/>
  <c r="G43" i="147"/>
  <c r="G30" i="147"/>
  <c r="C43" i="147" l="1"/>
  <c r="B43" i="147"/>
  <c r="F43" i="147" s="1"/>
  <c r="D43" i="147"/>
  <c r="C30" i="147"/>
  <c r="F30" i="124"/>
  <c r="D30" i="147"/>
  <c r="C23" i="147"/>
  <c r="C21" i="147"/>
  <c r="C46" i="147"/>
  <c r="B46" i="147"/>
  <c r="F46" i="147" s="1"/>
  <c r="D46" i="147"/>
  <c r="C49" i="147"/>
  <c r="C42" i="147"/>
  <c r="C33" i="147"/>
  <c r="B33" i="147"/>
  <c r="F33" i="147" s="1"/>
  <c r="D33" i="147"/>
  <c r="C6" i="147"/>
  <c r="C40" i="147"/>
  <c r="C34" i="147"/>
  <c r="C52" i="147"/>
  <c r="F52" i="124"/>
  <c r="D52" i="147"/>
  <c r="C28" i="147"/>
  <c r="B28" i="147"/>
  <c r="F28" i="147" s="1"/>
  <c r="D28" i="147"/>
  <c r="C45" i="147"/>
  <c r="B45" i="147"/>
  <c r="F45" i="147" s="1"/>
  <c r="D45" i="147"/>
  <c r="C17" i="147"/>
  <c r="B17" i="147"/>
  <c r="F17" i="147" s="1"/>
  <c r="D17" i="147"/>
  <c r="C35" i="147"/>
  <c r="B31" i="147"/>
  <c r="F31" i="147" s="1"/>
  <c r="D31" i="147"/>
  <c r="C31" i="147"/>
  <c r="C48" i="147"/>
  <c r="B48" i="147"/>
  <c r="F48" i="147" s="1"/>
  <c r="D48" i="147"/>
  <c r="C41" i="147"/>
  <c r="B41" i="147"/>
  <c r="F41" i="147" s="1"/>
  <c r="D41" i="147"/>
  <c r="C12" i="147"/>
  <c r="C27" i="147"/>
  <c r="C38" i="147"/>
  <c r="F38" i="124"/>
  <c r="D38" i="147"/>
  <c r="B12" i="147"/>
  <c r="F12" i="147" s="1"/>
  <c r="D12" i="147"/>
  <c r="F20" i="124"/>
  <c r="D20" i="147"/>
  <c r="C20" i="147"/>
  <c r="C4" i="147"/>
  <c r="F7" i="124"/>
  <c r="D7" i="147"/>
  <c r="C7" i="147"/>
  <c r="C13" i="147"/>
  <c r="B24" i="147"/>
  <c r="F24" i="147" s="1"/>
  <c r="D24" i="147"/>
  <c r="C24" i="147"/>
  <c r="C51" i="147"/>
  <c r="C47" i="147"/>
  <c r="F6" i="124"/>
  <c r="D6" i="147"/>
  <c r="C15" i="147"/>
  <c r="C25" i="147"/>
  <c r="C26" i="147"/>
  <c r="C37" i="147"/>
  <c r="B15" i="147"/>
  <c r="F15" i="147" s="1"/>
  <c r="D15" i="147"/>
  <c r="C36" i="147"/>
  <c r="B11" i="147"/>
  <c r="F11" i="147" s="1"/>
  <c r="D11" i="147"/>
  <c r="C11" i="147"/>
  <c r="B22" i="147"/>
  <c r="F22" i="147" s="1"/>
  <c r="D22" i="147"/>
  <c r="C22" i="147"/>
  <c r="F26" i="124"/>
  <c r="D26" i="147"/>
  <c r="B37" i="147"/>
  <c r="F37" i="147" s="1"/>
  <c r="D37" i="147"/>
  <c r="C44" i="147"/>
  <c r="B44" i="147"/>
  <c r="F44" i="147" s="1"/>
  <c r="D44" i="147"/>
  <c r="C19" i="147"/>
  <c r="C39" i="147"/>
  <c r="C50" i="147"/>
  <c r="B50" i="147"/>
  <c r="F50" i="147" s="1"/>
  <c r="D50" i="147"/>
  <c r="F29" i="124"/>
  <c r="D29" i="147"/>
  <c r="C29" i="147"/>
  <c r="B10" i="147"/>
  <c r="F10" i="147" s="1"/>
  <c r="D10" i="147"/>
  <c r="C10" i="147"/>
  <c r="C53" i="147"/>
  <c r="F53" i="124"/>
  <c r="D53" i="147"/>
  <c r="B23" i="147"/>
  <c r="F23" i="147" s="1"/>
  <c r="D23" i="147"/>
  <c r="B47" i="147"/>
  <c r="F47" i="147" s="1"/>
  <c r="D47" i="147"/>
  <c r="B49" i="147"/>
  <c r="F49" i="147" s="1"/>
  <c r="D49" i="147"/>
  <c r="B34" i="147"/>
  <c r="F34" i="147" s="1"/>
  <c r="D34" i="147"/>
  <c r="B32" i="147"/>
  <c r="F32" i="147" s="1"/>
  <c r="D32" i="147"/>
  <c r="C32" i="147"/>
  <c r="C5" i="147"/>
  <c r="C14" i="147"/>
  <c r="B4" i="147"/>
  <c r="F4" i="147" s="1"/>
  <c r="D4" i="147"/>
  <c r="C18" i="147"/>
  <c r="C9" i="147"/>
  <c r="B9" i="147"/>
  <c r="F9" i="147" s="1"/>
  <c r="D9" i="147"/>
  <c r="B25" i="147"/>
  <c r="F25" i="147" s="1"/>
  <c r="D25" i="147"/>
  <c r="F36" i="124"/>
  <c r="D36" i="147"/>
  <c r="C8" i="147"/>
  <c r="C16" i="147"/>
  <c r="B16" i="147"/>
  <c r="F16" i="147" s="1"/>
  <c r="D16" i="147"/>
  <c r="F40" i="124"/>
  <c r="D40" i="147"/>
  <c r="B21" i="147"/>
  <c r="F21" i="147" s="1"/>
  <c r="D21" i="147"/>
  <c r="B8" i="147"/>
  <c r="F8" i="147" s="1"/>
  <c r="D8" i="147"/>
  <c r="F27" i="124"/>
  <c r="D27" i="147"/>
  <c r="B5" i="147"/>
  <c r="F5" i="147" s="1"/>
  <c r="D5" i="147"/>
  <c r="B51" i="147"/>
  <c r="F51" i="147" s="1"/>
  <c r="D51" i="147"/>
  <c r="F42" i="124"/>
  <c r="D42" i="147"/>
  <c r="B18" i="147"/>
  <c r="F18" i="147" s="1"/>
  <c r="D18" i="147"/>
  <c r="B39" i="147"/>
  <c r="F39" i="147" s="1"/>
  <c r="D39" i="147"/>
  <c r="F19" i="124"/>
  <c r="D19" i="147"/>
  <c r="B14" i="147"/>
  <c r="F14" i="147" s="1"/>
  <c r="D14" i="147"/>
  <c r="B13" i="147"/>
  <c r="F13" i="147" s="1"/>
  <c r="D13" i="147"/>
  <c r="F35" i="124"/>
  <c r="D35" i="147"/>
  <c r="F41" i="124" l="1"/>
  <c r="F44" i="124"/>
  <c r="F43" i="124"/>
  <c r="F4" i="124"/>
  <c r="F21" i="124"/>
  <c r="F5" i="124"/>
  <c r="F24" i="124"/>
  <c r="F48" i="124"/>
  <c r="F28" i="124"/>
  <c r="F46" i="124"/>
  <c r="F18" i="124"/>
  <c r="F32" i="124"/>
  <c r="F23" i="124"/>
  <c r="F12" i="124"/>
  <c r="F14" i="124"/>
  <c r="F17" i="124"/>
  <c r="F33" i="124"/>
  <c r="F49" i="124"/>
  <c r="F15" i="124"/>
  <c r="F47" i="124"/>
  <c r="F31" i="124"/>
  <c r="F9" i="124"/>
  <c r="B36" i="147"/>
  <c r="F36" i="147" s="1"/>
  <c r="B38" i="147"/>
  <c r="F38" i="147" s="1"/>
  <c r="B29" i="147"/>
  <c r="F29" i="147" s="1"/>
  <c r="B26" i="147"/>
  <c r="F26" i="147" s="1"/>
  <c r="B20" i="147"/>
  <c r="F20" i="147" s="1"/>
  <c r="B7" i="147"/>
  <c r="F7" i="147" s="1"/>
  <c r="B52" i="147"/>
  <c r="F52" i="147" s="1"/>
  <c r="F50" i="124"/>
  <c r="F22" i="124"/>
  <c r="F13" i="124"/>
  <c r="F39" i="124"/>
  <c r="F51" i="124"/>
  <c r="F8" i="124"/>
  <c r="F16" i="124"/>
  <c r="F25" i="124"/>
  <c r="F45" i="124"/>
  <c r="B6" i="147"/>
  <c r="F6" i="147" s="1"/>
  <c r="B53" i="147"/>
  <c r="F53" i="147" s="1"/>
  <c r="F34" i="124"/>
  <c r="F10" i="124"/>
  <c r="B40" i="147"/>
  <c r="F40" i="147" s="1"/>
  <c r="F37" i="124"/>
  <c r="B42" i="147"/>
  <c r="F42" i="147" s="1"/>
  <c r="B27" i="147"/>
  <c r="F27" i="147" s="1"/>
  <c r="F11" i="124"/>
  <c r="B35" i="147"/>
  <c r="F35" i="147" s="1"/>
  <c r="B19" i="147"/>
  <c r="F19" i="147" s="1"/>
  <c r="B30" i="147"/>
  <c r="F30" i="147" s="1"/>
</calcChain>
</file>

<file path=xl/sharedStrings.xml><?xml version="1.0" encoding="utf-8"?>
<sst xmlns="http://schemas.openxmlformats.org/spreadsheetml/2006/main" count="6415" uniqueCount="221">
  <si>
    <t>Year</t>
  </si>
  <si>
    <t>Retail weight</t>
  </si>
  <si>
    <t>Nonedible share</t>
  </si>
  <si>
    <t>Loss from primary to retail weight</t>
  </si>
  <si>
    <t>Consumer weight</t>
  </si>
  <si>
    <t>Loss at consumer level</t>
  </si>
  <si>
    <t>Total loss, all levels</t>
  </si>
  <si>
    <t>Other (cooking loss and uneaten food)</t>
  </si>
  <si>
    <t>NA</t>
  </si>
  <si>
    <t>Filename:</t>
  </si>
  <si>
    <t>Worksheets:</t>
  </si>
  <si>
    <t>Total vegetables - Fresh and processed</t>
  </si>
  <si>
    <t>Total fresh vegetables</t>
  </si>
  <si>
    <t>Fresh artichokes</t>
  </si>
  <si>
    <t>Fresh asparagus</t>
  </si>
  <si>
    <t>Fresh bell peppers</t>
  </si>
  <si>
    <t>Fresh broccoli</t>
  </si>
  <si>
    <t>Fresh cabbage</t>
  </si>
  <si>
    <t>Fresh carrots</t>
  </si>
  <si>
    <t>Fresh cauliflower</t>
  </si>
  <si>
    <t>Fresh celery</t>
  </si>
  <si>
    <t>Fresh collard greens</t>
  </si>
  <si>
    <t>Fresh sweet corn</t>
  </si>
  <si>
    <t>Fresh cucumbers</t>
  </si>
  <si>
    <t>Fresh eggplant</t>
  </si>
  <si>
    <t>Fresh escarole and endive</t>
  </si>
  <si>
    <t>Fresh garlic</t>
  </si>
  <si>
    <t>Fresh kale</t>
  </si>
  <si>
    <t>Fresh head lettuce</t>
  </si>
  <si>
    <t>Fresh lima beans</t>
  </si>
  <si>
    <t>Fresh mushrooms</t>
  </si>
  <si>
    <t>Fresh mustard greens</t>
  </si>
  <si>
    <t>Fresh okra</t>
  </si>
  <si>
    <t>Fresh onions</t>
  </si>
  <si>
    <t>Fresh potatoes</t>
  </si>
  <si>
    <t>Fresh pumpkin</t>
  </si>
  <si>
    <t>Fresh radishes</t>
  </si>
  <si>
    <t>Fresh snap beans</t>
  </si>
  <si>
    <t>Fresh spinach</t>
  </si>
  <si>
    <t>Fresh squash</t>
  </si>
  <si>
    <t>Fresh tomatoes</t>
  </si>
  <si>
    <t>Fresh turnip greens</t>
  </si>
  <si>
    <t>Total canned vegetables</t>
  </si>
  <si>
    <t>Canned asparagus</t>
  </si>
  <si>
    <t>Canned snap beans</t>
  </si>
  <si>
    <t>Canned carrots</t>
  </si>
  <si>
    <t>Canned sweet corn</t>
  </si>
  <si>
    <t>Canned green peas</t>
  </si>
  <si>
    <t>Canned mushrooms</t>
  </si>
  <si>
    <t>Canned chile peppers</t>
  </si>
  <si>
    <t>Canned potatoes</t>
  </si>
  <si>
    <t>Canned tomatoes</t>
  </si>
  <si>
    <t>Other canned vegetables</t>
  </si>
  <si>
    <t>Total frozen vegetables</t>
  </si>
  <si>
    <t>Frozen asparagus</t>
  </si>
  <si>
    <t>Frozen snap beans</t>
  </si>
  <si>
    <t>Frozen broccoli</t>
  </si>
  <si>
    <t>Frozen carrots</t>
  </si>
  <si>
    <t>Frozen cauliflower</t>
  </si>
  <si>
    <t>Frozen sweet corn</t>
  </si>
  <si>
    <t>Frozen green peas</t>
  </si>
  <si>
    <t>Frozen lima beans</t>
  </si>
  <si>
    <t>Frozen potatoes</t>
  </si>
  <si>
    <t>Frozen spinach</t>
  </si>
  <si>
    <t>Dehydrated onions</t>
  </si>
  <si>
    <t>Dehydrated potatoes</t>
  </si>
  <si>
    <t>Potato chips and shoestring potatoes</t>
  </si>
  <si>
    <t>Dry edible beans</t>
  </si>
  <si>
    <t>Canned cabbage (sauerkraut)</t>
  </si>
  <si>
    <t>Canned cucumbers (pickles)</t>
  </si>
  <si>
    <t>Per capita availability adjusted for loss</t>
  </si>
  <si>
    <t>Dry peas and lentils</t>
  </si>
  <si>
    <t>Miscellaneous frozen vegetables</t>
  </si>
  <si>
    <t>Dry black beans</t>
  </si>
  <si>
    <t>Dry great northern beans</t>
  </si>
  <si>
    <t>Dry lima beans</t>
  </si>
  <si>
    <t>Dry navy beans</t>
  </si>
  <si>
    <t>Dry pinto beans</t>
  </si>
  <si>
    <t>Dry red kidney beans</t>
  </si>
  <si>
    <t>Other dry beans</t>
  </si>
  <si>
    <t>-- Lbs/year --</t>
  </si>
  <si>
    <t>-- Percent --</t>
  </si>
  <si>
    <t>-- Oz/day --</t>
  </si>
  <si>
    <t>-- G/day --</t>
  </si>
  <si>
    <t>-- Number --</t>
  </si>
  <si>
    <t>-- Grams --</t>
  </si>
  <si>
    <t>-- Cups --</t>
  </si>
  <si>
    <t>--  Number --</t>
  </si>
  <si>
    <t>NA = Not available.</t>
  </si>
  <si>
    <t xml:space="preserve">-- Oz/day -- </t>
  </si>
  <si>
    <t>-  Lbs/year --</t>
  </si>
  <si>
    <t xml:space="preserve">-- G/day -- </t>
  </si>
  <si>
    <t>Edible weight</t>
  </si>
  <si>
    <t>Fresh sweet potatoes</t>
  </si>
  <si>
    <t>veg.xlsx</t>
  </si>
  <si>
    <t>Total dehydrated vegetables</t>
  </si>
  <si>
    <t>Lbs = pounds, Oz = ounces, G = grams.</t>
  </si>
  <si>
    <t>Table of Contents</t>
  </si>
  <si>
    <t>Contact Linda Kantor or Andrzej Blazejczyk for more information.</t>
  </si>
  <si>
    <r>
      <t>Fresh artichokes: Per capita availability adjusted for loss</t>
    </r>
    <r>
      <rPr>
        <b/>
        <vertAlign val="superscript"/>
        <sz val="10"/>
        <rFont val="Arial"/>
        <family val="2"/>
      </rPr>
      <t>1</t>
    </r>
  </si>
  <si>
    <r>
      <t>Primary weight</t>
    </r>
    <r>
      <rPr>
        <vertAlign val="superscript"/>
        <sz val="10"/>
        <rFont val="Arial"/>
        <family val="2"/>
      </rPr>
      <t>2</t>
    </r>
  </si>
  <si>
    <r>
      <t>Calories per cup-equivalent</t>
    </r>
    <r>
      <rPr>
        <vertAlign val="superscript"/>
        <sz val="10"/>
        <rFont val="Arial"/>
        <family val="2"/>
      </rPr>
      <t>3</t>
    </r>
  </si>
  <si>
    <r>
      <t>Calories available daily</t>
    </r>
    <r>
      <rPr>
        <vertAlign val="superscript"/>
        <sz val="10"/>
        <rFont val="Arial"/>
        <family val="2"/>
      </rPr>
      <t>4</t>
    </r>
  </si>
  <si>
    <r>
      <t>Food pattern equivalents available daily</t>
    </r>
    <r>
      <rPr>
        <vertAlign val="superscript"/>
        <sz val="10"/>
        <rFont val="Arial"/>
        <family val="2"/>
      </rPr>
      <t>5</t>
    </r>
  </si>
  <si>
    <r>
      <rPr>
        <vertAlign val="superscript"/>
        <sz val="10"/>
        <rFont val="Arial"/>
        <family val="2"/>
      </rPr>
      <t>1</t>
    </r>
    <r>
      <rPr>
        <sz val="10"/>
        <rFont val="Arial"/>
        <family val="2"/>
      </rPr>
      <t xml:space="preserve">This table uses aggregate food availability data, adjusts for losses, and converts the remaining supply into daily per capita calories and Food Pattern Equivalents. </t>
    </r>
  </si>
  <si>
    <r>
      <rPr>
        <vertAlign val="superscript"/>
        <sz val="10"/>
        <rFont val="Arial"/>
        <family val="2"/>
      </rPr>
      <t>4</t>
    </r>
    <r>
      <rPr>
        <sz val="10"/>
        <rFont val="Arial"/>
        <family val="2"/>
      </rPr>
      <t xml:space="preserve">Food pattern equivalents multiplied by calories per cup-equivalent. </t>
    </r>
  </si>
  <si>
    <r>
      <rPr>
        <vertAlign val="superscript"/>
        <sz val="10"/>
        <rFont val="Arial"/>
        <family val="2"/>
      </rPr>
      <t>5</t>
    </r>
    <r>
      <rPr>
        <sz val="10"/>
        <rFont val="Arial"/>
        <family val="2"/>
      </rPr>
      <t>Grams per day divided by grams per-cup equivalent.</t>
    </r>
  </si>
  <si>
    <r>
      <t>Fresh asparagus: Per capita availability adjusted for loss</t>
    </r>
    <r>
      <rPr>
        <b/>
        <vertAlign val="superscript"/>
        <sz val="10"/>
        <rFont val="Arial"/>
        <family val="2"/>
      </rPr>
      <t>1</t>
    </r>
  </si>
  <si>
    <r>
      <t>Fresh bell peppers: Per capita availability adjusted for loss</t>
    </r>
    <r>
      <rPr>
        <b/>
        <vertAlign val="superscript"/>
        <sz val="10"/>
        <rFont val="Arial"/>
        <family val="2"/>
      </rPr>
      <t>1</t>
    </r>
  </si>
  <si>
    <r>
      <t>Fresh broccoli: Per capita availability adjusted for loss</t>
    </r>
    <r>
      <rPr>
        <b/>
        <vertAlign val="superscript"/>
        <sz val="10"/>
        <rFont val="Arial"/>
        <family val="2"/>
      </rPr>
      <t>1</t>
    </r>
  </si>
  <si>
    <r>
      <t>Fresh cabbage: Per capita availability adjusted for loss</t>
    </r>
    <r>
      <rPr>
        <b/>
        <vertAlign val="superscript"/>
        <sz val="10"/>
        <rFont val="Arial"/>
        <family val="2"/>
      </rPr>
      <t>1</t>
    </r>
  </si>
  <si>
    <r>
      <t>Fresh carrots: Per capita availability adjusted for loss</t>
    </r>
    <r>
      <rPr>
        <b/>
        <vertAlign val="superscript"/>
        <sz val="10"/>
        <rFont val="Arial"/>
        <family val="2"/>
      </rPr>
      <t>1</t>
    </r>
  </si>
  <si>
    <r>
      <t>Fresh cauliflower: Per capita availability adjusted for loss</t>
    </r>
    <r>
      <rPr>
        <b/>
        <vertAlign val="superscript"/>
        <sz val="10"/>
        <rFont val="Arial"/>
        <family val="2"/>
      </rPr>
      <t>1</t>
    </r>
  </si>
  <si>
    <r>
      <t>Fresh celery: Per capita availability adjusted for loss</t>
    </r>
    <r>
      <rPr>
        <b/>
        <vertAlign val="superscript"/>
        <sz val="10"/>
        <rFont val="Arial"/>
        <family val="2"/>
      </rPr>
      <t>1</t>
    </r>
  </si>
  <si>
    <r>
      <t>Fresh collard greens: Per capita availability adjusted for loss</t>
    </r>
    <r>
      <rPr>
        <b/>
        <vertAlign val="superscript"/>
        <sz val="10"/>
        <rFont val="Arial"/>
        <family val="2"/>
      </rPr>
      <t>1</t>
    </r>
  </si>
  <si>
    <r>
      <t>Fresh sweet corn: Per capita availability adjusted for loss</t>
    </r>
    <r>
      <rPr>
        <b/>
        <vertAlign val="superscript"/>
        <sz val="10"/>
        <rFont val="Arial"/>
        <family val="2"/>
      </rPr>
      <t>1</t>
    </r>
  </si>
  <si>
    <r>
      <t>Fresh cucumbers: Per capita availability adjusted for loss</t>
    </r>
    <r>
      <rPr>
        <b/>
        <vertAlign val="superscript"/>
        <sz val="10"/>
        <rFont val="Arial"/>
        <family val="2"/>
      </rPr>
      <t>1</t>
    </r>
  </si>
  <si>
    <r>
      <t>Fresh eggplant: Per capita availability adjusted for loss</t>
    </r>
    <r>
      <rPr>
        <b/>
        <vertAlign val="superscript"/>
        <sz val="10"/>
        <rFont val="Arial"/>
        <family val="2"/>
      </rPr>
      <t>1</t>
    </r>
  </si>
  <si>
    <r>
      <t>Fresh escarole/endive: Per capita availability adjusted for loss</t>
    </r>
    <r>
      <rPr>
        <b/>
        <vertAlign val="superscript"/>
        <sz val="10"/>
        <rFont val="Arial"/>
        <family val="2"/>
      </rPr>
      <t>1</t>
    </r>
  </si>
  <si>
    <r>
      <t>Fresh garlic: Per capita availability adjusted for loss</t>
    </r>
    <r>
      <rPr>
        <b/>
        <vertAlign val="superscript"/>
        <sz val="10"/>
        <rFont val="Arial"/>
        <family val="2"/>
      </rPr>
      <t>1</t>
    </r>
  </si>
  <si>
    <r>
      <t>Fresh kale: Per capita availability adjusted for loss</t>
    </r>
    <r>
      <rPr>
        <b/>
        <vertAlign val="superscript"/>
        <sz val="10"/>
        <rFont val="Arial"/>
        <family val="2"/>
      </rPr>
      <t>1</t>
    </r>
  </si>
  <si>
    <r>
      <t>Fresh head lettuce: Per capita availability adjusted for loss</t>
    </r>
    <r>
      <rPr>
        <b/>
        <vertAlign val="superscript"/>
        <sz val="10"/>
        <rFont val="Arial"/>
        <family val="2"/>
      </rPr>
      <t>1</t>
    </r>
  </si>
  <si>
    <r>
      <t>Fresh lima beans: Per capita availability adjusted for loss</t>
    </r>
    <r>
      <rPr>
        <b/>
        <vertAlign val="superscript"/>
        <sz val="10"/>
        <rFont val="Arial"/>
        <family val="2"/>
      </rPr>
      <t>1</t>
    </r>
  </si>
  <si>
    <r>
      <t>Fresh mushrooms: Per capita availability adjusted for loss</t>
    </r>
    <r>
      <rPr>
        <b/>
        <vertAlign val="superscript"/>
        <sz val="10"/>
        <rFont val="Arial"/>
        <family val="2"/>
      </rPr>
      <t>1</t>
    </r>
  </si>
  <si>
    <r>
      <t>Fresh mustard greens: Per capita availability adjusted for loss</t>
    </r>
    <r>
      <rPr>
        <b/>
        <vertAlign val="superscript"/>
        <sz val="10"/>
        <rFont val="Arial"/>
        <family val="2"/>
      </rPr>
      <t>1</t>
    </r>
  </si>
  <si>
    <r>
      <t>Fresh okra: Per capita availability adjusted for loss</t>
    </r>
    <r>
      <rPr>
        <b/>
        <vertAlign val="superscript"/>
        <sz val="10"/>
        <rFont val="Arial"/>
        <family val="2"/>
      </rPr>
      <t>1</t>
    </r>
  </si>
  <si>
    <r>
      <t>Fresh onions: Per capita availability adjusted for loss</t>
    </r>
    <r>
      <rPr>
        <b/>
        <vertAlign val="superscript"/>
        <sz val="10"/>
        <rFont val="Arial"/>
        <family val="2"/>
      </rPr>
      <t>1</t>
    </r>
  </si>
  <si>
    <r>
      <t>Fresh potatoes: Per capita availability adjusted for loss</t>
    </r>
    <r>
      <rPr>
        <b/>
        <vertAlign val="superscript"/>
        <sz val="10"/>
        <rFont val="Arial"/>
        <family val="2"/>
      </rPr>
      <t>1</t>
    </r>
  </si>
  <si>
    <r>
      <t>Fresh pumpkin: Per capita availability adjusted for loss</t>
    </r>
    <r>
      <rPr>
        <b/>
        <vertAlign val="superscript"/>
        <sz val="10"/>
        <rFont val="Arial"/>
        <family val="2"/>
      </rPr>
      <t>1</t>
    </r>
  </si>
  <si>
    <r>
      <t>Fresh radishes: Per capita availability adjusted for loss</t>
    </r>
    <r>
      <rPr>
        <b/>
        <vertAlign val="superscript"/>
        <sz val="10"/>
        <rFont val="Arial"/>
        <family val="2"/>
      </rPr>
      <t>1</t>
    </r>
  </si>
  <si>
    <r>
      <t>Fresh snap beans: Per capita availability adjusted for loss</t>
    </r>
    <r>
      <rPr>
        <b/>
        <vertAlign val="superscript"/>
        <sz val="10"/>
        <rFont val="Arial"/>
        <family val="2"/>
      </rPr>
      <t>1</t>
    </r>
  </si>
  <si>
    <r>
      <t>Fresh spinach: Per capita availability adjusted for loss</t>
    </r>
    <r>
      <rPr>
        <b/>
        <vertAlign val="superscript"/>
        <sz val="10"/>
        <rFont val="Arial"/>
        <family val="2"/>
      </rPr>
      <t>1</t>
    </r>
  </si>
  <si>
    <r>
      <t>Fresh squash: Per capita availability adjusted for loss</t>
    </r>
    <r>
      <rPr>
        <b/>
        <vertAlign val="superscript"/>
        <sz val="10"/>
        <rFont val="Arial"/>
        <family val="2"/>
      </rPr>
      <t>1</t>
    </r>
  </si>
  <si>
    <r>
      <t>Fresh sweet potatoes: Per capita availability adjusted for loss</t>
    </r>
    <r>
      <rPr>
        <b/>
        <vertAlign val="superscript"/>
        <sz val="10"/>
        <rFont val="Arial"/>
        <family val="2"/>
      </rPr>
      <t>1</t>
    </r>
  </si>
  <si>
    <r>
      <t>Fresh tomatoes: Per capita availability adjusted for loss</t>
    </r>
    <r>
      <rPr>
        <b/>
        <vertAlign val="superscript"/>
        <sz val="10"/>
        <rFont val="Arial"/>
        <family val="2"/>
      </rPr>
      <t>1</t>
    </r>
  </si>
  <si>
    <r>
      <t>Fresh turnip greens: Per capita availability adjusted for loss</t>
    </r>
    <r>
      <rPr>
        <b/>
        <vertAlign val="superscript"/>
        <sz val="10"/>
        <rFont val="Arial"/>
        <family val="2"/>
      </rPr>
      <t>1</t>
    </r>
  </si>
  <si>
    <r>
      <t>Fresh vegetables: Per capita availability adjusted for loss</t>
    </r>
    <r>
      <rPr>
        <b/>
        <vertAlign val="superscript"/>
        <sz val="10"/>
        <rFont val="Arial"/>
        <family val="2"/>
      </rPr>
      <t>1, 5</t>
    </r>
  </si>
  <si>
    <r>
      <t>Retail weight</t>
    </r>
    <r>
      <rPr>
        <vertAlign val="superscript"/>
        <sz val="10"/>
        <rFont val="Arial"/>
        <family val="2"/>
      </rPr>
      <t>2</t>
    </r>
  </si>
  <si>
    <r>
      <t>Calories available daily</t>
    </r>
    <r>
      <rPr>
        <vertAlign val="superscript"/>
        <sz val="10"/>
        <rFont val="Arial"/>
        <family val="2"/>
      </rPr>
      <t>3</t>
    </r>
  </si>
  <si>
    <r>
      <t>Food pattern equivalents available daily</t>
    </r>
    <r>
      <rPr>
        <vertAlign val="superscript"/>
        <sz val="10"/>
        <rFont val="Arial"/>
        <family val="2"/>
      </rPr>
      <t>4</t>
    </r>
  </si>
  <si>
    <r>
      <t>Canned asparagus: Per capita availability adjusted for loss</t>
    </r>
    <r>
      <rPr>
        <b/>
        <vertAlign val="superscript"/>
        <sz val="10"/>
        <rFont val="Arial"/>
        <family val="2"/>
      </rPr>
      <t>1</t>
    </r>
  </si>
  <si>
    <r>
      <t>Primary weight</t>
    </r>
    <r>
      <rPr>
        <vertAlign val="superscript"/>
        <sz val="10"/>
        <rFont val="Arial"/>
        <family val="2"/>
      </rPr>
      <t>2,6</t>
    </r>
  </si>
  <si>
    <r>
      <t>Canned snap beans: Per capita availability adjusted for loss</t>
    </r>
    <r>
      <rPr>
        <b/>
        <vertAlign val="superscript"/>
        <sz val="10"/>
        <rFont val="Arial"/>
        <family val="2"/>
      </rPr>
      <t>1</t>
    </r>
  </si>
  <si>
    <r>
      <t>Canned cabbage (sauerkraut): Per capita availability adjusted for loss</t>
    </r>
    <r>
      <rPr>
        <b/>
        <vertAlign val="superscript"/>
        <sz val="10"/>
        <rFont val="Arial"/>
        <family val="2"/>
      </rPr>
      <t>1</t>
    </r>
  </si>
  <si>
    <r>
      <t>Canned carrots: Per capita availability adjusted for loss</t>
    </r>
    <r>
      <rPr>
        <b/>
        <vertAlign val="superscript"/>
        <sz val="10"/>
        <rFont val="Arial"/>
        <family val="2"/>
      </rPr>
      <t>1</t>
    </r>
  </si>
  <si>
    <r>
      <t>Canned sweet corn: Per capita availability adjusted for loss</t>
    </r>
    <r>
      <rPr>
        <b/>
        <vertAlign val="superscript"/>
        <sz val="10"/>
        <rFont val="Arial"/>
        <family val="2"/>
      </rPr>
      <t>1</t>
    </r>
  </si>
  <si>
    <r>
      <t>Canned cucumbers (pickles): Per capita availability adjusted for loss</t>
    </r>
    <r>
      <rPr>
        <b/>
        <vertAlign val="superscript"/>
        <sz val="10"/>
        <rFont val="Arial"/>
        <family val="2"/>
      </rPr>
      <t>1</t>
    </r>
  </si>
  <si>
    <r>
      <t>Canned green peas: Per capita availability adjusted for loss</t>
    </r>
    <r>
      <rPr>
        <b/>
        <vertAlign val="superscript"/>
        <sz val="10"/>
        <rFont val="Arial"/>
        <family val="2"/>
      </rPr>
      <t>1</t>
    </r>
  </si>
  <si>
    <r>
      <t>Canned mushrooms: Per capita availability adjusted for loss</t>
    </r>
    <r>
      <rPr>
        <b/>
        <vertAlign val="superscript"/>
        <sz val="10"/>
        <rFont val="Arial"/>
        <family val="2"/>
      </rPr>
      <t>1</t>
    </r>
  </si>
  <si>
    <r>
      <t>Canned chile peppers: Per capita availability adjusted for loss</t>
    </r>
    <r>
      <rPr>
        <b/>
        <vertAlign val="superscript"/>
        <sz val="10"/>
        <rFont val="Arial"/>
        <family val="2"/>
      </rPr>
      <t>1</t>
    </r>
  </si>
  <si>
    <r>
      <t>Canned potatoes: Per capita availability adjusted for loss</t>
    </r>
    <r>
      <rPr>
        <b/>
        <vertAlign val="superscript"/>
        <sz val="10"/>
        <rFont val="Arial"/>
        <family val="2"/>
      </rPr>
      <t>1</t>
    </r>
  </si>
  <si>
    <r>
      <t>Canned tomatoes: Per capita availability adjusted for loss</t>
    </r>
    <r>
      <rPr>
        <b/>
        <vertAlign val="superscript"/>
        <sz val="10"/>
        <rFont val="Arial"/>
        <family val="2"/>
      </rPr>
      <t>1</t>
    </r>
  </si>
  <si>
    <r>
      <t>Other canned vegetables: Per capita availability adjusted for loss</t>
    </r>
    <r>
      <rPr>
        <b/>
        <vertAlign val="superscript"/>
        <sz val="10"/>
        <rFont val="Arial"/>
        <family val="2"/>
      </rPr>
      <t>1</t>
    </r>
  </si>
  <si>
    <r>
      <t>Canned vegetables: Per capita availability adjusted for loss</t>
    </r>
    <r>
      <rPr>
        <b/>
        <vertAlign val="superscript"/>
        <sz val="10"/>
        <rFont val="Arial"/>
        <family val="2"/>
      </rPr>
      <t>1, 5, 6</t>
    </r>
  </si>
  <si>
    <r>
      <t>Frozen asparagus: Per capita availability adjusted for loss</t>
    </r>
    <r>
      <rPr>
        <b/>
        <vertAlign val="superscript"/>
        <sz val="10"/>
        <rFont val="Arial"/>
        <family val="2"/>
      </rPr>
      <t>1</t>
    </r>
  </si>
  <si>
    <r>
      <t>Frozen snap beans: Per capita availability adjusted for loss</t>
    </r>
    <r>
      <rPr>
        <b/>
        <vertAlign val="superscript"/>
        <sz val="10"/>
        <rFont val="Arial"/>
        <family val="2"/>
      </rPr>
      <t>1</t>
    </r>
  </si>
  <si>
    <r>
      <t>Frozen broccoli: Per capita availability adjusted for loss</t>
    </r>
    <r>
      <rPr>
        <b/>
        <vertAlign val="superscript"/>
        <sz val="10"/>
        <rFont val="Arial"/>
        <family val="2"/>
      </rPr>
      <t>1</t>
    </r>
  </si>
  <si>
    <r>
      <t>Frozen carrots: Per capita availability adjusted for loss</t>
    </r>
    <r>
      <rPr>
        <b/>
        <vertAlign val="superscript"/>
        <sz val="10"/>
        <rFont val="Arial"/>
        <family val="2"/>
      </rPr>
      <t>1</t>
    </r>
  </si>
  <si>
    <r>
      <t>Frozen cauliflower: Per capita availability adjusted for loss</t>
    </r>
    <r>
      <rPr>
        <b/>
        <vertAlign val="superscript"/>
        <sz val="10"/>
        <rFont val="Arial"/>
        <family val="2"/>
      </rPr>
      <t>1</t>
    </r>
  </si>
  <si>
    <r>
      <t>Frozen sweet corn: Per capita availability adjusted for loss</t>
    </r>
    <r>
      <rPr>
        <b/>
        <vertAlign val="superscript"/>
        <sz val="10"/>
        <rFont val="Arial"/>
        <family val="2"/>
      </rPr>
      <t>1</t>
    </r>
  </si>
  <si>
    <r>
      <t>Frozen green peas: Per capita availability adjusted for loss</t>
    </r>
    <r>
      <rPr>
        <b/>
        <vertAlign val="superscript"/>
        <sz val="10"/>
        <rFont val="Arial"/>
        <family val="2"/>
      </rPr>
      <t>1</t>
    </r>
  </si>
  <si>
    <r>
      <t>Frozen green lima beans: Per capita availability adjusted for loss</t>
    </r>
    <r>
      <rPr>
        <b/>
        <vertAlign val="superscript"/>
        <sz val="10"/>
        <rFont val="Arial"/>
        <family val="2"/>
      </rPr>
      <t>1</t>
    </r>
  </si>
  <si>
    <r>
      <t>Frozen potatoes: Per capita availability adjusted for loss</t>
    </r>
    <r>
      <rPr>
        <b/>
        <vertAlign val="superscript"/>
        <sz val="10"/>
        <rFont val="Arial"/>
        <family val="2"/>
      </rPr>
      <t>1</t>
    </r>
  </si>
  <si>
    <r>
      <t>Frozen spinach: Per capita availability adjusted for loss</t>
    </r>
    <r>
      <rPr>
        <b/>
        <vertAlign val="superscript"/>
        <sz val="10"/>
        <rFont val="Arial"/>
        <family val="2"/>
      </rPr>
      <t>1</t>
    </r>
  </si>
  <si>
    <r>
      <t>Miscellaneous frozen vegetables: Per capita availability adjusted for loss</t>
    </r>
    <r>
      <rPr>
        <b/>
        <vertAlign val="superscript"/>
        <sz val="10"/>
        <rFont val="Arial"/>
        <family val="2"/>
      </rPr>
      <t>1</t>
    </r>
  </si>
  <si>
    <r>
      <t>Dehydrated onions: Per capita availability adjusted for loss</t>
    </r>
    <r>
      <rPr>
        <b/>
        <vertAlign val="superscript"/>
        <sz val="10"/>
        <rFont val="Arial"/>
        <family val="2"/>
      </rPr>
      <t>1</t>
    </r>
  </si>
  <si>
    <r>
      <t>Dehydrated potatoes: Per capita availability adjusted for loss</t>
    </r>
    <r>
      <rPr>
        <b/>
        <vertAlign val="superscript"/>
        <sz val="10"/>
        <rFont val="Arial"/>
        <family val="2"/>
      </rPr>
      <t>1</t>
    </r>
  </si>
  <si>
    <r>
      <t>Potato chips and shoestring potatoes: Per capita availability adjusted for loss</t>
    </r>
    <r>
      <rPr>
        <b/>
        <vertAlign val="superscript"/>
        <sz val="10"/>
        <rFont val="Arial"/>
        <family val="2"/>
      </rPr>
      <t>1</t>
    </r>
  </si>
  <si>
    <r>
      <t>Total dehydrated vegetables: Per capita availability adjusted for loss</t>
    </r>
    <r>
      <rPr>
        <b/>
        <vertAlign val="superscript"/>
        <sz val="10"/>
        <rFont val="Arial"/>
        <family val="2"/>
      </rPr>
      <t>1</t>
    </r>
  </si>
  <si>
    <r>
      <t>Dry peas and lentils: Per capita availability adjusted for loss</t>
    </r>
    <r>
      <rPr>
        <b/>
        <vertAlign val="superscript"/>
        <sz val="10"/>
        <rFont val="Arial"/>
        <family val="2"/>
      </rPr>
      <t>1</t>
    </r>
  </si>
  <si>
    <r>
      <t>Dry black beans: Per capita availability adjusted for loss</t>
    </r>
    <r>
      <rPr>
        <b/>
        <vertAlign val="superscript"/>
        <sz val="10"/>
        <rFont val="Arial"/>
        <family val="2"/>
      </rPr>
      <t>1</t>
    </r>
  </si>
  <si>
    <r>
      <t>Dry great northern beans: Per capita availability adjusted for loss</t>
    </r>
    <r>
      <rPr>
        <b/>
        <vertAlign val="superscript"/>
        <sz val="10"/>
        <rFont val="Arial"/>
        <family val="2"/>
      </rPr>
      <t>1</t>
    </r>
  </si>
  <si>
    <r>
      <t>Dry lima beans: Per capita availability adjusted for loss</t>
    </r>
    <r>
      <rPr>
        <b/>
        <vertAlign val="superscript"/>
        <sz val="10"/>
        <rFont val="Arial"/>
        <family val="2"/>
      </rPr>
      <t>1</t>
    </r>
  </si>
  <si>
    <r>
      <t>Dry navy beans: Per capita availability adjusted for loss</t>
    </r>
    <r>
      <rPr>
        <b/>
        <vertAlign val="superscript"/>
        <sz val="10"/>
        <rFont val="Arial"/>
        <family val="2"/>
      </rPr>
      <t>1</t>
    </r>
  </si>
  <si>
    <r>
      <t>Dry pinto beans: Per capita availability adjusted for loss</t>
    </r>
    <r>
      <rPr>
        <b/>
        <vertAlign val="superscript"/>
        <sz val="10"/>
        <rFont val="Arial"/>
        <family val="2"/>
      </rPr>
      <t>1</t>
    </r>
  </si>
  <si>
    <r>
      <t>Dry red kidney beans: Per capita availability adjusted for loss</t>
    </r>
    <r>
      <rPr>
        <b/>
        <vertAlign val="superscript"/>
        <sz val="10"/>
        <rFont val="Arial"/>
        <family val="2"/>
      </rPr>
      <t>1</t>
    </r>
  </si>
  <si>
    <r>
      <t>Other dry beans: Per capita availability adjusted for loss</t>
    </r>
    <r>
      <rPr>
        <b/>
        <vertAlign val="superscript"/>
        <sz val="10"/>
        <rFont val="Arial"/>
        <family val="2"/>
      </rPr>
      <t>1</t>
    </r>
  </si>
  <si>
    <r>
      <t>Dry edible beans: Per capita availability adjusted for loss</t>
    </r>
    <r>
      <rPr>
        <b/>
        <vertAlign val="superscript"/>
        <sz val="10"/>
        <rFont val="Arial"/>
        <family val="2"/>
      </rPr>
      <t>1</t>
    </r>
  </si>
  <si>
    <r>
      <t>Vegetables: Per capita availability adjusted for loss</t>
    </r>
    <r>
      <rPr>
        <b/>
        <vertAlign val="superscript"/>
        <sz val="10"/>
        <rFont val="Arial"/>
        <family val="2"/>
      </rPr>
      <t>1, 5, 6, 7</t>
    </r>
  </si>
  <si>
    <r>
      <rPr>
        <vertAlign val="superscript"/>
        <sz val="10"/>
        <rFont val="Arial"/>
        <family val="2"/>
      </rPr>
      <t>5</t>
    </r>
    <r>
      <rPr>
        <sz val="10"/>
        <rFont val="Arial"/>
        <family val="2"/>
      </rPr>
      <t xml:space="preserve">For most recent year values see individual commodities. </t>
    </r>
  </si>
  <si>
    <r>
      <rPr>
        <vertAlign val="superscript"/>
        <sz val="10"/>
        <rFont val="Arial"/>
        <family val="2"/>
      </rPr>
      <t>6</t>
    </r>
    <r>
      <rPr>
        <sz val="10"/>
        <rFont val="Arial"/>
        <family val="2"/>
      </rPr>
      <t xml:space="preserve">This table does not include miscellaneous vegetables for dehydration. </t>
    </r>
  </si>
  <si>
    <r>
      <rPr>
        <vertAlign val="superscript"/>
        <sz val="10"/>
        <rFont val="Arial"/>
        <family val="2"/>
      </rPr>
      <t>3</t>
    </r>
    <r>
      <rPr>
        <sz val="10"/>
        <rFont val="Arial"/>
        <family val="2"/>
      </rPr>
      <t xml:space="preserve">Food Pattern Equivalents multiplied by calories per cup-equivalent. </t>
    </r>
  </si>
  <si>
    <r>
      <rPr>
        <vertAlign val="superscript"/>
        <sz val="10"/>
        <rFont val="Arial"/>
        <family val="2"/>
      </rPr>
      <t>4</t>
    </r>
    <r>
      <rPr>
        <sz val="10"/>
        <rFont val="Arial"/>
        <family val="2"/>
      </rPr>
      <t xml:space="preserve">Grams per day divided by grams per-cup equivalent. </t>
    </r>
  </si>
  <si>
    <r>
      <rPr>
        <vertAlign val="superscript"/>
        <sz val="10"/>
        <rFont val="Arial"/>
        <family val="2"/>
      </rPr>
      <t>4</t>
    </r>
    <r>
      <rPr>
        <sz val="10"/>
        <rFont val="Arial"/>
        <family val="2"/>
      </rPr>
      <t>Grams per day divided by grams per-cup equivalent.</t>
    </r>
  </si>
  <si>
    <r>
      <rPr>
        <vertAlign val="superscript"/>
        <sz val="10"/>
        <rFont val="Arial"/>
        <family val="2"/>
      </rPr>
      <t>1</t>
    </r>
    <r>
      <rPr>
        <sz val="10"/>
        <rFont val="Arial"/>
        <family val="2"/>
      </rPr>
      <t xml:space="preserve">This table uses aggregate food availability data, adjusts for losses, and converts the remaining supply into daily per capita calories and Food Pattern Equivalents. Includes dehydrated onions, dehydrated potatoes, and potato chips and shoestring potatoes. </t>
    </r>
  </si>
  <si>
    <r>
      <rPr>
        <vertAlign val="superscript"/>
        <sz val="10"/>
        <rFont val="Arial"/>
        <family val="2"/>
      </rPr>
      <t>5</t>
    </r>
    <r>
      <rPr>
        <sz val="10"/>
        <rFont val="Arial"/>
        <family val="2"/>
      </rPr>
      <t xml:space="preserve">Grams per day divided by grams per-cup equivalent. </t>
    </r>
  </si>
  <si>
    <r>
      <rPr>
        <vertAlign val="superscript"/>
        <sz val="10"/>
        <rFont val="Arial"/>
        <family val="2"/>
      </rPr>
      <t>6</t>
    </r>
    <r>
      <rPr>
        <sz val="10"/>
        <rFont val="Arial"/>
        <family val="2"/>
      </rPr>
      <t xml:space="preserve">Individual estimate for spinach for freezing is not available after 2019. </t>
    </r>
  </si>
  <si>
    <r>
      <rPr>
        <vertAlign val="superscript"/>
        <sz val="10"/>
        <rFont val="Arial"/>
        <family val="2"/>
      </rPr>
      <t>6</t>
    </r>
    <r>
      <rPr>
        <sz val="10"/>
        <rFont val="Arial"/>
        <family val="2"/>
      </rPr>
      <t>Individual estimate for green lima beans for freezing is not available after 2019.</t>
    </r>
  </si>
  <si>
    <r>
      <rPr>
        <vertAlign val="superscript"/>
        <sz val="10"/>
        <rFont val="Arial"/>
        <family val="2"/>
      </rPr>
      <t>6</t>
    </r>
    <r>
      <rPr>
        <sz val="10"/>
        <rFont val="Arial"/>
        <family val="2"/>
      </rPr>
      <t>Individual estimate for green peas for freezing is not available after 2019.</t>
    </r>
  </si>
  <si>
    <r>
      <rPr>
        <vertAlign val="superscript"/>
        <sz val="10"/>
        <rFont val="Arial"/>
        <family val="2"/>
      </rPr>
      <t>6</t>
    </r>
    <r>
      <rPr>
        <sz val="10"/>
        <rFont val="Arial"/>
        <family val="2"/>
      </rPr>
      <t>Individual estimate for sweet corn for freezing is not available after 2019.</t>
    </r>
  </si>
  <si>
    <r>
      <rPr>
        <vertAlign val="superscript"/>
        <sz val="10"/>
        <rFont val="Arial"/>
        <family val="2"/>
      </rPr>
      <t>6</t>
    </r>
    <r>
      <rPr>
        <sz val="10"/>
        <rFont val="Arial"/>
        <family val="2"/>
      </rPr>
      <t>Individual estimate for carrots for freezing is not available after 2019.</t>
    </r>
  </si>
  <si>
    <r>
      <rPr>
        <vertAlign val="superscript"/>
        <sz val="10"/>
        <rFont val="Arial"/>
        <family val="2"/>
      </rPr>
      <t>6</t>
    </r>
    <r>
      <rPr>
        <sz val="10"/>
        <rFont val="Arial"/>
        <family val="2"/>
      </rPr>
      <t>Individual estimate for snap beans for freezing is not available after 2019.</t>
    </r>
  </si>
  <si>
    <r>
      <rPr>
        <vertAlign val="superscript"/>
        <sz val="10"/>
        <rFont val="Arial"/>
        <family val="2"/>
      </rPr>
      <t>6</t>
    </r>
    <r>
      <rPr>
        <sz val="10"/>
        <rFont val="Arial"/>
        <family val="2"/>
      </rPr>
      <t>Individual estimate for asparagus for freezing is not available after 2019.</t>
    </r>
  </si>
  <si>
    <r>
      <rPr>
        <vertAlign val="superscript"/>
        <sz val="10"/>
        <rFont val="Arial"/>
        <family val="2"/>
      </rPr>
      <t>6</t>
    </r>
    <r>
      <rPr>
        <sz val="10"/>
        <rFont val="Arial"/>
        <family val="2"/>
      </rPr>
      <t>An estimate for total canned vegetables is not available after 2019 because individual estimates fot asparagus, snap beans, carrots, sweet corn, green peas, lima beans, and spinach for canning are not available.</t>
    </r>
  </si>
  <si>
    <r>
      <rPr>
        <vertAlign val="superscript"/>
        <sz val="10"/>
        <rFont val="Arial"/>
        <family val="2"/>
      </rPr>
      <t>6</t>
    </r>
    <r>
      <rPr>
        <sz val="10"/>
        <rFont val="Arial"/>
        <family val="2"/>
      </rPr>
      <t>Individual estimates for canned lima beans, and canned spinach are not available after 2019.</t>
    </r>
  </si>
  <si>
    <r>
      <rPr>
        <vertAlign val="superscript"/>
        <sz val="10"/>
        <rFont val="Arial"/>
        <family val="2"/>
      </rPr>
      <t>6</t>
    </r>
    <r>
      <rPr>
        <sz val="10"/>
        <rFont val="Arial"/>
        <family val="2"/>
      </rPr>
      <t>Individual estimate for green peas for canning is not available after 2019.</t>
    </r>
  </si>
  <si>
    <r>
      <rPr>
        <vertAlign val="superscript"/>
        <sz val="10"/>
        <rFont val="Arial"/>
        <family val="2"/>
      </rPr>
      <t>6</t>
    </r>
    <r>
      <rPr>
        <sz val="10"/>
        <rFont val="Arial"/>
        <family val="2"/>
      </rPr>
      <t>Individual estimate for carrots for canning is not available after 2019.</t>
    </r>
  </si>
  <si>
    <r>
      <rPr>
        <vertAlign val="superscript"/>
        <sz val="10"/>
        <rFont val="Arial"/>
        <family val="2"/>
      </rPr>
      <t>6</t>
    </r>
    <r>
      <rPr>
        <sz val="10"/>
        <rFont val="Arial"/>
        <family val="2"/>
      </rPr>
      <t>Individual estimate for snap beans for canning is not available after 2019.</t>
    </r>
  </si>
  <si>
    <r>
      <rPr>
        <vertAlign val="superscript"/>
        <sz val="10"/>
        <rFont val="Arial"/>
        <family val="2"/>
      </rPr>
      <t>6</t>
    </r>
    <r>
      <rPr>
        <sz val="10"/>
        <rFont val="Arial"/>
        <family val="2"/>
      </rPr>
      <t>Individual estimate for asparagus for canning is not available after 2019.</t>
    </r>
  </si>
  <si>
    <r>
      <rPr>
        <vertAlign val="superscript"/>
        <sz val="10"/>
        <rFont val="Arial"/>
        <family val="2"/>
      </rPr>
      <t>5</t>
    </r>
    <r>
      <rPr>
        <sz val="10"/>
        <rFont val="Arial"/>
        <family val="2"/>
      </rPr>
      <t>For most recent year values see individual commodities.</t>
    </r>
  </si>
  <si>
    <r>
      <t>Grams per 
cup-equivalent</t>
    </r>
    <r>
      <rPr>
        <vertAlign val="superscript"/>
        <sz val="10"/>
        <rFont val="Arial"/>
        <family val="2"/>
      </rPr>
      <t>3</t>
    </r>
  </si>
  <si>
    <r>
      <rPr>
        <vertAlign val="superscript"/>
        <sz val="10"/>
        <rFont val="Arial"/>
        <family val="2"/>
      </rPr>
      <t>6</t>
    </r>
    <r>
      <rPr>
        <sz val="10"/>
        <rFont val="Arial"/>
        <family val="2"/>
      </rPr>
      <t>Individual estimate for sweet corn for canning is not available after 2019.</t>
    </r>
  </si>
  <si>
    <r>
      <rPr>
        <vertAlign val="superscript"/>
        <sz val="10"/>
        <rFont val="Arial"/>
        <family val="2"/>
      </rPr>
      <t>5</t>
    </r>
    <r>
      <rPr>
        <sz val="10"/>
        <rFont val="Arial"/>
        <family val="2"/>
      </rPr>
      <t>For most recent years values see individual commodities.</t>
    </r>
  </si>
  <si>
    <r>
      <rPr>
        <vertAlign val="superscript"/>
        <sz val="10"/>
        <rFont val="Arial"/>
        <family val="2"/>
      </rPr>
      <t>6</t>
    </r>
    <r>
      <rPr>
        <sz val="10"/>
        <rFont val="Arial"/>
        <family val="2"/>
      </rPr>
      <t>An estimate for total frozen vegetables is not available after 2019 because individual estimates for asparagus, snap beans, carrots, sweet corn, green peas, lima beans, and spinach for freezing are not available.</t>
    </r>
  </si>
  <si>
    <r>
      <t>Frozen vegetables: Per capita availability adjusted for loss</t>
    </r>
    <r>
      <rPr>
        <b/>
        <vertAlign val="superscript"/>
        <sz val="10"/>
        <rFont val="Arial"/>
        <family val="2"/>
      </rPr>
      <t>1, 5, 6</t>
    </r>
  </si>
  <si>
    <r>
      <rPr>
        <vertAlign val="superscript"/>
        <sz val="10"/>
        <rFont val="Arial"/>
        <family val="2"/>
      </rPr>
      <t>5</t>
    </r>
    <r>
      <rPr>
        <sz val="10"/>
        <rFont val="Arial"/>
        <family val="2"/>
      </rPr>
      <t xml:space="preserve">For most recent years values see individual commodities. </t>
    </r>
  </si>
  <si>
    <r>
      <t>Pulses: Per capita availability adjusted for loss</t>
    </r>
    <r>
      <rPr>
        <b/>
        <vertAlign val="superscript"/>
        <sz val="10"/>
        <rFont val="Arial"/>
        <family val="2"/>
      </rPr>
      <t>1</t>
    </r>
  </si>
  <si>
    <t>Pulses</t>
  </si>
  <si>
    <r>
      <rPr>
        <vertAlign val="superscript"/>
        <sz val="10"/>
        <rFont val="Arial"/>
        <family val="2"/>
      </rPr>
      <t>7</t>
    </r>
    <r>
      <rPr>
        <sz val="10"/>
        <rFont val="Arial"/>
        <family val="2"/>
      </rPr>
      <t>Total vegetables not available after 2019 - for additional explanation see documentation.</t>
    </r>
  </si>
  <si>
    <r>
      <rPr>
        <vertAlign val="superscript"/>
        <sz val="10"/>
        <rFont val="Arial"/>
        <family val="2"/>
      </rPr>
      <t>2</t>
    </r>
    <r>
      <rPr>
        <sz val="10"/>
        <rFont val="Arial"/>
        <family val="2"/>
      </rPr>
      <t>Farm weight.</t>
    </r>
  </si>
  <si>
    <r>
      <rPr>
        <vertAlign val="superscript"/>
        <sz val="10"/>
        <rFont val="Arial"/>
        <family val="2"/>
      </rPr>
      <t>3</t>
    </r>
    <r>
      <rPr>
        <sz val="10"/>
        <rFont val="Arial"/>
        <family val="2"/>
      </rPr>
      <t xml:space="preserve">Calories per cup-equivalent and grams per cup-equivalent were obtained from USDA, Agricultural Research Service (ARS), FoodData Central. </t>
    </r>
  </si>
  <si>
    <r>
      <rPr>
        <vertAlign val="superscript"/>
        <sz val="10"/>
        <rFont val="Arial"/>
        <family val="2"/>
      </rPr>
      <t>2</t>
    </r>
    <r>
      <rPr>
        <sz val="10"/>
        <rFont val="Arial"/>
        <family val="2"/>
      </rPr>
      <t xml:space="preserve">Farm weight. Canned spinach, canned lima beans, and canned beets are included in the "other canned vegetables" estimate. </t>
    </r>
  </si>
  <si>
    <r>
      <rPr>
        <vertAlign val="superscript"/>
        <sz val="10"/>
        <rFont val="Arial"/>
        <family val="2"/>
      </rPr>
      <t>2</t>
    </r>
    <r>
      <rPr>
        <sz val="10"/>
        <rFont val="Arial"/>
        <family val="2"/>
      </rPr>
      <t xml:space="preserve">Farm weight. </t>
    </r>
  </si>
  <si>
    <t xml:space="preserve">Data as of December 1, 2023. </t>
  </si>
  <si>
    <t>Source: USDA, Economic Research Service (ERS) using data from various sources as documented in the Food Availability Data System on the USDA, ERS website. The loss factors presented here are preliminary estimates and are intended to serve as a starting point for additional research and discussion. We welcome suggestions to expand on and improve our loss estimates.</t>
  </si>
  <si>
    <r>
      <t>Fresh brussels sprouts: Per capita availability adjusted for loss</t>
    </r>
    <r>
      <rPr>
        <b/>
        <vertAlign val="superscript"/>
        <sz val="10"/>
        <rFont val="Arial"/>
        <family val="2"/>
      </rPr>
      <t>1</t>
    </r>
  </si>
  <si>
    <t>Fresh brussels sprouts</t>
  </si>
  <si>
    <t>Fresh romaine and leaf lettuce</t>
  </si>
  <si>
    <r>
      <t>Fresh romaine and leaf lettuce: Per capita availability adjusted for loss</t>
    </r>
    <r>
      <rPr>
        <b/>
        <vertAlign val="superscript"/>
        <sz val="10"/>
        <rFont val="Arial"/>
        <family val="2"/>
      </rPr>
      <t>1</t>
    </r>
  </si>
  <si>
    <t>Loss from retail/institutional to consumer level</t>
  </si>
  <si>
    <t>Note: Pulses were previously called “Legumes” in the Food Availability Data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</si>
</sst>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164" formatCode="0.0"/>
    <numFmt numFmtId="165" formatCode="0.000"/>
    <numFmt numFmtId="166" formatCode="0.0000"/>
    <numFmt numFmtId="167" formatCode="mmmm\ d\,\ yyyy"/>
    <numFmt numFmtId="168" formatCode="0.00000"/>
  </numFmts>
  <fonts count="14" x14ac:knownFonts="1">
    <font>
      <sz val="10"/>
      <name val="Arial"/>
    </font>
    <font>
      <sz val="10"/>
      <name val="Arial"/>
      <family val="2"/>
    </font>
    <font>
      <sz val="8"/>
      <name val="Arial"/>
      <family val="2"/>
    </font>
    <font>
      <b/>
      <sz val="18"/>
      <name val="Arial"/>
      <family val="2"/>
    </font>
    <font>
      <b/>
      <sz val="12"/>
      <name val="Arial"/>
      <family val="2"/>
    </font>
    <font>
      <u/>
      <sz val="10"/>
      <color indexed="12"/>
      <name val="Arial"/>
      <family val="2"/>
    </font>
    <font>
      <b/>
      <sz val="10"/>
      <name val="Arial"/>
      <family val="2"/>
    </font>
    <font>
      <sz val="8"/>
      <name val="Times New Roman"/>
      <family val="1"/>
    </font>
    <font>
      <sz val="10"/>
      <name val="Arial"/>
      <family val="2"/>
    </font>
    <font>
      <sz val="10"/>
      <name val="Arial"/>
      <family val="2"/>
    </font>
    <font>
      <sz val="10"/>
      <name val="Arial"/>
      <family val="2"/>
    </font>
    <font>
      <b/>
      <vertAlign val="superscript"/>
      <sz val="10"/>
      <name val="Arial"/>
      <family val="2"/>
    </font>
    <font>
      <vertAlign val="superscript"/>
      <sz val="10"/>
      <name val="Arial"/>
      <family val="2"/>
    </font>
    <font>
      <i/>
      <sz val="1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6">
    <border>
      <left/>
      <right/>
      <top/>
      <bottom/>
      <diagonal/>
    </border>
    <border>
      <left/>
      <right/>
      <top style="double">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24994659260841701"/>
      </left>
      <right style="thin">
        <color theme="0" tint="-0.24994659260841701"/>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indexed="64"/>
      </bottom>
      <diagonal/>
    </border>
    <border>
      <left style="thin">
        <color theme="0" tint="-0.34998626667073579"/>
      </left>
      <right style="thin">
        <color theme="0" tint="-0.34998626667073579"/>
      </right>
      <top/>
      <bottom style="double">
        <color indexed="64"/>
      </bottom>
      <diagonal/>
    </border>
    <border>
      <left style="thin">
        <color theme="0" tint="-0.34998626667073579"/>
      </left>
      <right style="thin">
        <color theme="0" tint="-0.34998626667073579"/>
      </right>
      <top/>
      <bottom style="double">
        <color theme="1"/>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theme="0" tint="-0.34998626667073579"/>
      </left>
      <right/>
      <top style="thin">
        <color indexed="64"/>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top/>
      <bottom style="double">
        <color indexed="64"/>
      </bottom>
      <diagonal/>
    </border>
    <border>
      <left style="thin">
        <color theme="0" tint="-0.34998626667073579"/>
      </left>
      <right/>
      <top/>
      <bottom style="double">
        <color theme="1"/>
      </bottom>
      <diagonal/>
    </border>
    <border>
      <left style="thin">
        <color theme="0" tint="-0.24994659260841701"/>
      </left>
      <right/>
      <top style="thin">
        <color indexed="64"/>
      </top>
      <bottom style="thin">
        <color theme="0" tint="-0.34998626667073579"/>
      </bottom>
      <diagonal/>
    </border>
    <border>
      <left style="thin">
        <color theme="0" tint="-0.34998626667073579"/>
      </left>
      <right/>
      <top style="thin">
        <color theme="0" tint="-0.34998626667073579"/>
      </top>
      <bottom style="double">
        <color indexed="64"/>
      </bottom>
      <diagonal/>
    </border>
  </borders>
  <cellStyleXfs count="32">
    <xf numFmtId="0" fontId="0" fillId="0" borderId="0"/>
    <xf numFmtId="3" fontId="1" fillId="0" borderId="0" applyFill="0" applyBorder="0" applyAlignment="0" applyProtection="0"/>
    <xf numFmtId="3" fontId="9" fillId="0" borderId="0" applyFill="0" applyBorder="0" applyAlignment="0" applyProtection="0"/>
    <xf numFmtId="3" fontId="8" fillId="0" borderId="0" applyFill="0" applyBorder="0" applyAlignment="0" applyProtection="0"/>
    <xf numFmtId="3" fontId="8" fillId="0" borderId="0" applyFill="0" applyBorder="0" applyAlignment="0" applyProtection="0"/>
    <xf numFmtId="3" fontId="10" fillId="0" borderId="0" applyFill="0" applyBorder="0" applyAlignment="0" applyProtection="0"/>
    <xf numFmtId="5" fontId="1" fillId="0" borderId="0" applyFill="0" applyBorder="0" applyAlignment="0" applyProtection="0"/>
    <xf numFmtId="5" fontId="9" fillId="0" borderId="0" applyFill="0" applyBorder="0" applyAlignment="0" applyProtection="0"/>
    <xf numFmtId="5" fontId="8" fillId="0" borderId="0" applyFill="0" applyBorder="0" applyAlignment="0" applyProtection="0"/>
    <xf numFmtId="5" fontId="8" fillId="0" borderId="0" applyFill="0" applyBorder="0" applyAlignment="0" applyProtection="0"/>
    <xf numFmtId="5" fontId="10" fillId="0" borderId="0" applyFill="0" applyBorder="0" applyAlignment="0" applyProtection="0"/>
    <xf numFmtId="167" fontId="1" fillId="0" borderId="0" applyFill="0" applyBorder="0" applyAlignment="0" applyProtection="0"/>
    <xf numFmtId="167" fontId="9" fillId="0" borderId="0" applyFill="0" applyBorder="0" applyAlignment="0" applyProtection="0"/>
    <xf numFmtId="167" fontId="8" fillId="0" borderId="0" applyFill="0" applyBorder="0" applyAlignment="0" applyProtection="0"/>
    <xf numFmtId="167" fontId="8" fillId="0" borderId="0" applyFill="0" applyBorder="0" applyAlignment="0" applyProtection="0"/>
    <xf numFmtId="167" fontId="10" fillId="0" borderId="0" applyFill="0" applyBorder="0" applyAlignment="0" applyProtection="0"/>
    <xf numFmtId="2" fontId="1" fillId="0" borderId="0" applyFill="0" applyBorder="0" applyAlignment="0" applyProtection="0"/>
    <xf numFmtId="2" fontId="9" fillId="0" borderId="0" applyFill="0" applyBorder="0" applyAlignment="0" applyProtection="0"/>
    <xf numFmtId="2" fontId="8" fillId="0" borderId="0" applyFill="0" applyBorder="0" applyAlignment="0" applyProtection="0"/>
    <xf numFmtId="2" fontId="8" fillId="0" borderId="0" applyFill="0" applyBorder="0" applyAlignment="0" applyProtection="0"/>
    <xf numFmtId="2" fontId="10" fillId="0" borderId="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alignment vertical="top"/>
      <protection locked="0"/>
    </xf>
    <xf numFmtId="0" fontId="8" fillId="0" borderId="0"/>
    <xf numFmtId="0" fontId="1" fillId="0" borderId="0" applyNumberFormat="0" applyFill="0" applyBorder="0" applyAlignment="0" applyProtection="0"/>
    <xf numFmtId="0" fontId="1" fillId="0" borderId="0"/>
    <xf numFmtId="0" fontId="1" fillId="0" borderId="1" applyNumberFormat="0" applyFill="0" applyAlignment="0" applyProtection="0"/>
    <xf numFmtId="0" fontId="9" fillId="0" borderId="1" applyNumberFormat="0" applyFill="0" applyAlignment="0" applyProtection="0"/>
    <xf numFmtId="0" fontId="8" fillId="0" borderId="1" applyNumberFormat="0" applyFill="0" applyAlignment="0" applyProtection="0"/>
    <xf numFmtId="0" fontId="8" fillId="0" borderId="1" applyNumberFormat="0" applyFill="0" applyAlignment="0" applyProtection="0"/>
    <xf numFmtId="0" fontId="10" fillId="0" borderId="1" applyNumberFormat="0" applyFill="0" applyAlignment="0" applyProtection="0"/>
  </cellStyleXfs>
  <cellXfs count="206">
    <xf numFmtId="0" fontId="0" fillId="0" borderId="0" xfId="0"/>
    <xf numFmtId="0" fontId="1" fillId="0" borderId="0" xfId="25"/>
    <xf numFmtId="0" fontId="6" fillId="0" borderId="0" xfId="25" applyFont="1"/>
    <xf numFmtId="0" fontId="1" fillId="0" borderId="0" xfId="26"/>
    <xf numFmtId="0" fontId="5" fillId="0" borderId="0" xfId="23" applyAlignment="1" applyProtection="1"/>
    <xf numFmtId="0" fontId="5" fillId="0" borderId="0" xfId="23" applyAlignment="1" applyProtection="1">
      <alignment horizontal="left"/>
    </xf>
    <xf numFmtId="0" fontId="7" fillId="0" borderId="0" xfId="0" quotePrefix="1" applyFont="1" applyAlignment="1">
      <alignment horizontal="left"/>
    </xf>
    <xf numFmtId="0" fontId="1" fillId="0" borderId="0" xfId="0" applyFont="1"/>
    <xf numFmtId="0" fontId="1" fillId="0" borderId="2" xfId="0" applyFont="1" applyBorder="1" applyAlignment="1">
      <alignment horizontal="center" vertical="center" wrapText="1"/>
    </xf>
    <xf numFmtId="0" fontId="1" fillId="0" borderId="2" xfId="0" quotePrefix="1" applyFont="1" applyBorder="1" applyAlignment="1">
      <alignment horizontal="center" vertical="center" wrapText="1"/>
    </xf>
    <xf numFmtId="0" fontId="1" fillId="0" borderId="0" xfId="0" applyFont="1" applyAlignment="1">
      <alignment horizontal="center" vertical="center" wrapText="1"/>
    </xf>
    <xf numFmtId="0" fontId="1" fillId="0" borderId="0" xfId="24" applyFont="1" applyAlignment="1">
      <alignment horizontal="center" vertical="center" wrapText="1"/>
    </xf>
    <xf numFmtId="0" fontId="13" fillId="0" borderId="13" xfId="24" quotePrefix="1" applyFont="1" applyBorder="1" applyAlignment="1">
      <alignment horizontal="center" vertical="center" wrapText="1"/>
    </xf>
    <xf numFmtId="0" fontId="1" fillId="0" borderId="12" xfId="0" applyFont="1" applyBorder="1" applyAlignment="1">
      <alignment horizontal="center"/>
    </xf>
    <xf numFmtId="2" fontId="1" fillId="3" borderId="12" xfId="0" applyNumberFormat="1" applyFont="1" applyFill="1" applyBorder="1"/>
    <xf numFmtId="164" fontId="1" fillId="0" borderId="12" xfId="0" applyNumberFormat="1" applyFont="1" applyBorder="1"/>
    <xf numFmtId="2" fontId="1" fillId="0" borderId="12" xfId="0" applyNumberFormat="1" applyFont="1" applyBorder="1"/>
    <xf numFmtId="1" fontId="1" fillId="0" borderId="12" xfId="0" applyNumberFormat="1" applyFont="1" applyBorder="1"/>
    <xf numFmtId="165" fontId="1" fillId="0" borderId="12" xfId="0" applyNumberFormat="1" applyFont="1" applyBorder="1"/>
    <xf numFmtId="0" fontId="1" fillId="2" borderId="12" xfId="0" applyFont="1" applyFill="1" applyBorder="1" applyAlignment="1">
      <alignment horizontal="center"/>
    </xf>
    <xf numFmtId="2" fontId="1" fillId="2" borderId="12" xfId="0" applyNumberFormat="1" applyFont="1" applyFill="1" applyBorder="1"/>
    <xf numFmtId="164" fontId="1" fillId="2" borderId="12" xfId="0" applyNumberFormat="1" applyFont="1" applyFill="1" applyBorder="1"/>
    <xf numFmtId="1" fontId="1" fillId="2" borderId="12" xfId="0" applyNumberFormat="1" applyFont="1" applyFill="1" applyBorder="1"/>
    <xf numFmtId="165" fontId="1" fillId="2" borderId="12" xfId="0" applyNumberFormat="1" applyFont="1" applyFill="1" applyBorder="1"/>
    <xf numFmtId="0" fontId="1" fillId="2" borderId="14" xfId="0" applyFont="1" applyFill="1" applyBorder="1" applyAlignment="1">
      <alignment horizontal="center"/>
    </xf>
    <xf numFmtId="164" fontId="1" fillId="2" borderId="14" xfId="0" applyNumberFormat="1" applyFont="1" applyFill="1" applyBorder="1"/>
    <xf numFmtId="2" fontId="1" fillId="2" borderId="14" xfId="0" applyNumberFormat="1" applyFont="1" applyFill="1" applyBorder="1"/>
    <xf numFmtId="1" fontId="1" fillId="2" borderId="14" xfId="0" applyNumberFormat="1" applyFont="1" applyFill="1" applyBorder="1"/>
    <xf numFmtId="165" fontId="1" fillId="2" borderId="14" xfId="0" applyNumberFormat="1" applyFont="1" applyFill="1" applyBorder="1"/>
    <xf numFmtId="0" fontId="1" fillId="3" borderId="12" xfId="0" applyFont="1" applyFill="1" applyBorder="1" applyAlignment="1">
      <alignment horizontal="center"/>
    </xf>
    <xf numFmtId="164" fontId="1" fillId="3" borderId="12" xfId="0" applyNumberFormat="1" applyFont="1" applyFill="1" applyBorder="1"/>
    <xf numFmtId="164" fontId="1" fillId="3" borderId="14" xfId="0" applyNumberFormat="1" applyFont="1" applyFill="1" applyBorder="1"/>
    <xf numFmtId="1" fontId="1" fillId="3" borderId="12" xfId="0" applyNumberFormat="1" applyFont="1" applyFill="1" applyBorder="1"/>
    <xf numFmtId="165" fontId="1" fillId="3" borderId="12" xfId="0" applyNumberFormat="1" applyFont="1" applyFill="1" applyBorder="1"/>
    <xf numFmtId="0" fontId="1" fillId="3" borderId="19" xfId="0" applyFont="1" applyFill="1" applyBorder="1" applyAlignment="1">
      <alignment horizontal="center"/>
    </xf>
    <xf numFmtId="2" fontId="1" fillId="3" borderId="14" xfId="0" applyNumberFormat="1" applyFont="1" applyFill="1" applyBorder="1"/>
    <xf numFmtId="164" fontId="1" fillId="3" borderId="19" xfId="0" applyNumberFormat="1" applyFont="1" applyFill="1" applyBorder="1"/>
    <xf numFmtId="2" fontId="1" fillId="3" borderId="19" xfId="0" applyNumberFormat="1" applyFont="1" applyFill="1" applyBorder="1"/>
    <xf numFmtId="164" fontId="1" fillId="0" borderId="19" xfId="0" applyNumberFormat="1" applyFont="1" applyBorder="1"/>
    <xf numFmtId="1" fontId="1" fillId="3" borderId="19" xfId="0" applyNumberFormat="1" applyFont="1" applyFill="1" applyBorder="1"/>
    <xf numFmtId="2" fontId="1" fillId="0" borderId="19" xfId="0" applyNumberFormat="1" applyFont="1" applyBorder="1"/>
    <xf numFmtId="165" fontId="1" fillId="3" borderId="19" xfId="0" applyNumberFormat="1" applyFont="1" applyFill="1" applyBorder="1"/>
    <xf numFmtId="165" fontId="1" fillId="0" borderId="0" xfId="0" applyNumberFormat="1" applyFont="1"/>
    <xf numFmtId="0" fontId="6" fillId="0" borderId="8" xfId="0" applyFont="1" applyBorder="1" applyAlignment="1">
      <alignment vertical="center"/>
    </xf>
    <xf numFmtId="0" fontId="1" fillId="3" borderId="9" xfId="0" applyFont="1" applyFill="1" applyBorder="1" applyAlignment="1">
      <alignment vertical="center" wrapText="1"/>
    </xf>
    <xf numFmtId="0" fontId="1" fillId="3" borderId="2" xfId="0" applyFont="1" applyFill="1" applyBorder="1" applyAlignment="1">
      <alignment vertical="center" wrapText="1"/>
    </xf>
    <xf numFmtId="0" fontId="1" fillId="3" borderId="2" xfId="0" quotePrefix="1" applyFont="1" applyFill="1" applyBorder="1" applyAlignment="1">
      <alignment vertical="center" wrapText="1"/>
    </xf>
    <xf numFmtId="0" fontId="1" fillId="3" borderId="3" xfId="0" applyFont="1" applyFill="1" applyBorder="1" applyAlignment="1">
      <alignment horizontal="centerContinuous" vertical="center"/>
    </xf>
    <xf numFmtId="0" fontId="1" fillId="3" borderId="5" xfId="0" applyFont="1" applyFill="1" applyBorder="1" applyAlignment="1">
      <alignment horizontal="centerContinuous" vertical="center"/>
    </xf>
    <xf numFmtId="0" fontId="1" fillId="3" borderId="0" xfId="0" applyFont="1" applyFill="1" applyAlignment="1">
      <alignment horizontal="centerContinuous" vertical="center" wrapText="1"/>
    </xf>
    <xf numFmtId="0" fontId="1" fillId="3" borderId="0" xfId="0" applyFont="1" applyFill="1" applyAlignment="1">
      <alignment vertical="center" wrapText="1"/>
    </xf>
    <xf numFmtId="0" fontId="1" fillId="3" borderId="10" xfId="0" applyFont="1" applyFill="1" applyBorder="1" applyAlignment="1">
      <alignment vertical="center" wrapText="1"/>
    </xf>
    <xf numFmtId="0" fontId="1" fillId="3" borderId="9" xfId="0" applyFont="1" applyFill="1" applyBorder="1" applyAlignment="1">
      <alignment horizontal="center" wrapText="1"/>
    </xf>
    <xf numFmtId="0" fontId="1" fillId="3" borderId="2" xfId="0" applyFont="1" applyFill="1" applyBorder="1" applyAlignment="1">
      <alignment horizontal="center" wrapText="1"/>
    </xf>
    <xf numFmtId="0" fontId="1" fillId="3" borderId="2" xfId="0" quotePrefix="1" applyFont="1" applyFill="1" applyBorder="1" applyAlignment="1">
      <alignment horizontal="center" wrapText="1"/>
    </xf>
    <xf numFmtId="0" fontId="1" fillId="3" borderId="4"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 xfId="0" applyFont="1" applyFill="1" applyBorder="1" applyAlignment="1">
      <alignment horizontal="centerContinuous" wrapText="1"/>
    </xf>
    <xf numFmtId="0" fontId="13" fillId="0" borderId="13" xfId="0" quotePrefix="1" applyFont="1" applyBorder="1" applyAlignment="1">
      <alignment horizontal="center" vertical="center" wrapText="1"/>
    </xf>
    <xf numFmtId="0" fontId="1" fillId="3" borderId="14" xfId="0" applyFont="1" applyFill="1" applyBorder="1" applyAlignment="1">
      <alignment horizontal="center"/>
    </xf>
    <xf numFmtId="1" fontId="1" fillId="3" borderId="14" xfId="0" applyNumberFormat="1" applyFont="1" applyFill="1" applyBorder="1"/>
    <xf numFmtId="165" fontId="1" fillId="3" borderId="14" xfId="0" applyNumberFormat="1" applyFont="1" applyFill="1" applyBorder="1"/>
    <xf numFmtId="0" fontId="1" fillId="0" borderId="11" xfId="0" applyFont="1" applyBorder="1" applyAlignment="1">
      <alignment horizontal="center" vertical="center" wrapText="1"/>
    </xf>
    <xf numFmtId="0" fontId="1" fillId="3" borderId="25" xfId="0" applyFont="1" applyFill="1" applyBorder="1" applyAlignment="1">
      <alignment horizontal="centerContinuous" vertical="center"/>
    </xf>
    <xf numFmtId="0" fontId="1" fillId="3" borderId="26" xfId="0" applyFont="1" applyFill="1" applyBorder="1" applyAlignment="1">
      <alignment horizontal="centerContinuous" vertical="center"/>
    </xf>
    <xf numFmtId="0" fontId="1" fillId="3" borderId="27" xfId="0" applyFont="1" applyFill="1" applyBorder="1" applyAlignment="1">
      <alignment horizontal="centerContinuous" vertical="center"/>
    </xf>
    <xf numFmtId="0" fontId="1" fillId="3" borderId="1" xfId="0" applyFont="1" applyFill="1" applyBorder="1" applyAlignment="1">
      <alignment horizontal="centerContinuous" vertical="center" wrapText="1"/>
    </xf>
    <xf numFmtId="0" fontId="1" fillId="3" borderId="29" xfId="0" applyFont="1" applyFill="1" applyBorder="1" applyAlignment="1">
      <alignment horizontal="centerContinuous" vertical="center" wrapText="1"/>
    </xf>
    <xf numFmtId="0" fontId="1" fillId="3" borderId="7" xfId="0" applyFont="1" applyFill="1" applyBorder="1" applyAlignment="1">
      <alignment vertical="center" wrapText="1"/>
    </xf>
    <xf numFmtId="0" fontId="1" fillId="3" borderId="7" xfId="0" quotePrefix="1" applyFont="1" applyFill="1" applyBorder="1" applyAlignment="1">
      <alignment vertical="center" wrapText="1"/>
    </xf>
    <xf numFmtId="0" fontId="1" fillId="3" borderId="29" xfId="0" applyFont="1" applyFill="1" applyBorder="1" applyAlignment="1">
      <alignment horizontal="center" wrapText="1"/>
    </xf>
    <xf numFmtId="0" fontId="1" fillId="3" borderId="11" xfId="0" applyFont="1" applyFill="1" applyBorder="1" applyAlignment="1">
      <alignment horizontal="center" wrapText="1"/>
    </xf>
    <xf numFmtId="0" fontId="1" fillId="3" borderId="11" xfId="0" quotePrefix="1" applyFont="1" applyFill="1" applyBorder="1" applyAlignment="1">
      <alignment horizontal="center" wrapText="1"/>
    </xf>
    <xf numFmtId="0" fontId="1" fillId="3" borderId="28" xfId="0" applyFont="1" applyFill="1" applyBorder="1" applyAlignment="1">
      <alignment horizontal="centerContinuous" wrapText="1"/>
    </xf>
    <xf numFmtId="0" fontId="1" fillId="3" borderId="28" xfId="0" quotePrefix="1" applyFont="1" applyFill="1" applyBorder="1" applyAlignment="1">
      <alignment horizontal="center" wrapText="1"/>
    </xf>
    <xf numFmtId="2" fontId="1" fillId="0" borderId="12" xfId="0" applyNumberFormat="1" applyFont="1" applyBorder="1" applyAlignment="1">
      <alignment horizontal="right"/>
    </xf>
    <xf numFmtId="2" fontId="1" fillId="2" borderId="12" xfId="0" applyNumberFormat="1" applyFont="1" applyFill="1" applyBorder="1" applyAlignment="1">
      <alignment horizontal="right"/>
    </xf>
    <xf numFmtId="165" fontId="1" fillId="2" borderId="12" xfId="0" applyNumberFormat="1" applyFont="1" applyFill="1" applyBorder="1" applyAlignment="1">
      <alignment horizontal="right"/>
    </xf>
    <xf numFmtId="165" fontId="1" fillId="3" borderId="12" xfId="0" applyNumberFormat="1" applyFont="1" applyFill="1" applyBorder="1" applyAlignment="1">
      <alignment horizontal="right"/>
    </xf>
    <xf numFmtId="2" fontId="1" fillId="0" borderId="14" xfId="0" applyNumberFormat="1" applyFont="1" applyBorder="1" applyAlignment="1">
      <alignment horizontal="right"/>
    </xf>
    <xf numFmtId="2" fontId="1" fillId="0" borderId="14" xfId="0" applyNumberFormat="1" applyFont="1" applyBorder="1"/>
    <xf numFmtId="165" fontId="1" fillId="3" borderId="14" xfId="0" applyNumberFormat="1" applyFont="1" applyFill="1" applyBorder="1" applyAlignment="1">
      <alignment horizontal="right"/>
    </xf>
    <xf numFmtId="0" fontId="13" fillId="0" borderId="15" xfId="24" quotePrefix="1" applyFont="1" applyBorder="1" applyAlignment="1">
      <alignment horizontal="center" vertical="center" wrapText="1"/>
    </xf>
    <xf numFmtId="2" fontId="1" fillId="3" borderId="12" xfId="0" applyNumberFormat="1" applyFont="1" applyFill="1" applyBorder="1" applyAlignment="1">
      <alignment horizontal="right"/>
    </xf>
    <xf numFmtId="2" fontId="1" fillId="3" borderId="14" xfId="0" applyNumberFormat="1" applyFont="1" applyFill="1" applyBorder="1" applyAlignment="1">
      <alignment horizontal="right"/>
    </xf>
    <xf numFmtId="0" fontId="1" fillId="0" borderId="0" xfId="24" applyFont="1"/>
    <xf numFmtId="168" fontId="1" fillId="0" borderId="12" xfId="0" applyNumberFormat="1" applyFont="1" applyBorder="1"/>
    <xf numFmtId="166" fontId="1" fillId="0" borderId="12" xfId="0" applyNumberFormat="1" applyFont="1" applyBorder="1"/>
    <xf numFmtId="168" fontId="1" fillId="2" borderId="12" xfId="0" applyNumberFormat="1" applyFont="1" applyFill="1" applyBorder="1"/>
    <xf numFmtId="166" fontId="1" fillId="2" borderId="12" xfId="0" applyNumberFormat="1" applyFont="1" applyFill="1" applyBorder="1"/>
    <xf numFmtId="168" fontId="1" fillId="2" borderId="14" xfId="0" applyNumberFormat="1" applyFont="1" applyFill="1" applyBorder="1"/>
    <xf numFmtId="166" fontId="1" fillId="2" borderId="14" xfId="0" applyNumberFormat="1" applyFont="1" applyFill="1" applyBorder="1"/>
    <xf numFmtId="168" fontId="1" fillId="3" borderId="12" xfId="0" applyNumberFormat="1" applyFont="1" applyFill="1" applyBorder="1"/>
    <xf numFmtId="166" fontId="1" fillId="3" borderId="12" xfId="0" applyNumberFormat="1" applyFont="1" applyFill="1" applyBorder="1"/>
    <xf numFmtId="165" fontId="1" fillId="0" borderId="14" xfId="0" applyNumberFormat="1" applyFont="1" applyBorder="1"/>
    <xf numFmtId="168" fontId="1" fillId="3" borderId="14" xfId="0" applyNumberFormat="1" applyFont="1" applyFill="1" applyBorder="1"/>
    <xf numFmtId="166" fontId="1" fillId="3" borderId="14" xfId="0" applyNumberFormat="1" applyFont="1" applyFill="1" applyBorder="1"/>
    <xf numFmtId="164" fontId="1" fillId="0" borderId="14" xfId="0" applyNumberFormat="1" applyFont="1" applyBorder="1"/>
    <xf numFmtId="0" fontId="1" fillId="0" borderId="0" xfId="0" quotePrefix="1" applyFont="1"/>
    <xf numFmtId="164" fontId="1" fillId="3" borderId="24" xfId="0" applyNumberFormat="1" applyFont="1" applyFill="1" applyBorder="1" applyAlignment="1">
      <alignment horizontal="right"/>
    </xf>
    <xf numFmtId="0" fontId="1" fillId="0" borderId="2" xfId="0" applyFont="1" applyBorder="1" applyAlignment="1">
      <alignment horizontal="centerContinuous" vertical="center" wrapText="1"/>
    </xf>
    <xf numFmtId="0" fontId="1" fillId="0" borderId="0" xfId="0" applyFont="1" applyAlignment="1">
      <alignment horizontal="centerContinuous" vertical="center" wrapText="1"/>
    </xf>
    <xf numFmtId="0" fontId="1" fillId="3" borderId="0" xfId="0" applyFont="1" applyFill="1" applyAlignment="1">
      <alignment horizontal="centerContinuous" wrapText="1"/>
    </xf>
    <xf numFmtId="0" fontId="1" fillId="3" borderId="0" xfId="0" applyFont="1" applyFill="1" applyAlignment="1">
      <alignment horizontal="center" vertical="center" wrapText="1"/>
    </xf>
    <xf numFmtId="0" fontId="1" fillId="3" borderId="7" xfId="0" applyFont="1" applyFill="1" applyBorder="1" applyAlignment="1">
      <alignment horizontal="center" wrapText="1"/>
    </xf>
    <xf numFmtId="0" fontId="1" fillId="3" borderId="7" xfId="0" quotePrefix="1" applyFont="1" applyFill="1" applyBorder="1" applyAlignment="1">
      <alignment horizontal="center" wrapText="1"/>
    </xf>
    <xf numFmtId="0" fontId="1" fillId="3" borderId="10" xfId="0" applyFont="1" applyFill="1" applyBorder="1" applyAlignment="1">
      <alignment horizontal="center" wrapText="1"/>
    </xf>
    <xf numFmtId="0" fontId="1" fillId="0" borderId="28" xfId="0" applyFont="1" applyBorder="1" applyAlignment="1">
      <alignment horizontal="center" vertical="center" wrapText="1"/>
    </xf>
    <xf numFmtId="0" fontId="1" fillId="0" borderId="11" xfId="0" quotePrefix="1" applyFont="1" applyBorder="1" applyAlignment="1">
      <alignment horizontal="center" vertical="center" wrapText="1"/>
    </xf>
    <xf numFmtId="0" fontId="1" fillId="0" borderId="28" xfId="0" applyFont="1" applyBorder="1" applyAlignment="1">
      <alignment horizontal="centerContinuous" vertical="center" wrapText="1"/>
    </xf>
    <xf numFmtId="0" fontId="1" fillId="0" borderId="1" xfId="0" applyFont="1" applyBorder="1" applyAlignment="1">
      <alignment horizontal="centerContinuous" vertical="center" wrapText="1"/>
    </xf>
    <xf numFmtId="0" fontId="1" fillId="0" borderId="29" xfId="0" applyFont="1" applyBorder="1" applyAlignment="1">
      <alignment horizontal="centerContinuous" vertical="center" wrapText="1"/>
    </xf>
    <xf numFmtId="0" fontId="1" fillId="0" borderId="27" xfId="0" applyFont="1" applyBorder="1" applyAlignment="1">
      <alignment horizontal="center" vertical="center" wrapText="1"/>
    </xf>
    <xf numFmtId="0" fontId="13" fillId="0" borderId="30" xfId="24" quotePrefix="1" applyFont="1" applyBorder="1" applyAlignment="1">
      <alignment horizontal="center" vertical="center" wrapText="1"/>
    </xf>
    <xf numFmtId="165" fontId="1" fillId="0" borderId="20" xfId="0" applyNumberFormat="1" applyFont="1" applyBorder="1"/>
    <xf numFmtId="165" fontId="1" fillId="2" borderId="20" xfId="0" applyNumberFormat="1" applyFont="1" applyFill="1" applyBorder="1"/>
    <xf numFmtId="165" fontId="1" fillId="2" borderId="23" xfId="0" applyNumberFormat="1" applyFont="1" applyFill="1" applyBorder="1"/>
    <xf numFmtId="165" fontId="1" fillId="3" borderId="20" xfId="0" applyNumberFormat="1" applyFont="1" applyFill="1" applyBorder="1"/>
    <xf numFmtId="165" fontId="1" fillId="3" borderId="22" xfId="0" applyNumberFormat="1" applyFont="1" applyFill="1" applyBorder="1"/>
    <xf numFmtId="0" fontId="1" fillId="0" borderId="2" xfId="0" applyFont="1" applyBorder="1"/>
    <xf numFmtId="165" fontId="1" fillId="3" borderId="23" xfId="0" applyNumberFormat="1" applyFont="1" applyFill="1" applyBorder="1"/>
    <xf numFmtId="2" fontId="1" fillId="2" borderId="21" xfId="0" applyNumberFormat="1" applyFont="1" applyFill="1" applyBorder="1"/>
    <xf numFmtId="165" fontId="1" fillId="2" borderId="31" xfId="0" applyNumberFormat="1" applyFont="1" applyFill="1" applyBorder="1"/>
    <xf numFmtId="0" fontId="1" fillId="2" borderId="17" xfId="0" applyFont="1" applyFill="1" applyBorder="1" applyAlignment="1">
      <alignment horizontal="center"/>
    </xf>
    <xf numFmtId="2" fontId="1" fillId="2" borderId="17" xfId="0" applyNumberFormat="1" applyFont="1" applyFill="1" applyBorder="1"/>
    <xf numFmtId="164" fontId="1" fillId="2" borderId="17" xfId="0" applyNumberFormat="1" applyFont="1" applyFill="1" applyBorder="1"/>
    <xf numFmtId="1" fontId="1" fillId="2" borderId="17" xfId="0" applyNumberFormat="1" applyFont="1" applyFill="1" applyBorder="1"/>
    <xf numFmtId="165" fontId="1" fillId="2" borderId="17" xfId="0" applyNumberFormat="1" applyFont="1" applyFill="1" applyBorder="1"/>
    <xf numFmtId="165" fontId="1" fillId="2" borderId="32" xfId="0" applyNumberFormat="1" applyFont="1" applyFill="1" applyBorder="1"/>
    <xf numFmtId="0" fontId="6" fillId="3" borderId="8" xfId="0" applyFont="1" applyFill="1" applyBorder="1"/>
    <xf numFmtId="0" fontId="13" fillId="0" borderId="30" xfId="0" quotePrefix="1" applyFont="1" applyBorder="1" applyAlignment="1">
      <alignment horizontal="center" vertical="center" wrapText="1"/>
    </xf>
    <xf numFmtId="0" fontId="1" fillId="2" borderId="18" xfId="0" applyFont="1" applyFill="1" applyBorder="1" applyAlignment="1">
      <alignment horizontal="center"/>
    </xf>
    <xf numFmtId="2" fontId="1" fillId="2" borderId="18" xfId="0" applyNumberFormat="1" applyFont="1" applyFill="1" applyBorder="1"/>
    <xf numFmtId="164" fontId="1" fillId="2" borderId="18" xfId="0" applyNumberFormat="1" applyFont="1" applyFill="1" applyBorder="1"/>
    <xf numFmtId="165" fontId="1" fillId="2" borderId="33" xfId="0" applyNumberFormat="1" applyFont="1" applyFill="1" applyBorder="1"/>
    <xf numFmtId="2" fontId="1" fillId="2" borderId="17" xfId="0" applyNumberFormat="1" applyFont="1" applyFill="1" applyBorder="1" applyAlignment="1">
      <alignment horizontal="right"/>
    </xf>
    <xf numFmtId="165" fontId="1" fillId="0" borderId="20" xfId="0" applyNumberFormat="1" applyFont="1" applyBorder="1" applyAlignment="1">
      <alignment horizontal="right"/>
    </xf>
    <xf numFmtId="165" fontId="1" fillId="2" borderId="20" xfId="0" applyNumberFormat="1" applyFont="1" applyFill="1" applyBorder="1" applyAlignment="1">
      <alignment horizontal="right"/>
    </xf>
    <xf numFmtId="165" fontId="1" fillId="2" borderId="23" xfId="0" applyNumberFormat="1" applyFont="1" applyFill="1" applyBorder="1" applyAlignment="1">
      <alignment horizontal="right"/>
    </xf>
    <xf numFmtId="165" fontId="1" fillId="3" borderId="20" xfId="0" applyNumberFormat="1" applyFont="1" applyFill="1" applyBorder="1" applyAlignment="1">
      <alignment horizontal="right"/>
    </xf>
    <xf numFmtId="165" fontId="1" fillId="3" borderId="23" xfId="0" applyNumberFormat="1" applyFont="1" applyFill="1" applyBorder="1" applyAlignment="1">
      <alignment horizontal="right"/>
    </xf>
    <xf numFmtId="165" fontId="1" fillId="2" borderId="32" xfId="0" applyNumberFormat="1" applyFont="1" applyFill="1" applyBorder="1" applyAlignment="1">
      <alignment horizontal="right"/>
    </xf>
    <xf numFmtId="0" fontId="13" fillId="0" borderId="34" xfId="24" quotePrefix="1" applyFont="1" applyBorder="1" applyAlignment="1">
      <alignment horizontal="center" vertical="center" wrapText="1"/>
    </xf>
    <xf numFmtId="2" fontId="1" fillId="2" borderId="21" xfId="0" applyNumberFormat="1" applyFont="1" applyFill="1" applyBorder="1" applyAlignment="1">
      <alignment horizontal="right"/>
    </xf>
    <xf numFmtId="165" fontId="1" fillId="2" borderId="17" xfId="0" applyNumberFormat="1" applyFont="1" applyFill="1" applyBorder="1" applyAlignment="1">
      <alignment horizontal="right"/>
    </xf>
    <xf numFmtId="2" fontId="1" fillId="3" borderId="21" xfId="0" applyNumberFormat="1" applyFont="1" applyFill="1" applyBorder="1"/>
    <xf numFmtId="165" fontId="1" fillId="2" borderId="21" xfId="0" applyNumberFormat="1" applyFont="1" applyFill="1" applyBorder="1" applyAlignment="1">
      <alignment horizontal="right"/>
    </xf>
    <xf numFmtId="168" fontId="1" fillId="2" borderId="17" xfId="0" applyNumberFormat="1" applyFont="1" applyFill="1" applyBorder="1"/>
    <xf numFmtId="166" fontId="1" fillId="2" borderId="17" xfId="0" applyNumberFormat="1" applyFont="1" applyFill="1" applyBorder="1"/>
    <xf numFmtId="168" fontId="1" fillId="0" borderId="20" xfId="0" applyNumberFormat="1" applyFont="1" applyBorder="1" applyAlignment="1">
      <alignment horizontal="right"/>
    </xf>
    <xf numFmtId="168" fontId="1" fillId="2" borderId="20" xfId="0" applyNumberFormat="1" applyFont="1" applyFill="1" applyBorder="1" applyAlignment="1">
      <alignment horizontal="right"/>
    </xf>
    <xf numFmtId="168" fontId="1" fillId="2" borderId="23" xfId="0" applyNumberFormat="1" applyFont="1" applyFill="1" applyBorder="1" applyAlignment="1">
      <alignment horizontal="right"/>
    </xf>
    <xf numFmtId="168" fontId="1" fillId="3" borderId="20" xfId="0" applyNumberFormat="1" applyFont="1" applyFill="1" applyBorder="1" applyAlignment="1">
      <alignment horizontal="right"/>
    </xf>
    <xf numFmtId="168" fontId="1" fillId="3" borderId="23" xfId="0" applyNumberFormat="1" applyFont="1" applyFill="1" applyBorder="1" applyAlignment="1">
      <alignment horizontal="right"/>
    </xf>
    <xf numFmtId="168" fontId="1" fillId="2" borderId="32" xfId="0" applyNumberFormat="1" applyFont="1" applyFill="1" applyBorder="1" applyAlignment="1">
      <alignment horizontal="right"/>
    </xf>
    <xf numFmtId="166" fontId="1" fillId="0" borderId="20" xfId="0" applyNumberFormat="1" applyFont="1" applyBorder="1" applyAlignment="1">
      <alignment horizontal="right"/>
    </xf>
    <xf numFmtId="166" fontId="1" fillId="2" borderId="20" xfId="0" applyNumberFormat="1" applyFont="1" applyFill="1" applyBorder="1" applyAlignment="1">
      <alignment horizontal="right"/>
    </xf>
    <xf numFmtId="166" fontId="1" fillId="2" borderId="23" xfId="0" applyNumberFormat="1" applyFont="1" applyFill="1" applyBorder="1" applyAlignment="1">
      <alignment horizontal="right"/>
    </xf>
    <xf numFmtId="166" fontId="1" fillId="3" borderId="20" xfId="0" applyNumberFormat="1" applyFont="1" applyFill="1" applyBorder="1" applyAlignment="1">
      <alignment horizontal="right"/>
    </xf>
    <xf numFmtId="166" fontId="1" fillId="3" borderId="23" xfId="0" applyNumberFormat="1" applyFont="1" applyFill="1" applyBorder="1" applyAlignment="1">
      <alignment horizontal="right"/>
    </xf>
    <xf numFmtId="166" fontId="1" fillId="2" borderId="32" xfId="0" applyNumberFormat="1" applyFont="1" applyFill="1" applyBorder="1" applyAlignment="1">
      <alignment horizontal="right"/>
    </xf>
    <xf numFmtId="2" fontId="1" fillId="0" borderId="20" xfId="0" applyNumberFormat="1" applyFont="1" applyBorder="1"/>
    <xf numFmtId="2" fontId="1" fillId="2" borderId="20" xfId="0" applyNumberFormat="1" applyFont="1" applyFill="1" applyBorder="1"/>
    <xf numFmtId="0" fontId="1" fillId="0" borderId="2" xfId="24" applyFont="1" applyBorder="1"/>
    <xf numFmtId="166" fontId="1" fillId="0" borderId="20" xfId="0" applyNumberFormat="1" applyFont="1" applyBorder="1"/>
    <xf numFmtId="166" fontId="1" fillId="2" borderId="20" xfId="0" applyNumberFormat="1" applyFont="1" applyFill="1" applyBorder="1"/>
    <xf numFmtId="166" fontId="1" fillId="2" borderId="23" xfId="0" applyNumberFormat="1" applyFont="1" applyFill="1" applyBorder="1"/>
    <xf numFmtId="166" fontId="1" fillId="3" borderId="20" xfId="0" applyNumberFormat="1" applyFont="1" applyFill="1" applyBorder="1"/>
    <xf numFmtId="166" fontId="1" fillId="3" borderId="23" xfId="0" applyNumberFormat="1" applyFont="1" applyFill="1" applyBorder="1"/>
    <xf numFmtId="2" fontId="1" fillId="3" borderId="23" xfId="0" applyNumberFormat="1" applyFont="1" applyFill="1" applyBorder="1" applyAlignment="1">
      <alignment horizontal="right"/>
    </xf>
    <xf numFmtId="2" fontId="1" fillId="2" borderId="20" xfId="0" applyNumberFormat="1" applyFont="1" applyFill="1" applyBorder="1" applyAlignment="1">
      <alignment horizontal="right"/>
    </xf>
    <xf numFmtId="2" fontId="1" fillId="2" borderId="32" xfId="0" applyNumberFormat="1" applyFont="1" applyFill="1" applyBorder="1" applyAlignment="1">
      <alignment horizontal="right"/>
    </xf>
    <xf numFmtId="164" fontId="1" fillId="3" borderId="14" xfId="0" applyNumberFormat="1" applyFont="1" applyFill="1" applyBorder="1" applyAlignment="1">
      <alignment horizontal="right"/>
    </xf>
    <xf numFmtId="1" fontId="1" fillId="3" borderId="14" xfId="0" applyNumberFormat="1" applyFont="1" applyFill="1" applyBorder="1" applyAlignment="1">
      <alignment horizontal="right"/>
    </xf>
    <xf numFmtId="164" fontId="1" fillId="2" borderId="12" xfId="0" applyNumberFormat="1" applyFont="1" applyFill="1" applyBorder="1" applyAlignment="1">
      <alignment horizontal="right"/>
    </xf>
    <xf numFmtId="1" fontId="1" fillId="2" borderId="12" xfId="0" applyNumberFormat="1" applyFont="1" applyFill="1" applyBorder="1" applyAlignment="1">
      <alignment horizontal="right"/>
    </xf>
    <xf numFmtId="164" fontId="1" fillId="2" borderId="17" xfId="0" applyNumberFormat="1" applyFont="1" applyFill="1" applyBorder="1" applyAlignment="1">
      <alignment horizontal="right"/>
    </xf>
    <xf numFmtId="1" fontId="1" fillId="2" borderId="17" xfId="0" applyNumberFormat="1" applyFont="1" applyFill="1" applyBorder="1" applyAlignment="1">
      <alignment horizontal="right"/>
    </xf>
    <xf numFmtId="164" fontId="1" fillId="2" borderId="16" xfId="0" applyNumberFormat="1" applyFont="1" applyFill="1" applyBorder="1" applyAlignment="1">
      <alignment horizontal="right"/>
    </xf>
    <xf numFmtId="2" fontId="1" fillId="2" borderId="16" xfId="0" applyNumberFormat="1" applyFont="1" applyFill="1" applyBorder="1" applyAlignment="1">
      <alignment horizontal="right"/>
    </xf>
    <xf numFmtId="1" fontId="1" fillId="2" borderId="16" xfId="0" applyNumberFormat="1" applyFont="1" applyFill="1" applyBorder="1" applyAlignment="1">
      <alignment horizontal="right"/>
    </xf>
    <xf numFmtId="165" fontId="1" fillId="2" borderId="16" xfId="0" applyNumberFormat="1" applyFont="1" applyFill="1" applyBorder="1" applyAlignment="1">
      <alignment horizontal="right"/>
    </xf>
    <xf numFmtId="165" fontId="1" fillId="2" borderId="35" xfId="0" applyNumberFormat="1" applyFont="1" applyFill="1" applyBorder="1" applyAlignment="1">
      <alignment horizontal="right"/>
    </xf>
    <xf numFmtId="2" fontId="1" fillId="0" borderId="20" xfId="0" applyNumberFormat="1" applyFont="1" applyBorder="1" applyAlignment="1">
      <alignment horizontal="right"/>
    </xf>
    <xf numFmtId="2" fontId="1" fillId="2" borderId="23" xfId="0" applyNumberFormat="1" applyFont="1" applyFill="1" applyBorder="1" applyAlignment="1">
      <alignment horizontal="right"/>
    </xf>
    <xf numFmtId="2" fontId="1" fillId="3" borderId="20" xfId="0" applyNumberFormat="1" applyFont="1" applyFill="1" applyBorder="1" applyAlignment="1">
      <alignment horizontal="right"/>
    </xf>
    <xf numFmtId="164" fontId="1" fillId="3" borderId="23" xfId="0" applyNumberFormat="1" applyFont="1" applyFill="1" applyBorder="1" applyAlignment="1">
      <alignment horizontal="right"/>
    </xf>
    <xf numFmtId="164" fontId="1" fillId="2" borderId="20" xfId="0" applyNumberFormat="1" applyFont="1" applyFill="1" applyBorder="1" applyAlignment="1">
      <alignment horizontal="right"/>
    </xf>
    <xf numFmtId="164" fontId="1" fillId="2" borderId="32" xfId="0" applyNumberFormat="1" applyFont="1" applyFill="1" applyBorder="1" applyAlignment="1">
      <alignment horizontal="right"/>
    </xf>
    <xf numFmtId="164" fontId="1" fillId="2" borderId="31" xfId="0" applyNumberFormat="1" applyFont="1" applyFill="1" applyBorder="1" applyAlignment="1">
      <alignment horizontal="right"/>
    </xf>
    <xf numFmtId="164" fontId="1" fillId="2" borderId="16" xfId="0" applyNumberFormat="1" applyFont="1" applyFill="1" applyBorder="1"/>
    <xf numFmtId="164" fontId="1" fillId="0" borderId="20" xfId="0" applyNumberFormat="1" applyFont="1" applyBorder="1"/>
    <xf numFmtId="164" fontId="1" fillId="2" borderId="20" xfId="0" applyNumberFormat="1" applyFont="1" applyFill="1" applyBorder="1"/>
    <xf numFmtId="164" fontId="1" fillId="2" borderId="35" xfId="0" applyNumberFormat="1" applyFont="1" applyFill="1" applyBorder="1"/>
    <xf numFmtId="165" fontId="1" fillId="2" borderId="35" xfId="0" applyNumberFormat="1" applyFont="1" applyFill="1" applyBorder="1"/>
    <xf numFmtId="164" fontId="1" fillId="2" borderId="21" xfId="0" applyNumberFormat="1" applyFont="1" applyFill="1" applyBorder="1" applyAlignment="1">
      <alignment horizontal="right"/>
    </xf>
    <xf numFmtId="2" fontId="1" fillId="2" borderId="23" xfId="0" applyNumberFormat="1" applyFont="1" applyFill="1" applyBorder="1"/>
    <xf numFmtId="2" fontId="1" fillId="3" borderId="20" xfId="0" applyNumberFormat="1" applyFont="1" applyFill="1" applyBorder="1"/>
    <xf numFmtId="2" fontId="1" fillId="3" borderId="23" xfId="0" applyNumberFormat="1" applyFont="1" applyFill="1" applyBorder="1"/>
    <xf numFmtId="0" fontId="1" fillId="2" borderId="19" xfId="0" applyFont="1" applyFill="1" applyBorder="1" applyAlignment="1">
      <alignment horizontal="center"/>
    </xf>
    <xf numFmtId="2" fontId="1" fillId="2" borderId="19" xfId="0" applyNumberFormat="1" applyFont="1" applyFill="1" applyBorder="1"/>
    <xf numFmtId="164" fontId="1" fillId="2" borderId="19" xfId="0" applyNumberFormat="1" applyFont="1" applyFill="1" applyBorder="1"/>
    <xf numFmtId="1" fontId="1" fillId="2" borderId="19" xfId="0" applyNumberFormat="1" applyFont="1" applyFill="1" applyBorder="1"/>
    <xf numFmtId="165" fontId="1" fillId="2" borderId="19" xfId="0" applyNumberFormat="1" applyFont="1" applyFill="1" applyBorder="1"/>
    <xf numFmtId="165" fontId="1" fillId="2" borderId="22" xfId="0" applyNumberFormat="1" applyFont="1" applyFill="1" applyBorder="1"/>
    <xf numFmtId="0" fontId="1" fillId="2" borderId="16" xfId="0" applyFont="1" applyFill="1" applyBorder="1" applyAlignment="1">
      <alignment horizontal="center"/>
    </xf>
  </cellXfs>
  <cellStyles count="32">
    <cellStyle name="Comma0" xfId="1" xr:uid="{00000000-0005-0000-0000-000000000000}"/>
    <cellStyle name="Comma0 2" xfId="2" xr:uid="{00000000-0005-0000-0000-000001000000}"/>
    <cellStyle name="Comma0 2 2" xfId="3" xr:uid="{00000000-0005-0000-0000-000002000000}"/>
    <cellStyle name="Comma0 3" xfId="4" xr:uid="{00000000-0005-0000-0000-000003000000}"/>
    <cellStyle name="Comma0 4" xfId="5" xr:uid="{00000000-0005-0000-0000-000004000000}"/>
    <cellStyle name="Currency0" xfId="6" xr:uid="{00000000-0005-0000-0000-000005000000}"/>
    <cellStyle name="Currency0 2" xfId="7" xr:uid="{00000000-0005-0000-0000-000006000000}"/>
    <cellStyle name="Currency0 2 2" xfId="8" xr:uid="{00000000-0005-0000-0000-000007000000}"/>
    <cellStyle name="Currency0 3" xfId="9" xr:uid="{00000000-0005-0000-0000-000008000000}"/>
    <cellStyle name="Currency0 4" xfId="10" xr:uid="{00000000-0005-0000-0000-000009000000}"/>
    <cellStyle name="Date" xfId="11" xr:uid="{00000000-0005-0000-0000-00000A000000}"/>
    <cellStyle name="Date 2" xfId="12" xr:uid="{00000000-0005-0000-0000-00000B000000}"/>
    <cellStyle name="Date 2 2" xfId="13" xr:uid="{00000000-0005-0000-0000-00000C000000}"/>
    <cellStyle name="Date 3" xfId="14" xr:uid="{00000000-0005-0000-0000-00000D000000}"/>
    <cellStyle name="Date 4" xfId="15" xr:uid="{00000000-0005-0000-0000-00000E000000}"/>
    <cellStyle name="Fixed" xfId="16" xr:uid="{00000000-0005-0000-0000-00000F000000}"/>
    <cellStyle name="Fixed 2" xfId="17" xr:uid="{00000000-0005-0000-0000-000010000000}"/>
    <cellStyle name="Fixed 2 2" xfId="18" xr:uid="{00000000-0005-0000-0000-000011000000}"/>
    <cellStyle name="Fixed 3" xfId="19" xr:uid="{00000000-0005-0000-0000-000012000000}"/>
    <cellStyle name="Fixed 4" xfId="20" xr:uid="{00000000-0005-0000-0000-000013000000}"/>
    <cellStyle name="Heading 1" xfId="21" builtinId="16" customBuiltin="1"/>
    <cellStyle name="Heading 2" xfId="22" builtinId="17" customBuiltin="1"/>
    <cellStyle name="Hyperlink" xfId="23" builtinId="8"/>
    <cellStyle name="Normal" xfId="0" builtinId="0"/>
    <cellStyle name="Normal 2" xfId="24" xr:uid="{00000000-0005-0000-0000-000018000000}"/>
    <cellStyle name="normal_sweets" xfId="25" xr:uid="{00000000-0005-0000-0000-000019000000}"/>
    <cellStyle name="Normal_sweets_1" xfId="26" xr:uid="{00000000-0005-0000-0000-00001A000000}"/>
    <cellStyle name="Total" xfId="27" builtinId="25" customBuiltin="1"/>
    <cellStyle name="Total 2" xfId="28" xr:uid="{00000000-0005-0000-0000-00001C000000}"/>
    <cellStyle name="Total 2 2" xfId="29" xr:uid="{00000000-0005-0000-0000-00001D000000}"/>
    <cellStyle name="Total 3" xfId="30" xr:uid="{00000000-0005-0000-0000-00001E000000}"/>
    <cellStyle name="Total 4" xfId="31" xr:uid="{00000000-0005-0000-0000-00001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tabSelected="1" workbookViewId="0"/>
  </sheetViews>
  <sheetFormatPr defaultColWidth="9.33203125" defaultRowHeight="13.2" x14ac:dyDescent="0.25"/>
  <cols>
    <col min="1" max="1" width="16.6640625" style="3" customWidth="1"/>
    <col min="2" max="2" width="13.33203125" style="3" customWidth="1"/>
    <col min="3" max="16384" width="9.33203125" style="3"/>
  </cols>
  <sheetData>
    <row r="1" spans="1:6" ht="13.8" customHeight="1" x14ac:dyDescent="0.25">
      <c r="A1" t="s">
        <v>97</v>
      </c>
    </row>
    <row r="2" spans="1:6" ht="13.8" customHeight="1" x14ac:dyDescent="0.25">
      <c r="A2"/>
    </row>
    <row r="3" spans="1:6" ht="13.8" customHeight="1" x14ac:dyDescent="0.25">
      <c r="A3" s="1" t="s">
        <v>9</v>
      </c>
      <c r="B3" s="2" t="s">
        <v>94</v>
      </c>
    </row>
    <row r="4" spans="1:6" ht="13.8" customHeight="1" x14ac:dyDescent="0.25">
      <c r="A4" s="1"/>
      <c r="B4" s="1"/>
    </row>
    <row r="5" spans="1:6" ht="13.8" customHeight="1" x14ac:dyDescent="0.25">
      <c r="A5" s="1" t="s">
        <v>10</v>
      </c>
      <c r="B5" s="4" t="s">
        <v>11</v>
      </c>
    </row>
    <row r="6" spans="1:6" ht="13.8" customHeight="1" x14ac:dyDescent="0.25">
      <c r="A6" s="1"/>
      <c r="B6" s="4"/>
    </row>
    <row r="7" spans="1:6" ht="13.8" customHeight="1" x14ac:dyDescent="0.25">
      <c r="B7" s="4" t="s">
        <v>12</v>
      </c>
      <c r="F7" s="4" t="s">
        <v>53</v>
      </c>
    </row>
    <row r="8" spans="1:6" ht="13.8" customHeight="1" x14ac:dyDescent="0.25">
      <c r="B8" s="4" t="s">
        <v>13</v>
      </c>
      <c r="F8" s="4" t="s">
        <v>54</v>
      </c>
    </row>
    <row r="9" spans="1:6" ht="13.8" customHeight="1" x14ac:dyDescent="0.25">
      <c r="B9" s="4" t="s">
        <v>14</v>
      </c>
      <c r="F9" s="4" t="s">
        <v>55</v>
      </c>
    </row>
    <row r="10" spans="1:6" ht="13.8" customHeight="1" x14ac:dyDescent="0.25">
      <c r="B10" s="4" t="s">
        <v>15</v>
      </c>
      <c r="F10" s="4" t="s">
        <v>56</v>
      </c>
    </row>
    <row r="11" spans="1:6" ht="13.8" customHeight="1" x14ac:dyDescent="0.25">
      <c r="B11" s="4" t="s">
        <v>16</v>
      </c>
      <c r="F11" s="4" t="s">
        <v>57</v>
      </c>
    </row>
    <row r="12" spans="1:6" ht="13.8" customHeight="1" x14ac:dyDescent="0.25">
      <c r="B12" s="4" t="s">
        <v>216</v>
      </c>
      <c r="F12" s="4" t="s">
        <v>58</v>
      </c>
    </row>
    <row r="13" spans="1:6" ht="13.8" customHeight="1" x14ac:dyDescent="0.25">
      <c r="B13" s="4" t="s">
        <v>17</v>
      </c>
      <c r="F13" s="4" t="s">
        <v>59</v>
      </c>
    </row>
    <row r="14" spans="1:6" ht="13.8" customHeight="1" x14ac:dyDescent="0.25">
      <c r="B14" s="4" t="s">
        <v>18</v>
      </c>
      <c r="F14" s="4" t="s">
        <v>60</v>
      </c>
    </row>
    <row r="15" spans="1:6" ht="13.8" customHeight="1" x14ac:dyDescent="0.25">
      <c r="B15" s="4" t="s">
        <v>19</v>
      </c>
      <c r="F15" s="4" t="s">
        <v>61</v>
      </c>
    </row>
    <row r="16" spans="1:6" ht="13.8" customHeight="1" x14ac:dyDescent="0.25">
      <c r="B16" s="4" t="s">
        <v>20</v>
      </c>
      <c r="F16" s="4" t="s">
        <v>62</v>
      </c>
    </row>
    <row r="17" spans="2:6" ht="13.8" customHeight="1" x14ac:dyDescent="0.25">
      <c r="B17" s="4" t="s">
        <v>21</v>
      </c>
      <c r="F17" s="4" t="s">
        <v>63</v>
      </c>
    </row>
    <row r="18" spans="2:6" ht="13.8" customHeight="1" x14ac:dyDescent="0.25">
      <c r="B18" s="4" t="s">
        <v>22</v>
      </c>
      <c r="F18" s="4" t="s">
        <v>72</v>
      </c>
    </row>
    <row r="19" spans="2:6" ht="13.8" customHeight="1" x14ac:dyDescent="0.25">
      <c r="B19" s="4" t="s">
        <v>23</v>
      </c>
      <c r="F19" s="4"/>
    </row>
    <row r="20" spans="2:6" ht="13.8" customHeight="1" x14ac:dyDescent="0.25">
      <c r="B20" s="4" t="s">
        <v>24</v>
      </c>
      <c r="F20" s="4" t="s">
        <v>95</v>
      </c>
    </row>
    <row r="21" spans="2:6" ht="13.8" customHeight="1" x14ac:dyDescent="0.25">
      <c r="B21" s="4" t="s">
        <v>25</v>
      </c>
      <c r="F21" s="4" t="s">
        <v>64</v>
      </c>
    </row>
    <row r="22" spans="2:6" ht="13.8" customHeight="1" x14ac:dyDescent="0.25">
      <c r="B22" s="4" t="s">
        <v>26</v>
      </c>
      <c r="F22" s="4" t="s">
        <v>65</v>
      </c>
    </row>
    <row r="23" spans="2:6" ht="13.8" customHeight="1" x14ac:dyDescent="0.25">
      <c r="B23" s="4" t="s">
        <v>27</v>
      </c>
      <c r="F23" s="4" t="s">
        <v>66</v>
      </c>
    </row>
    <row r="24" spans="2:6" ht="13.8" customHeight="1" x14ac:dyDescent="0.25">
      <c r="B24" s="4" t="s">
        <v>28</v>
      </c>
    </row>
    <row r="25" spans="2:6" ht="13.8" customHeight="1" x14ac:dyDescent="0.25">
      <c r="B25" s="4" t="s">
        <v>217</v>
      </c>
      <c r="F25" s="5" t="s">
        <v>207</v>
      </c>
    </row>
    <row r="26" spans="2:6" ht="13.8" customHeight="1" x14ac:dyDescent="0.25">
      <c r="B26" s="4" t="s">
        <v>29</v>
      </c>
      <c r="F26" s="4" t="s">
        <v>71</v>
      </c>
    </row>
    <row r="27" spans="2:6" ht="13.8" customHeight="1" x14ac:dyDescent="0.25">
      <c r="B27" s="4" t="s">
        <v>30</v>
      </c>
      <c r="F27" s="4" t="s">
        <v>67</v>
      </c>
    </row>
    <row r="28" spans="2:6" ht="13.8" customHeight="1" x14ac:dyDescent="0.25">
      <c r="B28" s="4" t="s">
        <v>31</v>
      </c>
      <c r="F28" s="4" t="s">
        <v>73</v>
      </c>
    </row>
    <row r="29" spans="2:6" ht="13.8" customHeight="1" x14ac:dyDescent="0.25">
      <c r="B29" s="4" t="s">
        <v>32</v>
      </c>
      <c r="F29" s="4" t="s">
        <v>74</v>
      </c>
    </row>
    <row r="30" spans="2:6" ht="13.8" customHeight="1" x14ac:dyDescent="0.25">
      <c r="B30" s="4" t="s">
        <v>33</v>
      </c>
      <c r="F30" s="4" t="s">
        <v>75</v>
      </c>
    </row>
    <row r="31" spans="2:6" ht="13.8" customHeight="1" x14ac:dyDescent="0.25">
      <c r="B31" s="4" t="s">
        <v>34</v>
      </c>
      <c r="F31" s="4" t="s">
        <v>76</v>
      </c>
    </row>
    <row r="32" spans="2:6" ht="13.8" customHeight="1" x14ac:dyDescent="0.25">
      <c r="B32" s="4" t="s">
        <v>35</v>
      </c>
      <c r="F32" s="4" t="s">
        <v>77</v>
      </c>
    </row>
    <row r="33" spans="2:8" ht="13.8" customHeight="1" x14ac:dyDescent="0.25">
      <c r="B33" s="4" t="s">
        <v>36</v>
      </c>
      <c r="F33" s="4" t="s">
        <v>78</v>
      </c>
    </row>
    <row r="34" spans="2:8" ht="13.8" customHeight="1" x14ac:dyDescent="0.25">
      <c r="B34" s="4" t="s">
        <v>37</v>
      </c>
      <c r="F34" s="4" t="s">
        <v>79</v>
      </c>
    </row>
    <row r="35" spans="2:8" ht="13.8" customHeight="1" x14ac:dyDescent="0.25">
      <c r="B35" s="4" t="s">
        <v>38</v>
      </c>
    </row>
    <row r="36" spans="2:8" ht="13.8" customHeight="1" x14ac:dyDescent="0.25">
      <c r="B36" s="4" t="s">
        <v>39</v>
      </c>
      <c r="H36" s="6"/>
    </row>
    <row r="37" spans="2:8" ht="13.8" customHeight="1" x14ac:dyDescent="0.25">
      <c r="B37" s="4" t="s">
        <v>93</v>
      </c>
    </row>
    <row r="38" spans="2:8" ht="13.8" customHeight="1" x14ac:dyDescent="0.25">
      <c r="B38" s="4" t="s">
        <v>40</v>
      </c>
    </row>
    <row r="39" spans="2:8" ht="13.8" customHeight="1" x14ac:dyDescent="0.25">
      <c r="B39" s="4" t="s">
        <v>41</v>
      </c>
    </row>
    <row r="40" spans="2:8" ht="13.8" customHeight="1" x14ac:dyDescent="0.25">
      <c r="B40" s="4"/>
    </row>
    <row r="41" spans="2:8" ht="13.8" customHeight="1" x14ac:dyDescent="0.25">
      <c r="B41" s="4" t="s">
        <v>42</v>
      </c>
    </row>
    <row r="42" spans="2:8" ht="13.8" customHeight="1" x14ac:dyDescent="0.25">
      <c r="B42" s="4" t="s">
        <v>43</v>
      </c>
    </row>
    <row r="43" spans="2:8" ht="13.8" customHeight="1" x14ac:dyDescent="0.25">
      <c r="B43" s="4" t="s">
        <v>44</v>
      </c>
    </row>
    <row r="44" spans="2:8" ht="13.8" customHeight="1" x14ac:dyDescent="0.25">
      <c r="B44" s="4" t="s">
        <v>68</v>
      </c>
    </row>
    <row r="45" spans="2:8" ht="13.8" customHeight="1" x14ac:dyDescent="0.25">
      <c r="B45" s="4" t="s">
        <v>45</v>
      </c>
    </row>
    <row r="46" spans="2:8" ht="13.8" customHeight="1" x14ac:dyDescent="0.25">
      <c r="B46" s="4" t="s">
        <v>46</v>
      </c>
    </row>
    <row r="47" spans="2:8" ht="13.8" customHeight="1" x14ac:dyDescent="0.25">
      <c r="B47" s="4" t="s">
        <v>69</v>
      </c>
    </row>
    <row r="48" spans="2:8" ht="13.8" customHeight="1" x14ac:dyDescent="0.25">
      <c r="B48" s="4" t="s">
        <v>47</v>
      </c>
    </row>
    <row r="49" spans="1:2" ht="13.8" customHeight="1" x14ac:dyDescent="0.25">
      <c r="B49" s="4" t="s">
        <v>48</v>
      </c>
    </row>
    <row r="50" spans="1:2" ht="13.8" customHeight="1" x14ac:dyDescent="0.25">
      <c r="B50" s="4" t="s">
        <v>49</v>
      </c>
    </row>
    <row r="51" spans="1:2" ht="13.8" customHeight="1" x14ac:dyDescent="0.25">
      <c r="B51" s="4" t="s">
        <v>50</v>
      </c>
    </row>
    <row r="52" spans="1:2" ht="13.8" customHeight="1" x14ac:dyDescent="0.25">
      <c r="B52" s="4" t="s">
        <v>51</v>
      </c>
    </row>
    <row r="53" spans="1:2" ht="13.8" customHeight="1" x14ac:dyDescent="0.25">
      <c r="B53" s="4" t="s">
        <v>52</v>
      </c>
    </row>
    <row r="54" spans="1:2" ht="13.8" customHeight="1" x14ac:dyDescent="0.25"/>
    <row r="55" spans="1:2" x14ac:dyDescent="0.25">
      <c r="A55" s="7" t="s">
        <v>98</v>
      </c>
    </row>
    <row r="56" spans="1:2" x14ac:dyDescent="0.25">
      <c r="A56" s="7" t="s">
        <v>213</v>
      </c>
    </row>
  </sheetData>
  <phoneticPr fontId="2" type="noConversion"/>
  <hyperlinks>
    <hyperlink ref="B5" location="Vegetables!A1" display="Total vegetables - Fresh and processed" xr:uid="{00000000-0004-0000-0000-000000000000}"/>
    <hyperlink ref="B7" location="'Fresh vegetables'!A1" display="Total fresh vegetables" xr:uid="{00000000-0004-0000-0000-000001000000}"/>
    <hyperlink ref="B8" location="'Fresh artichokes'!A1" display="Fresh artichokes" xr:uid="{00000000-0004-0000-0000-000002000000}"/>
    <hyperlink ref="B9:B16" location="'Fresh fruit'!A1" display="Total fresh fruit" xr:uid="{00000000-0004-0000-0000-000003000000}"/>
    <hyperlink ref="B17" location="'Fresh collard greens'!A1" display="Fresh collard greens" xr:uid="{00000000-0004-0000-0000-000004000000}"/>
    <hyperlink ref="B18:B25" location="'Fresh fruit'!A1" display="Total fresh fruit" xr:uid="{00000000-0004-0000-0000-000005000000}"/>
    <hyperlink ref="B26:B34" location="'Fresh fruit'!A1" display="Total fresh fruit" xr:uid="{00000000-0004-0000-0000-000006000000}"/>
    <hyperlink ref="B35" location="'Fresh spinach'!A1" display="Fresh spinach" xr:uid="{00000000-0004-0000-0000-000007000000}"/>
    <hyperlink ref="B36:B42" location="'Fresh fruit'!A1" display="Total fresh fruit" xr:uid="{00000000-0004-0000-0000-000008000000}"/>
    <hyperlink ref="B43:B53" location="'Fresh fruit'!A1" display="Total fresh fruit" xr:uid="{00000000-0004-0000-0000-000009000000}"/>
    <hyperlink ref="F7" location="'Frozen vegetables'!A1" display="Total frozen vegetables" xr:uid="{00000000-0004-0000-0000-00000A000000}"/>
    <hyperlink ref="F8" location="'Frozen asparagus'!A1" display="Frozen asparagus" xr:uid="{00000000-0004-0000-0000-00000B000000}"/>
    <hyperlink ref="F9" location="'Frozen snap beans'!A1" display="Frozen snap beans" xr:uid="{00000000-0004-0000-0000-00000C000000}"/>
    <hyperlink ref="F25" location="Pulses!A1" display="Pulses" xr:uid="{00000000-0004-0000-0000-00000D000000}"/>
    <hyperlink ref="F27" location="'Dry edible beans'!A1" display="Dry edible beans" xr:uid="{00000000-0004-0000-0000-00000E000000}"/>
    <hyperlink ref="F23" location="'Potato chips'!A1" display="Potato chips and shoestring potatoes" xr:uid="{00000000-0004-0000-0000-00000F000000}"/>
    <hyperlink ref="F22" location="'Dehydrated potatoes'!A1" display="Dehydrated potatoes" xr:uid="{00000000-0004-0000-0000-000010000000}"/>
    <hyperlink ref="F20" location="'Total dehydrated vegetables'!A1" display="Total dehydrated vegetables" xr:uid="{00000000-0004-0000-0000-000011000000}"/>
    <hyperlink ref="F21" location="'Dehydrated onions'!A1" display="Dehydrated onions" xr:uid="{00000000-0004-0000-0000-000012000000}"/>
    <hyperlink ref="F10" location="'Frozen broccoli'!A1" display="Frozen broccoli" xr:uid="{00000000-0004-0000-0000-000013000000}"/>
    <hyperlink ref="F11" location="'Frozen carrots'!A1" display="Frozen carrots" xr:uid="{00000000-0004-0000-0000-000014000000}"/>
    <hyperlink ref="F12" location="'Frozen cauliflower'!A1" display="Frozen cauliflower" xr:uid="{00000000-0004-0000-0000-000015000000}"/>
    <hyperlink ref="F13" location="'Frozen sweet corn'!A1" display="Frozen sweet corn" xr:uid="{00000000-0004-0000-0000-000016000000}"/>
    <hyperlink ref="F14" location="'Frozen green peas'!A1" display="Frozen green peas" xr:uid="{00000000-0004-0000-0000-000017000000}"/>
    <hyperlink ref="F15" location="'Frozen lima beans'!A1" display="Frozen lima beans" xr:uid="{00000000-0004-0000-0000-000018000000}"/>
    <hyperlink ref="F16" location="'Frozen potatoes'!A1" display="Frozen potatoes" xr:uid="{00000000-0004-0000-0000-000019000000}"/>
    <hyperlink ref="F17" location="'Frozen spinach'!A1" display="Frozen spinach" xr:uid="{00000000-0004-0000-0000-00001A000000}"/>
    <hyperlink ref="F18" location="'Misc frozen vegetables'!A1" display="Miscellaneous frozen vegetables" xr:uid="{00000000-0004-0000-0000-00001B000000}"/>
    <hyperlink ref="B9" location="'Fresh asparagus'!A1" display="Fresh asparagus" xr:uid="{00000000-0004-0000-0000-00001C000000}"/>
    <hyperlink ref="B10" location="'Fresh bell peppers'!A1" display="Fresh bell peppers" xr:uid="{00000000-0004-0000-0000-00001D000000}"/>
    <hyperlink ref="B11" location="'Fresh broccoli'!A1" display="Fresh broccoli" xr:uid="{00000000-0004-0000-0000-00001E000000}"/>
    <hyperlink ref="B12" location="'Fresh brussels sprouts'!A1" display="Fresh brussels sprouts" xr:uid="{00000000-0004-0000-0000-00001F000000}"/>
    <hyperlink ref="B13" location="'Fresh cabbage'!A1" display="Fresh cabbage" xr:uid="{00000000-0004-0000-0000-000020000000}"/>
    <hyperlink ref="B14" location="'Fresh carrots'!A1" display="Fresh carrots" xr:uid="{00000000-0004-0000-0000-000021000000}"/>
    <hyperlink ref="B15" location="'Fresh cauliflower'!A1" display="Fresh cauliflower" xr:uid="{00000000-0004-0000-0000-000022000000}"/>
    <hyperlink ref="B16" location="'Fresh celery'!A1" display="Fresh celery" xr:uid="{00000000-0004-0000-0000-000023000000}"/>
    <hyperlink ref="B18" location="'Fresh sweet corn'!A1" display="Fresh sweet corn" xr:uid="{00000000-0004-0000-0000-000024000000}"/>
    <hyperlink ref="B19" location="'Fresh cucumbers'!A1" display="Fresh cucumbers" xr:uid="{00000000-0004-0000-0000-000025000000}"/>
    <hyperlink ref="B20" location="'Fresh eggplant'!A1" display="Fresh eggplant" xr:uid="{00000000-0004-0000-0000-000026000000}"/>
    <hyperlink ref="B21" location="'Fresh escarole'!A1" display="Fresh escarole and endive" xr:uid="{00000000-0004-0000-0000-000027000000}"/>
    <hyperlink ref="B22" location="'Fresh garlic'!A1" display="Fresh garlic" xr:uid="{00000000-0004-0000-0000-000028000000}"/>
    <hyperlink ref="B23" location="'Fresh kale'!A1" display="Fresh kale" xr:uid="{00000000-0004-0000-0000-000029000000}"/>
    <hyperlink ref="B24" location="'Fresh head lettuce'!A1" display="Fresh head lettuce" xr:uid="{00000000-0004-0000-0000-00002A000000}"/>
    <hyperlink ref="B25" location="'Fresh leaf lettuce'!A1" display="Fresh Romaine and leaf lettuce" xr:uid="{00000000-0004-0000-0000-00002B000000}"/>
    <hyperlink ref="B26" location="'Fresh lima beans'!A1" display="Fresh lima beans" xr:uid="{00000000-0004-0000-0000-00002C000000}"/>
    <hyperlink ref="B27" location="'Fresh mushrooms'!A1" display="Fresh mushrooms" xr:uid="{00000000-0004-0000-0000-00002D000000}"/>
    <hyperlink ref="B28" location="'Fresh mustard greens'!A1" display="Fresh mustard greens" xr:uid="{00000000-0004-0000-0000-00002E000000}"/>
    <hyperlink ref="B29" location="'Fresh okra'!A1" display="Fresh okra" xr:uid="{00000000-0004-0000-0000-00002F000000}"/>
    <hyperlink ref="B30" location="'Fresh onions'!A1" display="Fresh onions" xr:uid="{00000000-0004-0000-0000-000030000000}"/>
    <hyperlink ref="B31" location="'Fresh potatoes'!A1" display="Fresh potatoes" xr:uid="{00000000-0004-0000-0000-000031000000}"/>
    <hyperlink ref="B32" location="'Fresh pumpkin'!A1" display="Fresh pumpkin" xr:uid="{00000000-0004-0000-0000-000032000000}"/>
    <hyperlink ref="B33" location="'Fresh radishes'!A1" display="Fresh radishes" xr:uid="{00000000-0004-0000-0000-000033000000}"/>
    <hyperlink ref="B34" location="'Fresh snap beans'!A1" display="Fresh snap beans" xr:uid="{00000000-0004-0000-0000-000034000000}"/>
    <hyperlink ref="B36" location="'Fresh squash'!A1" display="Fresh squash" xr:uid="{00000000-0004-0000-0000-000035000000}"/>
    <hyperlink ref="B37" location="'Fresh sweet potatoes'!A1" display="Fresh sweet potatoes" xr:uid="{00000000-0004-0000-0000-000036000000}"/>
    <hyperlink ref="B38" location="'Fresh tomatoes'!A1" display="Fresh tomatoes" xr:uid="{00000000-0004-0000-0000-000037000000}"/>
    <hyperlink ref="B39" location="'Fresh turnip greens'!A1" display="Fresh turnip greens" xr:uid="{00000000-0004-0000-0000-000038000000}"/>
    <hyperlink ref="B41" location="'Canned vegetables'!A1" display="Total canned vegetables" xr:uid="{00000000-0004-0000-0000-000039000000}"/>
    <hyperlink ref="B42" location="'Canned asparagus'!A1" display="Canned asparagus" xr:uid="{00000000-0004-0000-0000-00003A000000}"/>
    <hyperlink ref="B43" location="'Canned snap beans'!A1" display="Canned snap beans" xr:uid="{00000000-0004-0000-0000-00003B000000}"/>
    <hyperlink ref="B44" location="'Canned cabbage'!A1" display="Canned cabbage" xr:uid="{00000000-0004-0000-0000-00003C000000}"/>
    <hyperlink ref="B45" location="'Canned carrots'!A1" display="Canned carrots" xr:uid="{00000000-0004-0000-0000-00003D000000}"/>
    <hyperlink ref="B46" location="'Canned sweet corn'!A1" display="Canned sweet corn" xr:uid="{00000000-0004-0000-0000-00003E000000}"/>
    <hyperlink ref="B48" location="'Canned green peas'!A1" display="Canned green peas" xr:uid="{00000000-0004-0000-0000-00003F000000}"/>
    <hyperlink ref="B49" location="'Canned mushrooms'!A1" display="Canned mushrooms" xr:uid="{00000000-0004-0000-0000-000040000000}"/>
    <hyperlink ref="B50" location="'Canned chile peppers'!A1" display="Canned chile peppers" xr:uid="{00000000-0004-0000-0000-000041000000}"/>
    <hyperlink ref="B51" location="'Canned potatoes'!A1" display="Canned potatoes" xr:uid="{00000000-0004-0000-0000-000042000000}"/>
    <hyperlink ref="B52" location="'Canned tomatoes'!A1" display="Canned tomatoes" xr:uid="{00000000-0004-0000-0000-000043000000}"/>
    <hyperlink ref="B53" location="'Other canned vegetables'!A1" display="Other canned vegetables" xr:uid="{00000000-0004-0000-0000-000044000000}"/>
    <hyperlink ref="B47" location="'Canned cucumbers'!A1" display="Canned cucumbers (pickles)" xr:uid="{00000000-0004-0000-0000-000045000000}"/>
    <hyperlink ref="F26" location="'Dry Peas and lentils'!A1" display="Dry peas and lentils" xr:uid="{00000000-0004-0000-0000-000046000000}"/>
    <hyperlink ref="F28" location="'Dry black beans'!A1" display="Dry black beans" xr:uid="{00000000-0004-0000-0000-000047000000}"/>
    <hyperlink ref="F29" location="'Dry great northern beans'!A1" display="Dry great northern beans" xr:uid="{00000000-0004-0000-0000-000048000000}"/>
    <hyperlink ref="F30" location="'Dry lima beans'!A1" display="Dry lima beans" xr:uid="{00000000-0004-0000-0000-000049000000}"/>
    <hyperlink ref="F31" location="'Dry navy beans'!A1" display="Dry navy beans" xr:uid="{00000000-0004-0000-0000-00004A000000}"/>
    <hyperlink ref="F32" location="'Dry pinto beans'!A1" display="Dry pinto beans" xr:uid="{00000000-0004-0000-0000-00004B000000}"/>
    <hyperlink ref="F33" location="'Dry red kidney beans'!A1" display="Dry red kidney beans" xr:uid="{00000000-0004-0000-0000-00004C000000}"/>
    <hyperlink ref="F34" location="'Other dry beans'!A1" display="Other dry beans" xr:uid="{00000000-0004-0000-0000-00004D000000}"/>
  </hyperlinks>
  <pageMargins left="0.75" right="0.75" top="0.46" bottom="0.39" header="0.39" footer="0.3"/>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fitToPage="1"/>
  </sheetPr>
  <dimension ref="A1:R70"/>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113</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7.2666348048299945</v>
      </c>
      <c r="C5" s="15">
        <v>7</v>
      </c>
      <c r="D5" s="16">
        <f t="shared" ref="D5:D46" si="0">+B5-B5*(C5/100)</f>
        <v>6.757970368491895</v>
      </c>
      <c r="E5" s="15">
        <v>5.1030237747599116</v>
      </c>
      <c r="F5" s="16">
        <f t="shared" ref="F5:F46" si="1">+(D5-D5*(E5)/100)</f>
        <v>6.4131095338965238</v>
      </c>
      <c r="G5" s="15">
        <v>11</v>
      </c>
      <c r="H5" s="15">
        <f>F5-(F5*G5/100)</f>
        <v>5.7076674851679066</v>
      </c>
      <c r="I5" s="15">
        <v>39</v>
      </c>
      <c r="J5" s="17">
        <f t="shared" ref="J5:J46" si="2">100-(K5/B5*100)</f>
        <v>52.086801394804944</v>
      </c>
      <c r="K5" s="16">
        <f>+H5-H5*I5/100</f>
        <v>3.4816771659524233</v>
      </c>
      <c r="L5" s="16">
        <f t="shared" ref="L5:L46" si="3">+(K5/365)*16</f>
        <v>0.15262146480887334</v>
      </c>
      <c r="M5" s="16">
        <f t="shared" ref="M5:M46" si="4">+L5*28.3495</f>
        <v>4.3267422165991549</v>
      </c>
      <c r="N5" s="15">
        <v>16</v>
      </c>
      <c r="O5" s="15">
        <v>101</v>
      </c>
      <c r="P5" s="16">
        <f t="shared" ref="P5:P46" si="5">+Q5*N5</f>
        <v>0.68542450956026213</v>
      </c>
      <c r="Q5" s="114">
        <f t="shared" ref="Q5:Q46" si="6">+M5/O5</f>
        <v>4.2839031847516383E-2</v>
      </c>
      <c r="R5" s="119"/>
    </row>
    <row r="6" spans="1:18" ht="13.8" customHeight="1" x14ac:dyDescent="0.25">
      <c r="A6" s="19">
        <v>1971</v>
      </c>
      <c r="B6" s="20">
        <v>7.2721512465027143</v>
      </c>
      <c r="C6" s="21">
        <v>7</v>
      </c>
      <c r="D6" s="20">
        <f t="shared" si="0"/>
        <v>6.7631006592475238</v>
      </c>
      <c r="E6" s="21">
        <v>5.1030237747599116</v>
      </c>
      <c r="F6" s="20">
        <f t="shared" si="1"/>
        <v>6.4179780246951781</v>
      </c>
      <c r="G6" s="21">
        <v>11</v>
      </c>
      <c r="H6" s="21">
        <f t="shared" ref="H6:H52" si="7">F6-(F6*G6/100)</f>
        <v>5.7120004419787085</v>
      </c>
      <c r="I6" s="21">
        <v>39</v>
      </c>
      <c r="J6" s="22">
        <f t="shared" si="2"/>
        <v>52.086801394804958</v>
      </c>
      <c r="K6" s="20">
        <f t="shared" ref="K6:K52" si="8">+H6-H6*I6/100</f>
        <v>3.4843202696070121</v>
      </c>
      <c r="L6" s="20">
        <f t="shared" si="3"/>
        <v>0.15273732688688271</v>
      </c>
      <c r="M6" s="20">
        <f t="shared" si="4"/>
        <v>4.3300268485796813</v>
      </c>
      <c r="N6" s="21">
        <v>16</v>
      </c>
      <c r="O6" s="21">
        <v>101</v>
      </c>
      <c r="P6" s="20">
        <f t="shared" si="5"/>
        <v>0.68594484729975147</v>
      </c>
      <c r="Q6" s="115">
        <f t="shared" si="6"/>
        <v>4.2871552956234467E-2</v>
      </c>
      <c r="R6" s="119"/>
    </row>
    <row r="7" spans="1:18" ht="13.8" customHeight="1" x14ac:dyDescent="0.25">
      <c r="A7" s="19">
        <v>1972</v>
      </c>
      <c r="B7" s="20">
        <v>7.1324131951061487</v>
      </c>
      <c r="C7" s="21">
        <v>7</v>
      </c>
      <c r="D7" s="20">
        <f t="shared" si="0"/>
        <v>6.6331442714487183</v>
      </c>
      <c r="E7" s="21">
        <v>5.1030237747599116</v>
      </c>
      <c r="F7" s="20">
        <f t="shared" si="1"/>
        <v>6.2946533422625652</v>
      </c>
      <c r="G7" s="21">
        <v>11</v>
      </c>
      <c r="H7" s="21">
        <f t="shared" si="7"/>
        <v>5.6022414746136828</v>
      </c>
      <c r="I7" s="21">
        <v>39</v>
      </c>
      <c r="J7" s="22">
        <f t="shared" si="2"/>
        <v>52.086801394804958</v>
      </c>
      <c r="K7" s="20">
        <f t="shared" si="8"/>
        <v>3.4173672995143463</v>
      </c>
      <c r="L7" s="20">
        <f t="shared" si="3"/>
        <v>0.1498024021704919</v>
      </c>
      <c r="M7" s="20">
        <f t="shared" si="4"/>
        <v>4.2468232003323596</v>
      </c>
      <c r="N7" s="21">
        <v>16</v>
      </c>
      <c r="O7" s="21">
        <v>101</v>
      </c>
      <c r="P7" s="20">
        <f t="shared" si="5"/>
        <v>0.67276407133977978</v>
      </c>
      <c r="Q7" s="115">
        <f t="shared" si="6"/>
        <v>4.2047754458736236E-2</v>
      </c>
      <c r="R7" s="119"/>
    </row>
    <row r="8" spans="1:18" ht="13.8" customHeight="1" x14ac:dyDescent="0.25">
      <c r="A8" s="19">
        <v>1973</v>
      </c>
      <c r="B8" s="20">
        <v>7.5648849270205618</v>
      </c>
      <c r="C8" s="21">
        <v>7</v>
      </c>
      <c r="D8" s="20">
        <f t="shared" si="0"/>
        <v>7.0353429821291229</v>
      </c>
      <c r="E8" s="21">
        <v>5.1030237747599116</v>
      </c>
      <c r="F8" s="20">
        <f t="shared" si="1"/>
        <v>6.6763277571151711</v>
      </c>
      <c r="G8" s="21">
        <v>11</v>
      </c>
      <c r="H8" s="21">
        <f t="shared" si="7"/>
        <v>5.9419317038325019</v>
      </c>
      <c r="I8" s="21">
        <v>39</v>
      </c>
      <c r="J8" s="22">
        <f t="shared" si="2"/>
        <v>52.086801394804958</v>
      </c>
      <c r="K8" s="20">
        <f t="shared" si="8"/>
        <v>3.6245783393378259</v>
      </c>
      <c r="L8" s="20">
        <f t="shared" si="3"/>
        <v>0.15888562583398688</v>
      </c>
      <c r="M8" s="20">
        <f t="shared" si="4"/>
        <v>4.5043280495806108</v>
      </c>
      <c r="N8" s="21">
        <v>16</v>
      </c>
      <c r="O8" s="21">
        <v>101</v>
      </c>
      <c r="P8" s="20">
        <f t="shared" si="5"/>
        <v>0.71355691874544325</v>
      </c>
      <c r="Q8" s="115">
        <f t="shared" si="6"/>
        <v>4.4597307421590203E-2</v>
      </c>
      <c r="R8" s="119"/>
    </row>
    <row r="9" spans="1:18" ht="13.8" customHeight="1" x14ac:dyDescent="0.25">
      <c r="A9" s="19">
        <v>1974</v>
      </c>
      <c r="B9" s="20">
        <v>7.3517974880058352</v>
      </c>
      <c r="C9" s="21">
        <v>7</v>
      </c>
      <c r="D9" s="20">
        <f t="shared" si="0"/>
        <v>6.8371716638454263</v>
      </c>
      <c r="E9" s="21">
        <v>5.1030237747599116</v>
      </c>
      <c r="F9" s="20">
        <f t="shared" si="1"/>
        <v>6.4882691683182463</v>
      </c>
      <c r="G9" s="21">
        <v>11</v>
      </c>
      <c r="H9" s="21">
        <f t="shared" si="7"/>
        <v>5.7745595598032393</v>
      </c>
      <c r="I9" s="21">
        <v>39</v>
      </c>
      <c r="J9" s="22">
        <f t="shared" si="2"/>
        <v>52.086801394804958</v>
      </c>
      <c r="K9" s="20">
        <f t="shared" si="8"/>
        <v>3.5224813314799759</v>
      </c>
      <c r="L9" s="20">
        <f t="shared" si="3"/>
        <v>0.15441014055802635</v>
      </c>
      <c r="M9" s="20">
        <f t="shared" si="4"/>
        <v>4.3774502797497679</v>
      </c>
      <c r="N9" s="21">
        <v>16</v>
      </c>
      <c r="O9" s="21">
        <v>101</v>
      </c>
      <c r="P9" s="20">
        <f t="shared" si="5"/>
        <v>0.6934574700593692</v>
      </c>
      <c r="Q9" s="115">
        <f t="shared" si="6"/>
        <v>4.3341091878710575E-2</v>
      </c>
      <c r="R9" s="119"/>
    </row>
    <row r="10" spans="1:18" ht="13.8" customHeight="1" x14ac:dyDescent="0.25">
      <c r="A10" s="19">
        <v>1975</v>
      </c>
      <c r="B10" s="20">
        <v>6.9441633907942206</v>
      </c>
      <c r="C10" s="21">
        <v>7</v>
      </c>
      <c r="D10" s="20">
        <f t="shared" si="0"/>
        <v>6.4580719534386253</v>
      </c>
      <c r="E10" s="21">
        <v>5.1030237747599116</v>
      </c>
      <c r="F10" s="20">
        <f t="shared" si="1"/>
        <v>6.1285150062635507</v>
      </c>
      <c r="G10" s="21">
        <v>11</v>
      </c>
      <c r="H10" s="21">
        <f t="shared" si="7"/>
        <v>5.4543783555745602</v>
      </c>
      <c r="I10" s="21">
        <v>39</v>
      </c>
      <c r="J10" s="22">
        <f t="shared" si="2"/>
        <v>52.086801394804951</v>
      </c>
      <c r="K10" s="20">
        <f t="shared" si="8"/>
        <v>3.3271707969004818</v>
      </c>
      <c r="L10" s="20">
        <f t="shared" si="3"/>
        <v>0.14584858287782934</v>
      </c>
      <c r="M10" s="20">
        <f t="shared" si="4"/>
        <v>4.1347344002950228</v>
      </c>
      <c r="N10" s="21">
        <v>16</v>
      </c>
      <c r="O10" s="21">
        <v>101</v>
      </c>
      <c r="P10" s="20">
        <f t="shared" si="5"/>
        <v>0.6550074297497066</v>
      </c>
      <c r="Q10" s="115">
        <f t="shared" si="6"/>
        <v>4.0937964359356663E-2</v>
      </c>
      <c r="R10" s="119"/>
    </row>
    <row r="11" spans="1:18" ht="13.8" customHeight="1" x14ac:dyDescent="0.25">
      <c r="A11" s="13">
        <v>1976</v>
      </c>
      <c r="B11" s="14">
        <v>7.3591560987914795</v>
      </c>
      <c r="C11" s="15">
        <v>7</v>
      </c>
      <c r="D11" s="16">
        <f t="shared" si="0"/>
        <v>6.8440151718760758</v>
      </c>
      <c r="E11" s="15">
        <v>5.1030237747599116</v>
      </c>
      <c r="F11" s="16">
        <f t="shared" si="1"/>
        <v>6.4947634505070644</v>
      </c>
      <c r="G11" s="15">
        <v>11</v>
      </c>
      <c r="H11" s="15">
        <f t="shared" si="7"/>
        <v>5.7803394709512874</v>
      </c>
      <c r="I11" s="15">
        <v>39</v>
      </c>
      <c r="J11" s="17">
        <f t="shared" si="2"/>
        <v>52.086801394804958</v>
      </c>
      <c r="K11" s="16">
        <f t="shared" si="8"/>
        <v>3.5260070772802852</v>
      </c>
      <c r="L11" s="16">
        <f t="shared" si="3"/>
        <v>0.15456469379858784</v>
      </c>
      <c r="M11" s="16">
        <f t="shared" si="4"/>
        <v>4.3818317868430654</v>
      </c>
      <c r="N11" s="15">
        <v>16</v>
      </c>
      <c r="O11" s="15">
        <v>101</v>
      </c>
      <c r="P11" s="16">
        <f t="shared" si="5"/>
        <v>0.69415157019296081</v>
      </c>
      <c r="Q11" s="114">
        <f t="shared" si="6"/>
        <v>4.3384473137060051E-2</v>
      </c>
      <c r="R11" s="119"/>
    </row>
    <row r="12" spans="1:18" ht="13.8" customHeight="1" x14ac:dyDescent="0.25">
      <c r="A12" s="13">
        <v>1977</v>
      </c>
      <c r="B12" s="14">
        <v>7.0457462120696164</v>
      </c>
      <c r="C12" s="15">
        <v>7</v>
      </c>
      <c r="D12" s="16">
        <f t="shared" si="0"/>
        <v>6.5525439772247429</v>
      </c>
      <c r="E12" s="15">
        <v>5.1030237747599116</v>
      </c>
      <c r="F12" s="16">
        <f t="shared" si="1"/>
        <v>6.2181661002153659</v>
      </c>
      <c r="G12" s="15">
        <v>11</v>
      </c>
      <c r="H12" s="15">
        <f t="shared" si="7"/>
        <v>5.5341678291916754</v>
      </c>
      <c r="I12" s="15">
        <v>39</v>
      </c>
      <c r="J12" s="17">
        <f t="shared" si="2"/>
        <v>52.086801394804958</v>
      </c>
      <c r="K12" s="16">
        <f t="shared" si="8"/>
        <v>3.375842375806922</v>
      </c>
      <c r="L12" s="16">
        <f t="shared" si="3"/>
        <v>0.14798213154222123</v>
      </c>
      <c r="M12" s="16">
        <f t="shared" si="4"/>
        <v>4.1952194381562009</v>
      </c>
      <c r="N12" s="15">
        <v>16</v>
      </c>
      <c r="O12" s="15">
        <v>101</v>
      </c>
      <c r="P12" s="16">
        <f t="shared" si="5"/>
        <v>0.66458921792573478</v>
      </c>
      <c r="Q12" s="114">
        <f t="shared" si="6"/>
        <v>4.1536826120358424E-2</v>
      </c>
      <c r="R12" s="119"/>
    </row>
    <row r="13" spans="1:18" ht="13.8" customHeight="1" x14ac:dyDescent="0.25">
      <c r="A13" s="13">
        <v>1978</v>
      </c>
      <c r="B13" s="14">
        <v>7.0703371745625274</v>
      </c>
      <c r="C13" s="15">
        <v>7</v>
      </c>
      <c r="D13" s="16">
        <f t="shared" si="0"/>
        <v>6.5754135723431508</v>
      </c>
      <c r="E13" s="15">
        <v>5.1030237747599116</v>
      </c>
      <c r="F13" s="16">
        <f t="shared" si="1"/>
        <v>6.2398686544576893</v>
      </c>
      <c r="G13" s="15">
        <v>11</v>
      </c>
      <c r="H13" s="15">
        <f t="shared" si="7"/>
        <v>5.553483102467343</v>
      </c>
      <c r="I13" s="15">
        <v>39</v>
      </c>
      <c r="J13" s="17">
        <f t="shared" si="2"/>
        <v>52.086801394804958</v>
      </c>
      <c r="K13" s="16">
        <f t="shared" si="8"/>
        <v>3.3876246925050792</v>
      </c>
      <c r="L13" s="16">
        <f t="shared" si="3"/>
        <v>0.1484986166577569</v>
      </c>
      <c r="M13" s="16">
        <f t="shared" si="4"/>
        <v>4.2098615329390796</v>
      </c>
      <c r="N13" s="15">
        <v>16</v>
      </c>
      <c r="O13" s="15">
        <v>101</v>
      </c>
      <c r="P13" s="16">
        <f t="shared" si="5"/>
        <v>0.66690875769331959</v>
      </c>
      <c r="Q13" s="114">
        <f t="shared" si="6"/>
        <v>4.1681797355832474E-2</v>
      </c>
      <c r="R13" s="119"/>
    </row>
    <row r="14" spans="1:18" ht="13.8" customHeight="1" x14ac:dyDescent="0.25">
      <c r="A14" s="13">
        <v>1979</v>
      </c>
      <c r="B14" s="14">
        <v>7.0684943680433676</v>
      </c>
      <c r="C14" s="15">
        <v>7</v>
      </c>
      <c r="D14" s="16">
        <f t="shared" si="0"/>
        <v>6.5736997622803317</v>
      </c>
      <c r="E14" s="15">
        <v>5.1030237747599116</v>
      </c>
      <c r="F14" s="16">
        <f t="shared" si="1"/>
        <v>6.2382423005298309</v>
      </c>
      <c r="G14" s="15">
        <v>11</v>
      </c>
      <c r="H14" s="15">
        <f t="shared" si="7"/>
        <v>5.5520356474715493</v>
      </c>
      <c r="I14" s="15">
        <v>39</v>
      </c>
      <c r="J14" s="17">
        <f t="shared" si="2"/>
        <v>52.086801394804958</v>
      </c>
      <c r="K14" s="16">
        <f t="shared" si="8"/>
        <v>3.3867417449576451</v>
      </c>
      <c r="L14" s="16">
        <f t="shared" si="3"/>
        <v>0.14845991210773238</v>
      </c>
      <c r="M14" s="16">
        <f t="shared" si="4"/>
        <v>4.2087642782981591</v>
      </c>
      <c r="N14" s="15">
        <v>16</v>
      </c>
      <c r="O14" s="15">
        <v>101</v>
      </c>
      <c r="P14" s="16">
        <f t="shared" si="5"/>
        <v>0.66673493517594595</v>
      </c>
      <c r="Q14" s="114">
        <f t="shared" si="6"/>
        <v>4.1670933448496622E-2</v>
      </c>
      <c r="R14" s="119"/>
    </row>
    <row r="15" spans="1:18" ht="13.8" customHeight="1" x14ac:dyDescent="0.25">
      <c r="A15" s="13">
        <v>1980</v>
      </c>
      <c r="B15" s="14">
        <v>7.3716439932199229</v>
      </c>
      <c r="C15" s="15">
        <v>7</v>
      </c>
      <c r="D15" s="16">
        <f t="shared" si="0"/>
        <v>6.8556289136945283</v>
      </c>
      <c r="E15" s="15">
        <v>5.1030237747599116</v>
      </c>
      <c r="F15" s="16">
        <f t="shared" si="1"/>
        <v>6.5057845403193824</v>
      </c>
      <c r="G15" s="15">
        <v>11</v>
      </c>
      <c r="H15" s="15">
        <f t="shared" si="7"/>
        <v>5.7901482408842506</v>
      </c>
      <c r="I15" s="15">
        <v>39</v>
      </c>
      <c r="J15" s="17">
        <f t="shared" si="2"/>
        <v>52.086801394804951</v>
      </c>
      <c r="K15" s="16">
        <f t="shared" si="8"/>
        <v>3.5319904269393927</v>
      </c>
      <c r="L15" s="16">
        <f t="shared" si="3"/>
        <v>0.15482697761926104</v>
      </c>
      <c r="M15" s="16">
        <f t="shared" si="4"/>
        <v>4.3892674020172402</v>
      </c>
      <c r="N15" s="15">
        <v>16</v>
      </c>
      <c r="O15" s="15">
        <v>101</v>
      </c>
      <c r="P15" s="16">
        <f t="shared" si="5"/>
        <v>0.69532948942847372</v>
      </c>
      <c r="Q15" s="114">
        <f t="shared" si="6"/>
        <v>4.3458093089279608E-2</v>
      </c>
      <c r="R15" s="119"/>
    </row>
    <row r="16" spans="1:18" ht="13.8" customHeight="1" x14ac:dyDescent="0.25">
      <c r="A16" s="19">
        <v>1981</v>
      </c>
      <c r="B16" s="20">
        <v>7.2720054268891925</v>
      </c>
      <c r="C16" s="21">
        <v>7</v>
      </c>
      <c r="D16" s="20">
        <f t="shared" si="0"/>
        <v>6.7629650470069489</v>
      </c>
      <c r="E16" s="21">
        <v>5.1030237747599116</v>
      </c>
      <c r="F16" s="20">
        <f t="shared" si="1"/>
        <v>6.4178493327794817</v>
      </c>
      <c r="G16" s="21">
        <v>11</v>
      </c>
      <c r="H16" s="21">
        <f t="shared" si="7"/>
        <v>5.7118859061737384</v>
      </c>
      <c r="I16" s="21">
        <v>39</v>
      </c>
      <c r="J16" s="22">
        <f t="shared" si="2"/>
        <v>52.086801394804958</v>
      </c>
      <c r="K16" s="20">
        <f t="shared" si="8"/>
        <v>3.4842504027659804</v>
      </c>
      <c r="L16" s="20">
        <f t="shared" si="3"/>
        <v>0.1527342642308375</v>
      </c>
      <c r="M16" s="20">
        <f t="shared" si="4"/>
        <v>4.3299400238121271</v>
      </c>
      <c r="N16" s="21">
        <v>16</v>
      </c>
      <c r="O16" s="21">
        <v>101</v>
      </c>
      <c r="P16" s="20">
        <f t="shared" si="5"/>
        <v>0.68593109288112908</v>
      </c>
      <c r="Q16" s="115">
        <f t="shared" si="6"/>
        <v>4.2870693305070567E-2</v>
      </c>
      <c r="R16" s="119"/>
    </row>
    <row r="17" spans="1:18" ht="13.8" customHeight="1" x14ac:dyDescent="0.25">
      <c r="A17" s="19">
        <v>1982</v>
      </c>
      <c r="B17" s="20">
        <v>7.411937740107156</v>
      </c>
      <c r="C17" s="21">
        <v>7</v>
      </c>
      <c r="D17" s="20">
        <f t="shared" si="0"/>
        <v>6.8931020982996554</v>
      </c>
      <c r="E17" s="21">
        <v>5.1030237747599116</v>
      </c>
      <c r="F17" s="20">
        <f t="shared" si="1"/>
        <v>6.5413454594049494</v>
      </c>
      <c r="G17" s="21">
        <v>11</v>
      </c>
      <c r="H17" s="21">
        <f t="shared" si="7"/>
        <v>5.8217974588704049</v>
      </c>
      <c r="I17" s="21">
        <v>39</v>
      </c>
      <c r="J17" s="22">
        <f t="shared" si="2"/>
        <v>52.086801394804958</v>
      </c>
      <c r="K17" s="20">
        <f t="shared" si="8"/>
        <v>3.551296449910947</v>
      </c>
      <c r="L17" s="20">
        <f t="shared" si="3"/>
        <v>0.1556732690371922</v>
      </c>
      <c r="M17" s="20">
        <f t="shared" si="4"/>
        <v>4.4132593405698799</v>
      </c>
      <c r="N17" s="21">
        <v>16</v>
      </c>
      <c r="O17" s="21">
        <v>101</v>
      </c>
      <c r="P17" s="20">
        <f t="shared" si="5"/>
        <v>0.69913019256552555</v>
      </c>
      <c r="Q17" s="115">
        <f t="shared" si="6"/>
        <v>4.3695637035345347E-2</v>
      </c>
      <c r="R17" s="119"/>
    </row>
    <row r="18" spans="1:18" ht="13.8" customHeight="1" x14ac:dyDescent="0.25">
      <c r="A18" s="19">
        <v>1983</v>
      </c>
      <c r="B18" s="20">
        <v>7.0013145147178708</v>
      </c>
      <c r="C18" s="21">
        <v>7</v>
      </c>
      <c r="D18" s="20">
        <f t="shared" si="0"/>
        <v>6.5112224986876202</v>
      </c>
      <c r="E18" s="21">
        <v>5.1030237747599116</v>
      </c>
      <c r="F18" s="20">
        <f t="shared" si="1"/>
        <v>6.1789532665520746</v>
      </c>
      <c r="G18" s="21">
        <v>11</v>
      </c>
      <c r="H18" s="21">
        <f t="shared" si="7"/>
        <v>5.4992684072313462</v>
      </c>
      <c r="I18" s="21">
        <v>39</v>
      </c>
      <c r="J18" s="22">
        <f t="shared" si="2"/>
        <v>52.086801394804958</v>
      </c>
      <c r="K18" s="20">
        <f t="shared" si="8"/>
        <v>3.3545537284111213</v>
      </c>
      <c r="L18" s="20">
        <f t="shared" si="3"/>
        <v>0.14704893056048751</v>
      </c>
      <c r="M18" s="20">
        <f t="shared" si="4"/>
        <v>4.1687636569245408</v>
      </c>
      <c r="N18" s="21">
        <v>16</v>
      </c>
      <c r="O18" s="21">
        <v>101</v>
      </c>
      <c r="P18" s="20">
        <f t="shared" si="5"/>
        <v>0.66039820307715502</v>
      </c>
      <c r="Q18" s="115">
        <f t="shared" si="6"/>
        <v>4.1274887692322189E-2</v>
      </c>
      <c r="R18" s="119"/>
    </row>
    <row r="19" spans="1:18" ht="13.8" customHeight="1" x14ac:dyDescent="0.25">
      <c r="A19" s="19">
        <v>1984</v>
      </c>
      <c r="B19" s="20">
        <v>7.1150464569194583</v>
      </c>
      <c r="C19" s="21">
        <v>7</v>
      </c>
      <c r="D19" s="20">
        <f t="shared" si="0"/>
        <v>6.6169932049350964</v>
      </c>
      <c r="E19" s="21">
        <v>5.1030237747599116</v>
      </c>
      <c r="F19" s="20">
        <f t="shared" si="1"/>
        <v>6.2793264685130108</v>
      </c>
      <c r="G19" s="21">
        <v>11</v>
      </c>
      <c r="H19" s="21">
        <f t="shared" si="7"/>
        <v>5.58860055697658</v>
      </c>
      <c r="I19" s="21">
        <v>39</v>
      </c>
      <c r="J19" s="22">
        <f t="shared" si="2"/>
        <v>52.086801394804951</v>
      </c>
      <c r="K19" s="20">
        <f t="shared" si="8"/>
        <v>3.4090463397557138</v>
      </c>
      <c r="L19" s="20">
        <f t="shared" si="3"/>
        <v>0.14943764777011348</v>
      </c>
      <c r="M19" s="20">
        <f t="shared" si="4"/>
        <v>4.2364825954588321</v>
      </c>
      <c r="N19" s="21">
        <v>16</v>
      </c>
      <c r="O19" s="21">
        <v>101</v>
      </c>
      <c r="P19" s="20">
        <f t="shared" si="5"/>
        <v>0.67112595571625067</v>
      </c>
      <c r="Q19" s="115">
        <f t="shared" si="6"/>
        <v>4.1945372232265667E-2</v>
      </c>
      <c r="R19" s="119"/>
    </row>
    <row r="20" spans="1:18" ht="13.8" customHeight="1" x14ac:dyDescent="0.25">
      <c r="A20" s="19">
        <v>1985</v>
      </c>
      <c r="B20" s="20">
        <v>6.8803519159964104</v>
      </c>
      <c r="C20" s="21">
        <v>7</v>
      </c>
      <c r="D20" s="20">
        <f t="shared" si="0"/>
        <v>6.3987272818766616</v>
      </c>
      <c r="E20" s="21">
        <v>5.1030237747599116</v>
      </c>
      <c r="F20" s="20">
        <f t="shared" si="1"/>
        <v>6.0721987074004469</v>
      </c>
      <c r="G20" s="21">
        <v>11</v>
      </c>
      <c r="H20" s="21">
        <f t="shared" si="7"/>
        <v>5.4042568495863978</v>
      </c>
      <c r="I20" s="21">
        <v>39</v>
      </c>
      <c r="J20" s="22">
        <f t="shared" si="2"/>
        <v>52.086801394804958</v>
      </c>
      <c r="K20" s="20">
        <f t="shared" si="8"/>
        <v>3.2965966782477025</v>
      </c>
      <c r="L20" s="20">
        <f t="shared" si="3"/>
        <v>0.14450834753962533</v>
      </c>
      <c r="M20" s="20">
        <f t="shared" si="4"/>
        <v>4.0967393985746083</v>
      </c>
      <c r="N20" s="21">
        <v>16</v>
      </c>
      <c r="O20" s="21">
        <v>101</v>
      </c>
      <c r="P20" s="20">
        <f t="shared" si="5"/>
        <v>0.64898841957617559</v>
      </c>
      <c r="Q20" s="115">
        <f t="shared" si="6"/>
        <v>4.0561776223510974E-2</v>
      </c>
      <c r="R20" s="119"/>
    </row>
    <row r="21" spans="1:18" ht="13.8" customHeight="1" x14ac:dyDescent="0.25">
      <c r="A21" s="13">
        <v>1986</v>
      </c>
      <c r="B21" s="14">
        <v>6.4927633793335575</v>
      </c>
      <c r="C21" s="15">
        <v>7</v>
      </c>
      <c r="D21" s="16">
        <f t="shared" si="0"/>
        <v>6.0382699427802082</v>
      </c>
      <c r="E21" s="15">
        <v>5.1030237747599116</v>
      </c>
      <c r="F21" s="16">
        <f t="shared" si="1"/>
        <v>5.7301355920159525</v>
      </c>
      <c r="G21" s="15">
        <v>11</v>
      </c>
      <c r="H21" s="15">
        <f t="shared" si="7"/>
        <v>5.0998206768941978</v>
      </c>
      <c r="I21" s="15">
        <v>39</v>
      </c>
      <c r="J21" s="17">
        <f t="shared" si="2"/>
        <v>52.086801394804958</v>
      </c>
      <c r="K21" s="16">
        <f t="shared" si="8"/>
        <v>3.1108906129054605</v>
      </c>
      <c r="L21" s="16">
        <f t="shared" si="3"/>
        <v>0.1363678076890065</v>
      </c>
      <c r="M21" s="16">
        <f t="shared" si="4"/>
        <v>3.8659591640794897</v>
      </c>
      <c r="N21" s="15">
        <v>16</v>
      </c>
      <c r="O21" s="15">
        <v>101</v>
      </c>
      <c r="P21" s="16">
        <f t="shared" si="5"/>
        <v>0.61242917450764189</v>
      </c>
      <c r="Q21" s="114">
        <f t="shared" si="6"/>
        <v>3.8276823406727618E-2</v>
      </c>
      <c r="R21" s="119"/>
    </row>
    <row r="22" spans="1:18" ht="13.8" customHeight="1" x14ac:dyDescent="0.25">
      <c r="A22" s="13">
        <v>1987</v>
      </c>
      <c r="B22" s="14">
        <v>6.5935734172418909</v>
      </c>
      <c r="C22" s="15">
        <v>7</v>
      </c>
      <c r="D22" s="16">
        <f t="shared" si="0"/>
        <v>6.1320232780349588</v>
      </c>
      <c r="E22" s="15">
        <v>5.1030237747599116</v>
      </c>
      <c r="F22" s="16">
        <f t="shared" si="1"/>
        <v>5.8191046722830224</v>
      </c>
      <c r="G22" s="15">
        <v>11</v>
      </c>
      <c r="H22" s="15">
        <f t="shared" si="7"/>
        <v>5.1790031583318896</v>
      </c>
      <c r="I22" s="15">
        <v>39</v>
      </c>
      <c r="J22" s="17">
        <f t="shared" si="2"/>
        <v>52.086801394804958</v>
      </c>
      <c r="K22" s="16">
        <f t="shared" si="8"/>
        <v>3.1591919265824528</v>
      </c>
      <c r="L22" s="16">
        <f t="shared" si="3"/>
        <v>0.13848512554881984</v>
      </c>
      <c r="M22" s="16">
        <f t="shared" si="4"/>
        <v>3.9259840667462678</v>
      </c>
      <c r="N22" s="15">
        <v>16</v>
      </c>
      <c r="O22" s="15">
        <v>101</v>
      </c>
      <c r="P22" s="16">
        <f t="shared" si="5"/>
        <v>0.62193806997960677</v>
      </c>
      <c r="Q22" s="114">
        <f t="shared" si="6"/>
        <v>3.8871129373725423E-2</v>
      </c>
      <c r="R22" s="119"/>
    </row>
    <row r="23" spans="1:18" ht="13.8" customHeight="1" x14ac:dyDescent="0.25">
      <c r="A23" s="13">
        <v>1988</v>
      </c>
      <c r="B23" s="14">
        <v>7.1528562857877489</v>
      </c>
      <c r="C23" s="15">
        <v>7</v>
      </c>
      <c r="D23" s="16">
        <f t="shared" si="0"/>
        <v>6.6521563457826067</v>
      </c>
      <c r="E23" s="15">
        <v>5.1030237747599116</v>
      </c>
      <c r="F23" s="16">
        <f t="shared" si="1"/>
        <v>6.3126952259231199</v>
      </c>
      <c r="G23" s="15">
        <v>11</v>
      </c>
      <c r="H23" s="15">
        <f t="shared" si="7"/>
        <v>5.6182987510715767</v>
      </c>
      <c r="I23" s="15">
        <v>39</v>
      </c>
      <c r="J23" s="17">
        <f t="shared" si="2"/>
        <v>52.086801394804958</v>
      </c>
      <c r="K23" s="16">
        <f t="shared" si="8"/>
        <v>3.4271622381536617</v>
      </c>
      <c r="L23" s="16">
        <f t="shared" si="3"/>
        <v>0.15023176934372215</v>
      </c>
      <c r="M23" s="16">
        <f t="shared" si="4"/>
        <v>4.2589955450098511</v>
      </c>
      <c r="N23" s="15">
        <v>16</v>
      </c>
      <c r="O23" s="15">
        <v>101</v>
      </c>
      <c r="P23" s="16">
        <f t="shared" si="5"/>
        <v>0.674692363565917</v>
      </c>
      <c r="Q23" s="114">
        <f t="shared" si="6"/>
        <v>4.2168272722869812E-2</v>
      </c>
      <c r="R23" s="119"/>
    </row>
    <row r="24" spans="1:18" ht="13.8" customHeight="1" x14ac:dyDescent="0.25">
      <c r="A24" s="13">
        <v>1989</v>
      </c>
      <c r="B24" s="14">
        <v>7.4742664003687187</v>
      </c>
      <c r="C24" s="15">
        <v>7</v>
      </c>
      <c r="D24" s="16">
        <f t="shared" si="0"/>
        <v>6.9510677523429081</v>
      </c>
      <c r="E24" s="15">
        <v>5.1030237747599116</v>
      </c>
      <c r="F24" s="16">
        <f t="shared" si="1"/>
        <v>6.5963531123411805</v>
      </c>
      <c r="G24" s="15">
        <v>11</v>
      </c>
      <c r="H24" s="15">
        <f t="shared" si="7"/>
        <v>5.8707542699836504</v>
      </c>
      <c r="I24" s="15">
        <v>39</v>
      </c>
      <c r="J24" s="17">
        <f t="shared" si="2"/>
        <v>52.086801394804958</v>
      </c>
      <c r="K24" s="16">
        <f t="shared" si="8"/>
        <v>3.581160104690027</v>
      </c>
      <c r="L24" s="16">
        <f t="shared" si="3"/>
        <v>0.15698236075353542</v>
      </c>
      <c r="M24" s="16">
        <f t="shared" si="4"/>
        <v>4.4503714361823521</v>
      </c>
      <c r="N24" s="15">
        <v>16</v>
      </c>
      <c r="O24" s="15">
        <v>101</v>
      </c>
      <c r="P24" s="16">
        <f t="shared" si="5"/>
        <v>0.70500933642492702</v>
      </c>
      <c r="Q24" s="114">
        <f t="shared" si="6"/>
        <v>4.4063083526557939E-2</v>
      </c>
      <c r="R24" s="119"/>
    </row>
    <row r="25" spans="1:18" ht="13.8" customHeight="1" x14ac:dyDescent="0.25">
      <c r="A25" s="13">
        <v>1990</v>
      </c>
      <c r="B25" s="14">
        <v>7.194457326531591</v>
      </c>
      <c r="C25" s="15">
        <v>7</v>
      </c>
      <c r="D25" s="16">
        <f t="shared" si="0"/>
        <v>6.6908453136743793</v>
      </c>
      <c r="E25" s="15">
        <v>5.1030237747599116</v>
      </c>
      <c r="F25" s="16">
        <f t="shared" si="1"/>
        <v>6.3494098865851667</v>
      </c>
      <c r="G25" s="15">
        <v>11</v>
      </c>
      <c r="H25" s="15">
        <f t="shared" si="7"/>
        <v>5.6509747990607986</v>
      </c>
      <c r="I25" s="15">
        <v>39</v>
      </c>
      <c r="J25" s="17">
        <f t="shared" si="2"/>
        <v>52.086801394804958</v>
      </c>
      <c r="K25" s="16">
        <f t="shared" si="8"/>
        <v>3.4470946274270871</v>
      </c>
      <c r="L25" s="16">
        <f t="shared" si="3"/>
        <v>0.15110551791461205</v>
      </c>
      <c r="M25" s="16">
        <f t="shared" si="4"/>
        <v>4.2837658801202938</v>
      </c>
      <c r="N25" s="15">
        <v>16</v>
      </c>
      <c r="O25" s="15">
        <v>101</v>
      </c>
      <c r="P25" s="16">
        <f t="shared" si="5"/>
        <v>0.67861637704875943</v>
      </c>
      <c r="Q25" s="114">
        <f t="shared" si="6"/>
        <v>4.2413523565547465E-2</v>
      </c>
      <c r="R25" s="119"/>
    </row>
    <row r="26" spans="1:18" ht="13.8" customHeight="1" x14ac:dyDescent="0.25">
      <c r="A26" s="19">
        <v>1991</v>
      </c>
      <c r="B26" s="20">
        <v>6.7326987332983563</v>
      </c>
      <c r="C26" s="21">
        <v>7</v>
      </c>
      <c r="D26" s="20">
        <f t="shared" si="0"/>
        <v>6.2614098219674714</v>
      </c>
      <c r="E26" s="21">
        <v>5.1030237747599116</v>
      </c>
      <c r="F26" s="20">
        <f t="shared" si="1"/>
        <v>5.9418885901173191</v>
      </c>
      <c r="G26" s="21">
        <v>11</v>
      </c>
      <c r="H26" s="21">
        <f t="shared" si="7"/>
        <v>5.2882808452044134</v>
      </c>
      <c r="I26" s="21">
        <v>39</v>
      </c>
      <c r="J26" s="22">
        <f t="shared" si="2"/>
        <v>52.086801394804958</v>
      </c>
      <c r="K26" s="20">
        <f t="shared" si="8"/>
        <v>3.2258513155746922</v>
      </c>
      <c r="L26" s="20">
        <f t="shared" si="3"/>
        <v>0.14140718095669882</v>
      </c>
      <c r="M26" s="20">
        <f t="shared" si="4"/>
        <v>4.0088228765319336</v>
      </c>
      <c r="N26" s="21">
        <v>16</v>
      </c>
      <c r="O26" s="21">
        <v>101</v>
      </c>
      <c r="P26" s="20">
        <f t="shared" si="5"/>
        <v>0.635061049747633</v>
      </c>
      <c r="Q26" s="115">
        <f t="shared" si="6"/>
        <v>3.9691315609227062E-2</v>
      </c>
      <c r="R26" s="119"/>
    </row>
    <row r="27" spans="1:18" ht="13.8" customHeight="1" x14ac:dyDescent="0.25">
      <c r="A27" s="19">
        <v>1992</v>
      </c>
      <c r="B27" s="20">
        <v>7.3233585992666219</v>
      </c>
      <c r="C27" s="21">
        <v>7</v>
      </c>
      <c r="D27" s="20">
        <f t="shared" si="0"/>
        <v>6.8107234973179587</v>
      </c>
      <c r="E27" s="21">
        <v>5.1030237747599116</v>
      </c>
      <c r="F27" s="20">
        <f t="shared" si="1"/>
        <v>6.4631706580166632</v>
      </c>
      <c r="G27" s="21">
        <v>11</v>
      </c>
      <c r="H27" s="21">
        <f t="shared" si="7"/>
        <v>5.7522218856348299</v>
      </c>
      <c r="I27" s="21">
        <v>39</v>
      </c>
      <c r="J27" s="22">
        <f t="shared" si="2"/>
        <v>52.086801394804958</v>
      </c>
      <c r="K27" s="20">
        <f t="shared" si="8"/>
        <v>3.5088553502372464</v>
      </c>
      <c r="L27" s="20">
        <f t="shared" si="3"/>
        <v>0.15381283727067382</v>
      </c>
      <c r="M27" s="20">
        <f t="shared" si="4"/>
        <v>4.3605170302049672</v>
      </c>
      <c r="N27" s="21">
        <v>16</v>
      </c>
      <c r="O27" s="21">
        <v>101</v>
      </c>
      <c r="P27" s="20">
        <f t="shared" si="5"/>
        <v>0.69077497508197505</v>
      </c>
      <c r="Q27" s="115">
        <f t="shared" si="6"/>
        <v>4.3173435942623441E-2</v>
      </c>
      <c r="R27" s="119"/>
    </row>
    <row r="28" spans="1:18" ht="13.8" customHeight="1" x14ac:dyDescent="0.25">
      <c r="A28" s="19">
        <v>1993</v>
      </c>
      <c r="B28" s="20">
        <v>7.2613996964515568</v>
      </c>
      <c r="C28" s="21">
        <v>7</v>
      </c>
      <c r="D28" s="20">
        <f t="shared" si="0"/>
        <v>6.7531017176999475</v>
      </c>
      <c r="E28" s="21">
        <v>5.1030237747599116</v>
      </c>
      <c r="F28" s="20">
        <f t="shared" si="1"/>
        <v>6.4084893315119995</v>
      </c>
      <c r="G28" s="21">
        <v>11</v>
      </c>
      <c r="H28" s="21">
        <f t="shared" si="7"/>
        <v>5.7035555050456797</v>
      </c>
      <c r="I28" s="21">
        <v>39</v>
      </c>
      <c r="J28" s="22">
        <f t="shared" si="2"/>
        <v>52.086801394804951</v>
      </c>
      <c r="K28" s="20">
        <f t="shared" si="8"/>
        <v>3.4791688580778648</v>
      </c>
      <c r="L28" s="20">
        <f t="shared" si="3"/>
        <v>0.1525115115869749</v>
      </c>
      <c r="M28" s="20">
        <f t="shared" si="4"/>
        <v>4.3236250977349444</v>
      </c>
      <c r="N28" s="21">
        <v>16</v>
      </c>
      <c r="O28" s="21">
        <v>101</v>
      </c>
      <c r="P28" s="20">
        <f t="shared" si="5"/>
        <v>0.68493070855207039</v>
      </c>
      <c r="Q28" s="115">
        <f t="shared" si="6"/>
        <v>4.2808169284504399E-2</v>
      </c>
      <c r="R28" s="119"/>
    </row>
    <row r="29" spans="1:18" ht="13.8" customHeight="1" x14ac:dyDescent="0.25">
      <c r="A29" s="19">
        <v>1994</v>
      </c>
      <c r="B29" s="20">
        <v>7.2366346702804503</v>
      </c>
      <c r="C29" s="21">
        <v>7</v>
      </c>
      <c r="D29" s="20">
        <f t="shared" si="0"/>
        <v>6.730070243360819</v>
      </c>
      <c r="E29" s="21">
        <v>5.1030237747599116</v>
      </c>
      <c r="F29" s="20">
        <f t="shared" si="1"/>
        <v>6.3866331587840746</v>
      </c>
      <c r="G29" s="21">
        <v>11</v>
      </c>
      <c r="H29" s="21">
        <f t="shared" si="7"/>
        <v>5.6841035113178267</v>
      </c>
      <c r="I29" s="21">
        <v>39</v>
      </c>
      <c r="J29" s="22">
        <f t="shared" si="2"/>
        <v>52.086801394804951</v>
      </c>
      <c r="K29" s="20">
        <f t="shared" si="8"/>
        <v>3.4673031419038742</v>
      </c>
      <c r="L29" s="20">
        <f t="shared" si="3"/>
        <v>0.15199137060400544</v>
      </c>
      <c r="M29" s="20">
        <f t="shared" si="4"/>
        <v>4.3088793609382519</v>
      </c>
      <c r="N29" s="21">
        <v>16</v>
      </c>
      <c r="O29" s="21">
        <v>101</v>
      </c>
      <c r="P29" s="20">
        <f t="shared" si="5"/>
        <v>0.68259475024764382</v>
      </c>
      <c r="Q29" s="115">
        <f t="shared" si="6"/>
        <v>4.2662171890477739E-2</v>
      </c>
      <c r="R29" s="119"/>
    </row>
    <row r="30" spans="1:18" ht="13.8" customHeight="1" x14ac:dyDescent="0.25">
      <c r="A30" s="19">
        <v>1995</v>
      </c>
      <c r="B30" s="20">
        <v>6.9344657015197493</v>
      </c>
      <c r="C30" s="21">
        <v>7</v>
      </c>
      <c r="D30" s="20">
        <f t="shared" si="0"/>
        <v>6.4490531024133668</v>
      </c>
      <c r="E30" s="21">
        <v>5.1030237747599116</v>
      </c>
      <c r="F30" s="20">
        <f t="shared" si="1"/>
        <v>6.119956389350321</v>
      </c>
      <c r="G30" s="21">
        <v>11</v>
      </c>
      <c r="H30" s="21">
        <f t="shared" si="7"/>
        <v>5.446761186521786</v>
      </c>
      <c r="I30" s="21">
        <v>39</v>
      </c>
      <c r="J30" s="22">
        <f t="shared" si="2"/>
        <v>52.086801394804951</v>
      </c>
      <c r="K30" s="20">
        <f t="shared" si="8"/>
        <v>3.3225243237782895</v>
      </c>
      <c r="L30" s="20">
        <f t="shared" si="3"/>
        <v>0.1456449018642538</v>
      </c>
      <c r="M30" s="20">
        <f t="shared" si="4"/>
        <v>4.1289601454006633</v>
      </c>
      <c r="N30" s="21">
        <v>16</v>
      </c>
      <c r="O30" s="21">
        <v>101</v>
      </c>
      <c r="P30" s="20">
        <f t="shared" si="5"/>
        <v>0.65409269630109512</v>
      </c>
      <c r="Q30" s="115">
        <f t="shared" si="6"/>
        <v>4.0880793518818445E-2</v>
      </c>
      <c r="R30" s="119"/>
    </row>
    <row r="31" spans="1:18" ht="13.8" customHeight="1" x14ac:dyDescent="0.25">
      <c r="A31" s="13">
        <v>1996</v>
      </c>
      <c r="B31" s="14">
        <v>7.0272565571612402</v>
      </c>
      <c r="C31" s="15">
        <v>7</v>
      </c>
      <c r="D31" s="16">
        <f t="shared" si="0"/>
        <v>6.5353485981599535</v>
      </c>
      <c r="E31" s="15">
        <v>5.1030237747599116</v>
      </c>
      <c r="F31" s="16">
        <f t="shared" si="1"/>
        <v>6.2018482054324124</v>
      </c>
      <c r="G31" s="15">
        <v>11</v>
      </c>
      <c r="H31" s="15">
        <f t="shared" si="7"/>
        <v>5.5196449028348473</v>
      </c>
      <c r="I31" s="15">
        <v>39</v>
      </c>
      <c r="J31" s="17">
        <f t="shared" si="2"/>
        <v>52.086801394804958</v>
      </c>
      <c r="K31" s="16">
        <f t="shared" si="8"/>
        <v>3.3669833907292568</v>
      </c>
      <c r="L31" s="16">
        <f t="shared" si="3"/>
        <v>0.14759379247032359</v>
      </c>
      <c r="M31" s="16">
        <f t="shared" si="4"/>
        <v>4.1842102196374382</v>
      </c>
      <c r="N31" s="15">
        <v>16</v>
      </c>
      <c r="O31" s="15">
        <v>101</v>
      </c>
      <c r="P31" s="16">
        <f t="shared" si="5"/>
        <v>0.66284518330890108</v>
      </c>
      <c r="Q31" s="114">
        <f t="shared" si="6"/>
        <v>4.1427823956806317E-2</v>
      </c>
      <c r="R31" s="119"/>
    </row>
    <row r="32" spans="1:18" ht="13.8" customHeight="1" x14ac:dyDescent="0.25">
      <c r="A32" s="13">
        <v>1997</v>
      </c>
      <c r="B32" s="14">
        <v>6.5491763718707867</v>
      </c>
      <c r="C32" s="15">
        <v>7</v>
      </c>
      <c r="D32" s="16">
        <f t="shared" si="0"/>
        <v>6.0907340258398319</v>
      </c>
      <c r="E32" s="15">
        <v>5.1030237747599116</v>
      </c>
      <c r="F32" s="16">
        <f t="shared" si="1"/>
        <v>5.7799224204438335</v>
      </c>
      <c r="G32" s="15">
        <v>11</v>
      </c>
      <c r="H32" s="15">
        <f t="shared" si="7"/>
        <v>5.1441309541950115</v>
      </c>
      <c r="I32" s="15">
        <v>39</v>
      </c>
      <c r="J32" s="17">
        <f t="shared" si="2"/>
        <v>52.086801394804958</v>
      </c>
      <c r="K32" s="16">
        <f t="shared" si="8"/>
        <v>3.1379198820589571</v>
      </c>
      <c r="L32" s="16">
        <f t="shared" si="3"/>
        <v>0.13755265236422826</v>
      </c>
      <c r="M32" s="16">
        <f t="shared" si="4"/>
        <v>3.899548918199689</v>
      </c>
      <c r="N32" s="15">
        <v>16</v>
      </c>
      <c r="O32" s="15">
        <v>101</v>
      </c>
      <c r="P32" s="16">
        <f t="shared" si="5"/>
        <v>0.61775032367519822</v>
      </c>
      <c r="Q32" s="114">
        <f t="shared" si="6"/>
        <v>3.8609395229699889E-2</v>
      </c>
      <c r="R32" s="119"/>
    </row>
    <row r="33" spans="1:18" ht="13.8" customHeight="1" x14ac:dyDescent="0.25">
      <c r="A33" s="13">
        <v>1998</v>
      </c>
      <c r="B33" s="14">
        <v>6.4673903989279831</v>
      </c>
      <c r="C33" s="15">
        <v>7</v>
      </c>
      <c r="D33" s="16">
        <f t="shared" si="0"/>
        <v>6.0146730710030241</v>
      </c>
      <c r="E33" s="15">
        <v>5.1030237747599116</v>
      </c>
      <c r="F33" s="16">
        <f t="shared" si="1"/>
        <v>5.7077428742156577</v>
      </c>
      <c r="G33" s="15">
        <v>11</v>
      </c>
      <c r="H33" s="15">
        <f t="shared" si="7"/>
        <v>5.079891158051935</v>
      </c>
      <c r="I33" s="15">
        <v>39</v>
      </c>
      <c r="J33" s="17">
        <f t="shared" si="2"/>
        <v>52.086801394804958</v>
      </c>
      <c r="K33" s="16">
        <f t="shared" si="8"/>
        <v>3.0987336064116802</v>
      </c>
      <c r="L33" s="16">
        <f t="shared" si="3"/>
        <v>0.13583489781530653</v>
      </c>
      <c r="M33" s="16">
        <f t="shared" si="4"/>
        <v>3.8508514356150321</v>
      </c>
      <c r="N33" s="15">
        <v>16</v>
      </c>
      <c r="O33" s="15">
        <v>101</v>
      </c>
      <c r="P33" s="16">
        <f t="shared" si="5"/>
        <v>0.61003587098851997</v>
      </c>
      <c r="Q33" s="114">
        <f t="shared" si="6"/>
        <v>3.8127241936782498E-2</v>
      </c>
      <c r="R33" s="119"/>
    </row>
    <row r="34" spans="1:18" ht="13.8" customHeight="1" x14ac:dyDescent="0.25">
      <c r="A34" s="13">
        <v>1999</v>
      </c>
      <c r="B34" s="14">
        <v>6.5317240874344327</v>
      </c>
      <c r="C34" s="15">
        <v>7</v>
      </c>
      <c r="D34" s="16">
        <f t="shared" si="0"/>
        <v>6.074503401314022</v>
      </c>
      <c r="E34" s="15">
        <v>5.1030237747599116</v>
      </c>
      <c r="F34" s="16">
        <f t="shared" si="1"/>
        <v>5.7645200485463679</v>
      </c>
      <c r="G34" s="15">
        <v>11</v>
      </c>
      <c r="H34" s="15">
        <f t="shared" si="7"/>
        <v>5.1304228432062677</v>
      </c>
      <c r="I34" s="15">
        <v>39</v>
      </c>
      <c r="J34" s="17">
        <f t="shared" si="2"/>
        <v>52.086801394804958</v>
      </c>
      <c r="K34" s="16">
        <f t="shared" si="8"/>
        <v>3.1295579343558235</v>
      </c>
      <c r="L34" s="16">
        <f t="shared" si="3"/>
        <v>0.13718610123203609</v>
      </c>
      <c r="M34" s="16">
        <f t="shared" si="4"/>
        <v>3.8891573768776069</v>
      </c>
      <c r="N34" s="15">
        <v>16</v>
      </c>
      <c r="O34" s="15">
        <v>101</v>
      </c>
      <c r="P34" s="16">
        <f t="shared" si="5"/>
        <v>0.61610413891130411</v>
      </c>
      <c r="Q34" s="114">
        <f t="shared" si="6"/>
        <v>3.8506508681956507E-2</v>
      </c>
      <c r="R34" s="119"/>
    </row>
    <row r="35" spans="1:18" ht="13.8" customHeight="1" x14ac:dyDescent="0.25">
      <c r="A35" s="13">
        <v>2000</v>
      </c>
      <c r="B35" s="14">
        <v>6.2689722258618561</v>
      </c>
      <c r="C35" s="15">
        <v>7</v>
      </c>
      <c r="D35" s="16">
        <f t="shared" si="0"/>
        <v>5.8301441700515264</v>
      </c>
      <c r="E35" s="15">
        <v>5.1030237747599116</v>
      </c>
      <c r="F35" s="16">
        <f t="shared" si="1"/>
        <v>5.5326305269510181</v>
      </c>
      <c r="G35" s="15">
        <v>11</v>
      </c>
      <c r="H35" s="15">
        <f t="shared" si="7"/>
        <v>4.9240411689864061</v>
      </c>
      <c r="I35" s="15">
        <v>39</v>
      </c>
      <c r="J35" s="17">
        <f t="shared" si="2"/>
        <v>52.086801394804951</v>
      </c>
      <c r="K35" s="16">
        <f t="shared" si="8"/>
        <v>3.0036651130817078</v>
      </c>
      <c r="L35" s="16">
        <f t="shared" si="3"/>
        <v>0.13166751180632144</v>
      </c>
      <c r="M35" s="16">
        <f t="shared" si="4"/>
        <v>3.7327081259533097</v>
      </c>
      <c r="N35" s="15">
        <v>16</v>
      </c>
      <c r="O35" s="15">
        <v>101</v>
      </c>
      <c r="P35" s="16">
        <f t="shared" si="5"/>
        <v>0.59132009916092032</v>
      </c>
      <c r="Q35" s="114">
        <f t="shared" si="6"/>
        <v>3.695750619755752E-2</v>
      </c>
      <c r="R35" s="119"/>
    </row>
    <row r="36" spans="1:18" ht="13.8" customHeight="1" x14ac:dyDescent="0.25">
      <c r="A36" s="19">
        <v>2001</v>
      </c>
      <c r="B36" s="20">
        <v>6.4123286933316335</v>
      </c>
      <c r="C36" s="21">
        <v>7</v>
      </c>
      <c r="D36" s="20">
        <f t="shared" si="0"/>
        <v>5.9634656847984191</v>
      </c>
      <c r="E36" s="21">
        <v>5.1030237747599116</v>
      </c>
      <c r="F36" s="20">
        <f t="shared" si="1"/>
        <v>5.6591486131035067</v>
      </c>
      <c r="G36" s="21">
        <v>11</v>
      </c>
      <c r="H36" s="21">
        <f t="shared" si="7"/>
        <v>5.0366422656621213</v>
      </c>
      <c r="I36" s="21">
        <v>39</v>
      </c>
      <c r="J36" s="22">
        <f t="shared" si="2"/>
        <v>52.086801394804958</v>
      </c>
      <c r="K36" s="20">
        <f t="shared" si="8"/>
        <v>3.0723517820538939</v>
      </c>
      <c r="L36" s="20">
        <f t="shared" si="3"/>
        <v>0.13467843428181453</v>
      </c>
      <c r="M36" s="20">
        <f t="shared" si="4"/>
        <v>3.8180662726723007</v>
      </c>
      <c r="N36" s="21">
        <v>16</v>
      </c>
      <c r="O36" s="21">
        <v>101</v>
      </c>
      <c r="P36" s="20">
        <f t="shared" si="5"/>
        <v>0.60484218180947336</v>
      </c>
      <c r="Q36" s="115">
        <f t="shared" si="6"/>
        <v>3.7802636363092085E-2</v>
      </c>
      <c r="R36" s="119"/>
    </row>
    <row r="37" spans="1:18" ht="13.8" customHeight="1" x14ac:dyDescent="0.25">
      <c r="A37" s="19">
        <v>2002</v>
      </c>
      <c r="B37" s="20">
        <v>6.3019612813278254</v>
      </c>
      <c r="C37" s="21">
        <v>7</v>
      </c>
      <c r="D37" s="20">
        <f t="shared" si="0"/>
        <v>5.8608239916348772</v>
      </c>
      <c r="E37" s="21">
        <v>5.1030237747599116</v>
      </c>
      <c r="F37" s="20">
        <f t="shared" si="1"/>
        <v>5.5617447499449169</v>
      </c>
      <c r="G37" s="21">
        <v>11</v>
      </c>
      <c r="H37" s="21">
        <f t="shared" si="7"/>
        <v>4.9499528274509759</v>
      </c>
      <c r="I37" s="21">
        <v>39</v>
      </c>
      <c r="J37" s="22">
        <f t="shared" si="2"/>
        <v>52.086801394804958</v>
      </c>
      <c r="K37" s="20">
        <f t="shared" si="8"/>
        <v>3.0194712247450952</v>
      </c>
      <c r="L37" s="20">
        <f t="shared" si="3"/>
        <v>0.13236038245457951</v>
      </c>
      <c r="M37" s="20">
        <f t="shared" si="4"/>
        <v>3.7523506623961018</v>
      </c>
      <c r="N37" s="21">
        <v>16</v>
      </c>
      <c r="O37" s="21">
        <v>101</v>
      </c>
      <c r="P37" s="20">
        <f t="shared" si="5"/>
        <v>0.59443178810235275</v>
      </c>
      <c r="Q37" s="115">
        <f t="shared" si="6"/>
        <v>3.7151986756397047E-2</v>
      </c>
      <c r="R37" s="119"/>
    </row>
    <row r="38" spans="1:18" ht="13.8" customHeight="1" x14ac:dyDescent="0.25">
      <c r="A38" s="19">
        <v>2003</v>
      </c>
      <c r="B38" s="20">
        <v>6.2685696832972413</v>
      </c>
      <c r="C38" s="21">
        <v>7</v>
      </c>
      <c r="D38" s="20">
        <f t="shared" si="0"/>
        <v>5.8297698054664346</v>
      </c>
      <c r="E38" s="21">
        <v>5.1030237747599116</v>
      </c>
      <c r="F38" s="20">
        <f t="shared" si="1"/>
        <v>5.5322752662797079</v>
      </c>
      <c r="G38" s="21">
        <v>11</v>
      </c>
      <c r="H38" s="21">
        <f t="shared" si="7"/>
        <v>4.9237249869889403</v>
      </c>
      <c r="I38" s="21">
        <v>39</v>
      </c>
      <c r="J38" s="22">
        <f t="shared" si="2"/>
        <v>52.086801394804958</v>
      </c>
      <c r="K38" s="20">
        <f t="shared" si="8"/>
        <v>3.0034722420632534</v>
      </c>
      <c r="L38" s="20">
        <f t="shared" si="3"/>
        <v>0.13165905718633439</v>
      </c>
      <c r="M38" s="20">
        <f t="shared" si="4"/>
        <v>3.7324684417039866</v>
      </c>
      <c r="N38" s="21">
        <v>16</v>
      </c>
      <c r="O38" s="21">
        <v>101</v>
      </c>
      <c r="P38" s="20">
        <f t="shared" si="5"/>
        <v>0.59128212937884939</v>
      </c>
      <c r="Q38" s="115">
        <f t="shared" si="6"/>
        <v>3.6955133086178087E-2</v>
      </c>
      <c r="R38" s="119"/>
    </row>
    <row r="39" spans="1:18" ht="13.8" customHeight="1" x14ac:dyDescent="0.25">
      <c r="A39" s="19">
        <v>2004</v>
      </c>
      <c r="B39" s="20">
        <v>6.2303707124285461</v>
      </c>
      <c r="C39" s="21">
        <v>7</v>
      </c>
      <c r="D39" s="20">
        <f t="shared" si="0"/>
        <v>5.7942447625585478</v>
      </c>
      <c r="E39" s="21">
        <v>5.1030237747599116</v>
      </c>
      <c r="F39" s="20">
        <f t="shared" si="1"/>
        <v>5.4985630747574046</v>
      </c>
      <c r="G39" s="21">
        <v>11</v>
      </c>
      <c r="H39" s="21">
        <f t="shared" si="7"/>
        <v>4.89372113653409</v>
      </c>
      <c r="I39" s="21">
        <v>39</v>
      </c>
      <c r="J39" s="22">
        <f t="shared" si="2"/>
        <v>52.086801394804958</v>
      </c>
      <c r="K39" s="20">
        <f t="shared" si="8"/>
        <v>2.9851698932857946</v>
      </c>
      <c r="L39" s="20">
        <f t="shared" si="3"/>
        <v>0.1308567624454047</v>
      </c>
      <c r="M39" s="20">
        <f t="shared" si="4"/>
        <v>3.7097237869460002</v>
      </c>
      <c r="N39" s="21">
        <v>16</v>
      </c>
      <c r="O39" s="21">
        <v>101</v>
      </c>
      <c r="P39" s="20">
        <f t="shared" si="5"/>
        <v>0.58767901575382187</v>
      </c>
      <c r="Q39" s="115">
        <f t="shared" si="6"/>
        <v>3.6729938484613867E-2</v>
      </c>
      <c r="R39" s="119"/>
    </row>
    <row r="40" spans="1:18" ht="13.8" customHeight="1" x14ac:dyDescent="0.25">
      <c r="A40" s="19">
        <v>2005</v>
      </c>
      <c r="B40" s="20">
        <v>5.9227595689328085</v>
      </c>
      <c r="C40" s="21">
        <v>7</v>
      </c>
      <c r="D40" s="20">
        <f t="shared" si="0"/>
        <v>5.5081663991075116</v>
      </c>
      <c r="E40" s="21">
        <v>5.1030237747599116</v>
      </c>
      <c r="F40" s="20">
        <f t="shared" si="1"/>
        <v>5.2270833582077181</v>
      </c>
      <c r="G40" s="21">
        <v>11</v>
      </c>
      <c r="H40" s="21">
        <f t="shared" si="7"/>
        <v>4.6521041888048691</v>
      </c>
      <c r="I40" s="21">
        <v>39</v>
      </c>
      <c r="J40" s="22">
        <f t="shared" si="2"/>
        <v>52.086801394804958</v>
      </c>
      <c r="K40" s="20">
        <f t="shared" si="8"/>
        <v>2.8377835551709705</v>
      </c>
      <c r="L40" s="20">
        <f t="shared" si="3"/>
        <v>0.1243959914595494</v>
      </c>
      <c r="M40" s="20">
        <f t="shared" si="4"/>
        <v>3.5265641598824953</v>
      </c>
      <c r="N40" s="21">
        <v>16</v>
      </c>
      <c r="O40" s="21">
        <v>101</v>
      </c>
      <c r="P40" s="20">
        <f t="shared" si="5"/>
        <v>0.55866362928831603</v>
      </c>
      <c r="Q40" s="115">
        <f t="shared" si="6"/>
        <v>3.4916476830519752E-2</v>
      </c>
      <c r="R40" s="119"/>
    </row>
    <row r="41" spans="1:18" ht="13.8" customHeight="1" x14ac:dyDescent="0.25">
      <c r="A41" s="13">
        <v>2006</v>
      </c>
      <c r="B41" s="14">
        <v>6.0832415402455862</v>
      </c>
      <c r="C41" s="15">
        <v>7</v>
      </c>
      <c r="D41" s="16">
        <f t="shared" si="0"/>
        <v>5.6574146324283952</v>
      </c>
      <c r="E41" s="15">
        <v>5.1030237747599116</v>
      </c>
      <c r="F41" s="16">
        <f t="shared" si="1"/>
        <v>5.3687154186988284</v>
      </c>
      <c r="G41" s="15">
        <v>11</v>
      </c>
      <c r="H41" s="15">
        <f t="shared" si="7"/>
        <v>4.778156722641957</v>
      </c>
      <c r="I41" s="15">
        <v>39</v>
      </c>
      <c r="J41" s="17">
        <f t="shared" si="2"/>
        <v>52.086801394804958</v>
      </c>
      <c r="K41" s="16">
        <f t="shared" si="8"/>
        <v>2.9146756008115937</v>
      </c>
      <c r="L41" s="16">
        <f t="shared" si="3"/>
        <v>0.12776660167941234</v>
      </c>
      <c r="M41" s="16">
        <f t="shared" si="4"/>
        <v>3.6221192743105002</v>
      </c>
      <c r="N41" s="15">
        <v>16</v>
      </c>
      <c r="O41" s="15">
        <v>101</v>
      </c>
      <c r="P41" s="16">
        <f t="shared" si="5"/>
        <v>0.57380107315809903</v>
      </c>
      <c r="Q41" s="114">
        <f t="shared" si="6"/>
        <v>3.5862567072381189E-2</v>
      </c>
      <c r="R41" s="119"/>
    </row>
    <row r="42" spans="1:18" ht="13.8" customHeight="1" x14ac:dyDescent="0.25">
      <c r="A42" s="13">
        <v>2007</v>
      </c>
      <c r="B42" s="14">
        <v>6.2879438017355245</v>
      </c>
      <c r="C42" s="15">
        <v>7</v>
      </c>
      <c r="D42" s="16">
        <f t="shared" si="0"/>
        <v>5.8477877356140375</v>
      </c>
      <c r="E42" s="15">
        <v>5.7830574639766983</v>
      </c>
      <c r="F42" s="16">
        <f t="shared" si="1"/>
        <v>5.5096068104920963</v>
      </c>
      <c r="G42" s="15">
        <v>11</v>
      </c>
      <c r="H42" s="15">
        <f t="shared" si="7"/>
        <v>4.9035500613379659</v>
      </c>
      <c r="I42" s="15">
        <v>39</v>
      </c>
      <c r="J42" s="17">
        <f t="shared" si="2"/>
        <v>52.430148364389439</v>
      </c>
      <c r="K42" s="16">
        <f t="shared" si="8"/>
        <v>2.9911655374161592</v>
      </c>
      <c r="L42" s="16">
        <f t="shared" si="3"/>
        <v>0.13111958520180425</v>
      </c>
      <c r="M42" s="16">
        <f t="shared" si="4"/>
        <v>3.7171746806785495</v>
      </c>
      <c r="N42" s="15">
        <v>16</v>
      </c>
      <c r="O42" s="15">
        <v>101</v>
      </c>
      <c r="P42" s="16">
        <f t="shared" si="5"/>
        <v>0.58885935535501777</v>
      </c>
      <c r="Q42" s="114">
        <f t="shared" si="6"/>
        <v>3.680370970968861E-2</v>
      </c>
      <c r="R42" s="119"/>
    </row>
    <row r="43" spans="1:18" ht="13.8" customHeight="1" x14ac:dyDescent="0.25">
      <c r="A43" s="13">
        <v>2008</v>
      </c>
      <c r="B43" s="14">
        <v>6.2226889061694912</v>
      </c>
      <c r="C43" s="15">
        <v>7</v>
      </c>
      <c r="D43" s="16">
        <f t="shared" si="0"/>
        <v>5.787100682737627</v>
      </c>
      <c r="E43" s="15">
        <v>6.4630911531934849</v>
      </c>
      <c r="F43" s="16">
        <f t="shared" si="1"/>
        <v>5.4130750904852114</v>
      </c>
      <c r="G43" s="15">
        <v>11</v>
      </c>
      <c r="H43" s="15">
        <f t="shared" si="7"/>
        <v>4.8176368305318382</v>
      </c>
      <c r="I43" s="15">
        <v>39</v>
      </c>
      <c r="J43" s="17">
        <f t="shared" si="2"/>
        <v>52.773495333973926</v>
      </c>
      <c r="K43" s="16">
        <f t="shared" si="8"/>
        <v>2.9387584666244213</v>
      </c>
      <c r="L43" s="16">
        <f t="shared" si="3"/>
        <v>0.12882228894791983</v>
      </c>
      <c r="M43" s="16">
        <f t="shared" si="4"/>
        <v>3.652047480529053</v>
      </c>
      <c r="N43" s="15">
        <v>16</v>
      </c>
      <c r="O43" s="15">
        <v>101</v>
      </c>
      <c r="P43" s="16">
        <f t="shared" si="5"/>
        <v>0.5785421751333153</v>
      </c>
      <c r="Q43" s="114">
        <f t="shared" si="6"/>
        <v>3.6158885945832206E-2</v>
      </c>
      <c r="R43" s="119"/>
    </row>
    <row r="44" spans="1:18" ht="13.8" customHeight="1" x14ac:dyDescent="0.25">
      <c r="A44" s="13">
        <v>2009</v>
      </c>
      <c r="B44" s="14">
        <v>6.1739802021345307</v>
      </c>
      <c r="C44" s="15">
        <v>7</v>
      </c>
      <c r="D44" s="16">
        <f t="shared" si="0"/>
        <v>5.7418015879851136</v>
      </c>
      <c r="E44" s="15">
        <v>7.1431248424102716</v>
      </c>
      <c r="F44" s="16">
        <f t="shared" si="1"/>
        <v>5.3316575323518416</v>
      </c>
      <c r="G44" s="15">
        <v>11</v>
      </c>
      <c r="H44" s="15">
        <f t="shared" si="7"/>
        <v>4.7451752037931394</v>
      </c>
      <c r="I44" s="15">
        <v>39</v>
      </c>
      <c r="J44" s="17">
        <f t="shared" si="2"/>
        <v>53.116842303558414</v>
      </c>
      <c r="K44" s="16">
        <f t="shared" si="8"/>
        <v>2.8945568743138148</v>
      </c>
      <c r="L44" s="16">
        <f t="shared" si="3"/>
        <v>0.12688468490142749</v>
      </c>
      <c r="M44" s="16">
        <f t="shared" si="4"/>
        <v>3.5971173746130183</v>
      </c>
      <c r="N44" s="15">
        <v>16</v>
      </c>
      <c r="O44" s="15">
        <v>101</v>
      </c>
      <c r="P44" s="16">
        <f t="shared" si="5"/>
        <v>0.56984037617631977</v>
      </c>
      <c r="Q44" s="114">
        <f t="shared" si="6"/>
        <v>3.5615023511019986E-2</v>
      </c>
      <c r="R44" s="119"/>
    </row>
    <row r="45" spans="1:18" ht="13.8" customHeight="1" x14ac:dyDescent="0.25">
      <c r="A45" s="13">
        <v>2010</v>
      </c>
      <c r="B45" s="14">
        <v>6.1304398728729339</v>
      </c>
      <c r="C45" s="15">
        <v>7</v>
      </c>
      <c r="D45" s="16">
        <f t="shared" si="0"/>
        <v>5.7013090817718286</v>
      </c>
      <c r="E45" s="15">
        <v>7.8231585316270582</v>
      </c>
      <c r="F45" s="16">
        <f t="shared" si="1"/>
        <v>5.2552866339267679</v>
      </c>
      <c r="G45" s="15">
        <v>11</v>
      </c>
      <c r="H45" s="15">
        <f t="shared" si="7"/>
        <v>4.6772051041948233</v>
      </c>
      <c r="I45" s="15">
        <v>39</v>
      </c>
      <c r="J45" s="17">
        <f t="shared" si="2"/>
        <v>53.460189273142902</v>
      </c>
      <c r="K45" s="16">
        <f t="shared" si="8"/>
        <v>2.853095113558842</v>
      </c>
      <c r="L45" s="16">
        <f t="shared" si="3"/>
        <v>0.12506718306011363</v>
      </c>
      <c r="M45" s="16">
        <f t="shared" si="4"/>
        <v>3.5455921061626912</v>
      </c>
      <c r="N45" s="15">
        <v>16</v>
      </c>
      <c r="O45" s="15">
        <v>101</v>
      </c>
      <c r="P45" s="16">
        <f t="shared" si="5"/>
        <v>0.56167795741191151</v>
      </c>
      <c r="Q45" s="114">
        <f t="shared" si="6"/>
        <v>3.5104872338244469E-2</v>
      </c>
      <c r="R45" s="119"/>
    </row>
    <row r="46" spans="1:18" ht="13.8" customHeight="1" x14ac:dyDescent="0.25">
      <c r="A46" s="24">
        <v>2011</v>
      </c>
      <c r="B46" s="20">
        <v>5.9781132460168447</v>
      </c>
      <c r="C46" s="25">
        <v>7</v>
      </c>
      <c r="D46" s="26">
        <f t="shared" si="0"/>
        <v>5.5596453187956651</v>
      </c>
      <c r="E46" s="21">
        <v>8.5031922208438449</v>
      </c>
      <c r="F46" s="26">
        <f t="shared" si="1"/>
        <v>5.0868979905413232</v>
      </c>
      <c r="G46" s="25">
        <v>11</v>
      </c>
      <c r="H46" s="21">
        <f t="shared" si="7"/>
        <v>4.5273392115817774</v>
      </c>
      <c r="I46" s="25">
        <v>39</v>
      </c>
      <c r="J46" s="27">
        <f t="shared" si="2"/>
        <v>53.803536242727404</v>
      </c>
      <c r="K46" s="20">
        <f t="shared" si="8"/>
        <v>2.7616769190648842</v>
      </c>
      <c r="L46" s="26">
        <f t="shared" si="3"/>
        <v>0.12105981015078944</v>
      </c>
      <c r="M46" s="26">
        <f t="shared" si="4"/>
        <v>3.4319850878698053</v>
      </c>
      <c r="N46" s="21">
        <v>16</v>
      </c>
      <c r="O46" s="25">
        <v>101</v>
      </c>
      <c r="P46" s="26">
        <f t="shared" si="5"/>
        <v>0.54368080599917712</v>
      </c>
      <c r="Q46" s="116">
        <f t="shared" si="6"/>
        <v>3.398005037494857E-2</v>
      </c>
      <c r="R46" s="119"/>
    </row>
    <row r="47" spans="1:18" ht="13.8" customHeight="1" x14ac:dyDescent="0.25">
      <c r="A47" s="19">
        <v>2012</v>
      </c>
      <c r="B47" s="20">
        <v>5.9574994842291771</v>
      </c>
      <c r="C47" s="21">
        <v>7</v>
      </c>
      <c r="D47" s="20">
        <f t="shared" ref="D47:D52" si="9">+B47-B47*(C47/100)</f>
        <v>5.5404745203331345</v>
      </c>
      <c r="E47" s="25">
        <v>8.5031922208438449</v>
      </c>
      <c r="F47" s="20">
        <f t="shared" ref="F47:F52" si="10">+(D47-D47*(E47)/100)</f>
        <v>5.0693573219223325</v>
      </c>
      <c r="G47" s="21">
        <v>11</v>
      </c>
      <c r="H47" s="21">
        <f t="shared" si="7"/>
        <v>4.511728016510876</v>
      </c>
      <c r="I47" s="21">
        <v>39</v>
      </c>
      <c r="J47" s="22">
        <f t="shared" ref="J47:J52" si="11">100-(K47/B47*100)</f>
        <v>53.80353624272739</v>
      </c>
      <c r="K47" s="20">
        <f t="shared" si="8"/>
        <v>2.7521540900716346</v>
      </c>
      <c r="L47" s="20">
        <f t="shared" ref="L47:L52" si="12">+(K47/365)*16</f>
        <v>0.12064237107163329</v>
      </c>
      <c r="M47" s="20">
        <f t="shared" ref="M47:M52" si="13">+L47*28.3495</f>
        <v>3.420150898695268</v>
      </c>
      <c r="N47" s="21">
        <v>16</v>
      </c>
      <c r="O47" s="21">
        <v>101</v>
      </c>
      <c r="P47" s="20">
        <f t="shared" ref="P47:P52" si="14">+Q47*N47</f>
        <v>0.54180608296162658</v>
      </c>
      <c r="Q47" s="115">
        <f t="shared" ref="Q47:Q52" si="15">+M47/O47</f>
        <v>3.3862880185101661E-2</v>
      </c>
      <c r="R47" s="119"/>
    </row>
    <row r="48" spans="1:18" ht="13.8" customHeight="1" x14ac:dyDescent="0.25">
      <c r="A48" s="19">
        <v>2013</v>
      </c>
      <c r="B48" s="20">
        <v>5.4799511308285132</v>
      </c>
      <c r="C48" s="21">
        <v>7</v>
      </c>
      <c r="D48" s="20">
        <f t="shared" si="9"/>
        <v>5.0963545516705171</v>
      </c>
      <c r="E48" s="25">
        <v>8.5031922208438449</v>
      </c>
      <c r="F48" s="20">
        <f t="shared" si="10"/>
        <v>4.6630017278862486</v>
      </c>
      <c r="G48" s="21">
        <v>11</v>
      </c>
      <c r="H48" s="21">
        <f t="shared" si="7"/>
        <v>4.1500715378187607</v>
      </c>
      <c r="I48" s="21">
        <v>39</v>
      </c>
      <c r="J48" s="22">
        <f t="shared" si="11"/>
        <v>53.803536242727404</v>
      </c>
      <c r="K48" s="20">
        <f t="shared" si="8"/>
        <v>2.5315436380694436</v>
      </c>
      <c r="L48" s="20">
        <f t="shared" si="12"/>
        <v>0.11097177591537287</v>
      </c>
      <c r="M48" s="20">
        <f t="shared" si="13"/>
        <v>3.1459943613128631</v>
      </c>
      <c r="N48" s="21">
        <v>16</v>
      </c>
      <c r="O48" s="21">
        <v>101</v>
      </c>
      <c r="P48" s="20">
        <f t="shared" si="14"/>
        <v>0.49837534436639414</v>
      </c>
      <c r="Q48" s="115">
        <f t="shared" si="15"/>
        <v>3.1148459022899633E-2</v>
      </c>
      <c r="R48" s="119"/>
    </row>
    <row r="49" spans="1:18" ht="13.8" customHeight="1" x14ac:dyDescent="0.25">
      <c r="A49" s="19">
        <v>2014</v>
      </c>
      <c r="B49" s="20">
        <v>5.5419239058637499</v>
      </c>
      <c r="C49" s="21">
        <v>7</v>
      </c>
      <c r="D49" s="20">
        <f t="shared" si="9"/>
        <v>5.153989232453287</v>
      </c>
      <c r="E49" s="25">
        <v>8.5031922208438449</v>
      </c>
      <c r="F49" s="20">
        <f t="shared" si="10"/>
        <v>4.71573562097619</v>
      </c>
      <c r="G49" s="21">
        <v>11</v>
      </c>
      <c r="H49" s="21">
        <f t="shared" si="7"/>
        <v>4.1970047026688091</v>
      </c>
      <c r="I49" s="21">
        <v>39</v>
      </c>
      <c r="J49" s="22">
        <f t="shared" si="11"/>
        <v>53.803536242727397</v>
      </c>
      <c r="K49" s="20">
        <f t="shared" si="8"/>
        <v>2.5601728686279737</v>
      </c>
      <c r="L49" s="20">
        <f t="shared" si="12"/>
        <v>0.11222675588506185</v>
      </c>
      <c r="M49" s="20">
        <f t="shared" si="13"/>
        <v>3.181572415963561</v>
      </c>
      <c r="N49" s="21">
        <v>16</v>
      </c>
      <c r="O49" s="21">
        <v>101</v>
      </c>
      <c r="P49" s="20">
        <f t="shared" si="14"/>
        <v>0.50401147183581163</v>
      </c>
      <c r="Q49" s="115">
        <f t="shared" si="15"/>
        <v>3.1500716989738227E-2</v>
      </c>
      <c r="R49" s="119"/>
    </row>
    <row r="50" spans="1:18" ht="13.8" customHeight="1" x14ac:dyDescent="0.25">
      <c r="A50" s="24">
        <v>2015</v>
      </c>
      <c r="B50" s="20">
        <v>5.1454332528162912</v>
      </c>
      <c r="C50" s="25">
        <v>7</v>
      </c>
      <c r="D50" s="26">
        <f t="shared" si="9"/>
        <v>4.7852529251191509</v>
      </c>
      <c r="E50" s="25">
        <v>8.5031922208438449</v>
      </c>
      <c r="F50" s="26">
        <f t="shared" si="10"/>
        <v>4.3783536706427171</v>
      </c>
      <c r="G50" s="25">
        <v>11</v>
      </c>
      <c r="H50" s="21">
        <f t="shared" si="7"/>
        <v>3.8967347668720183</v>
      </c>
      <c r="I50" s="25">
        <v>39</v>
      </c>
      <c r="J50" s="27">
        <f t="shared" si="11"/>
        <v>53.80353624272739</v>
      </c>
      <c r="K50" s="20">
        <f t="shared" si="8"/>
        <v>2.3770082077919312</v>
      </c>
      <c r="L50" s="26">
        <f t="shared" si="12"/>
        <v>0.10419762006759151</v>
      </c>
      <c r="M50" s="26">
        <f t="shared" si="13"/>
        <v>2.9539504301061852</v>
      </c>
      <c r="N50" s="25">
        <v>16</v>
      </c>
      <c r="O50" s="25">
        <v>101</v>
      </c>
      <c r="P50" s="26">
        <f t="shared" si="14"/>
        <v>0.46795254338315806</v>
      </c>
      <c r="Q50" s="116">
        <f t="shared" si="15"/>
        <v>2.9247033961447379E-2</v>
      </c>
      <c r="R50" s="119"/>
    </row>
    <row r="51" spans="1:18" ht="13.8" customHeight="1" x14ac:dyDescent="0.25">
      <c r="A51" s="29">
        <v>2016</v>
      </c>
      <c r="B51" s="14">
        <v>5.0381291631618268</v>
      </c>
      <c r="C51" s="30">
        <v>7</v>
      </c>
      <c r="D51" s="14">
        <f t="shared" si="9"/>
        <v>4.6854601217404985</v>
      </c>
      <c r="E51" s="30">
        <v>8.5031922208438449</v>
      </c>
      <c r="F51" s="14">
        <f t="shared" si="10"/>
        <v>4.2870464411579201</v>
      </c>
      <c r="G51" s="30">
        <v>11</v>
      </c>
      <c r="H51" s="30">
        <f t="shared" si="7"/>
        <v>3.8154713326305489</v>
      </c>
      <c r="I51" s="30">
        <v>39</v>
      </c>
      <c r="J51" s="32">
        <f t="shared" si="11"/>
        <v>53.803536242727397</v>
      </c>
      <c r="K51" s="14">
        <f t="shared" si="8"/>
        <v>2.327437512904635</v>
      </c>
      <c r="L51" s="14">
        <f t="shared" si="12"/>
        <v>0.10202465809992921</v>
      </c>
      <c r="M51" s="14">
        <f t="shared" si="13"/>
        <v>2.8923480448039429</v>
      </c>
      <c r="N51" s="30">
        <v>16</v>
      </c>
      <c r="O51" s="30">
        <v>101</v>
      </c>
      <c r="P51" s="14">
        <f t="shared" si="14"/>
        <v>0.45819374967191173</v>
      </c>
      <c r="Q51" s="117">
        <f t="shared" si="15"/>
        <v>2.8637109354494483E-2</v>
      </c>
      <c r="R51" s="119"/>
    </row>
    <row r="52" spans="1:18" ht="13.8" customHeight="1" x14ac:dyDescent="0.25">
      <c r="A52" s="29">
        <v>2017</v>
      </c>
      <c r="B52" s="14">
        <v>4.7413538849146803</v>
      </c>
      <c r="C52" s="30">
        <v>7</v>
      </c>
      <c r="D52" s="14">
        <f t="shared" si="9"/>
        <v>4.4094591129706524</v>
      </c>
      <c r="E52" s="30">
        <v>8.5031922208438449</v>
      </c>
      <c r="F52" s="14">
        <f t="shared" si="10"/>
        <v>4.0345143286952414</v>
      </c>
      <c r="G52" s="30">
        <v>11</v>
      </c>
      <c r="H52" s="30">
        <f t="shared" si="7"/>
        <v>3.5907177525387648</v>
      </c>
      <c r="I52" s="30">
        <v>39</v>
      </c>
      <c r="J52" s="32">
        <f t="shared" si="11"/>
        <v>53.803536242727404</v>
      </c>
      <c r="K52" s="14">
        <f t="shared" si="8"/>
        <v>2.1903378290486466</v>
      </c>
      <c r="L52" s="14">
        <f t="shared" si="12"/>
        <v>9.6014808944598212E-2</v>
      </c>
      <c r="M52" s="14">
        <f t="shared" si="13"/>
        <v>2.7219718261748871</v>
      </c>
      <c r="N52" s="30">
        <v>16</v>
      </c>
      <c r="O52" s="30">
        <v>101</v>
      </c>
      <c r="P52" s="14">
        <f t="shared" si="14"/>
        <v>0.43120345761186329</v>
      </c>
      <c r="Q52" s="117">
        <f t="shared" si="15"/>
        <v>2.6950216100741456E-2</v>
      </c>
      <c r="R52" s="119"/>
    </row>
    <row r="53" spans="1:18" ht="13.8" customHeight="1" x14ac:dyDescent="0.25">
      <c r="A53" s="59">
        <v>2018</v>
      </c>
      <c r="B53" s="14">
        <v>4.8967856139566832</v>
      </c>
      <c r="C53" s="31">
        <v>7</v>
      </c>
      <c r="D53" s="35">
        <f>+B53-B53*(C53/100)</f>
        <v>4.5540106209797155</v>
      </c>
      <c r="E53" s="31">
        <v>8.5031922208438449</v>
      </c>
      <c r="F53" s="35">
        <f>+(D53-D53*(E53)/100)</f>
        <v>4.1667743441201655</v>
      </c>
      <c r="G53" s="31">
        <v>11</v>
      </c>
      <c r="H53" s="31">
        <f>F53-(F53*G53/100)</f>
        <v>3.7084291662669471</v>
      </c>
      <c r="I53" s="31">
        <v>39</v>
      </c>
      <c r="J53" s="60">
        <f>100-(K53/B53*100)</f>
        <v>53.803536242727404</v>
      </c>
      <c r="K53" s="35">
        <f>+H53-H53*I53/100</f>
        <v>2.2621417914228377</v>
      </c>
      <c r="L53" s="35">
        <f>+(K53/365)*16</f>
        <v>9.9162379897987402E-2</v>
      </c>
      <c r="M53" s="35">
        <f>+L53*28.3495</f>
        <v>2.8112038889179938</v>
      </c>
      <c r="N53" s="31">
        <v>16</v>
      </c>
      <c r="O53" s="31">
        <v>101</v>
      </c>
      <c r="P53" s="35">
        <f>+Q53*N53</f>
        <v>0.445339229927603</v>
      </c>
      <c r="Q53" s="120">
        <f>+M53/O53</f>
        <v>2.7833701870475187E-2</v>
      </c>
      <c r="R53" s="119"/>
    </row>
    <row r="54" spans="1:18" ht="13.8" customHeight="1" x14ac:dyDescent="0.25">
      <c r="A54" s="59">
        <v>2019</v>
      </c>
      <c r="B54" s="35">
        <v>5.1739637791466278</v>
      </c>
      <c r="C54" s="31">
        <v>7</v>
      </c>
      <c r="D54" s="35">
        <f>+B54-B54*(C54/100)</f>
        <v>4.8117863146063637</v>
      </c>
      <c r="E54" s="31">
        <v>8.5031922208438449</v>
      </c>
      <c r="F54" s="35">
        <f>+(D54-D54*(E54)/100)</f>
        <v>4.4026308750191268</v>
      </c>
      <c r="G54" s="31">
        <v>11</v>
      </c>
      <c r="H54" s="31">
        <f>F54-(F54*G54/100)</f>
        <v>3.9183414787670228</v>
      </c>
      <c r="I54" s="31">
        <v>39</v>
      </c>
      <c r="J54" s="60">
        <f>100-(K54/B54*100)</f>
        <v>53.803536242727397</v>
      </c>
      <c r="K54" s="35">
        <f>+H54-H54*I54/100</f>
        <v>2.3901883020478838</v>
      </c>
      <c r="L54" s="35">
        <f>+(K54/365)*16</f>
        <v>0.10477537762401683</v>
      </c>
      <c r="M54" s="35">
        <f>+L54*28.3495</f>
        <v>2.9703295679520649</v>
      </c>
      <c r="N54" s="31">
        <v>16</v>
      </c>
      <c r="O54" s="31">
        <v>101</v>
      </c>
      <c r="P54" s="35">
        <f>+Q54*N54</f>
        <v>0.47054725828943605</v>
      </c>
      <c r="Q54" s="120">
        <f>+M54/O54</f>
        <v>2.9409203643089753E-2</v>
      </c>
      <c r="R54" s="119"/>
    </row>
    <row r="55" spans="1:18" ht="13.8" customHeight="1" x14ac:dyDescent="0.25">
      <c r="A55" s="59">
        <v>2020</v>
      </c>
      <c r="B55" s="35">
        <v>5.1140354310350622</v>
      </c>
      <c r="C55" s="31">
        <v>7</v>
      </c>
      <c r="D55" s="35">
        <f>+B55-B55*(C55/100)</f>
        <v>4.7560529508626077</v>
      </c>
      <c r="E55" s="31">
        <v>8.5031922208438449</v>
      </c>
      <c r="F55" s="35">
        <f>+(D55-D55*(E55)/100)</f>
        <v>4.3516366263256447</v>
      </c>
      <c r="G55" s="31">
        <v>11</v>
      </c>
      <c r="H55" s="31">
        <f>F55-(F55*G55/100)</f>
        <v>3.8729565974298237</v>
      </c>
      <c r="I55" s="31">
        <v>39</v>
      </c>
      <c r="J55" s="60">
        <f>100-(K55/B55*100)</f>
        <v>53.803536242727404</v>
      </c>
      <c r="K55" s="35">
        <f>+H55-H55*I55/100</f>
        <v>2.3625035244321921</v>
      </c>
      <c r="L55" s="35">
        <f>+(K55/365)*16</f>
        <v>0.10356179833127417</v>
      </c>
      <c r="M55" s="35">
        <f>+L55*28.3495</f>
        <v>2.9359252017924571</v>
      </c>
      <c r="N55" s="31">
        <v>16</v>
      </c>
      <c r="O55" s="31">
        <v>101</v>
      </c>
      <c r="P55" s="35">
        <f>+Q55*N55</f>
        <v>0.46509706167009224</v>
      </c>
      <c r="Q55" s="120">
        <f>+M55/O55</f>
        <v>2.9068566354380765E-2</v>
      </c>
      <c r="R55" s="119"/>
    </row>
    <row r="56" spans="1:18" ht="13.8" customHeight="1" x14ac:dyDescent="0.25">
      <c r="A56" s="19">
        <v>2021</v>
      </c>
      <c r="B56" s="20">
        <v>4.7249861220788487</v>
      </c>
      <c r="C56" s="21">
        <v>7</v>
      </c>
      <c r="D56" s="20">
        <f t="shared" ref="D56:D57" si="16">+B56-B56*(C56/100)</f>
        <v>4.394237093533329</v>
      </c>
      <c r="E56" s="21">
        <v>8.5031922208438449</v>
      </c>
      <c r="F56" s="20">
        <f t="shared" ref="F56:F57" si="17">+(D56-D56*(E56)/100)</f>
        <v>4.0205866668305683</v>
      </c>
      <c r="G56" s="21">
        <v>11</v>
      </c>
      <c r="H56" s="21">
        <f t="shared" ref="H56:H57" si="18">F56-(F56*G56/100)</f>
        <v>3.5783221334792059</v>
      </c>
      <c r="I56" s="21">
        <v>39</v>
      </c>
      <c r="J56" s="22">
        <f t="shared" ref="J56:J57" si="19">100-(K56/B56*100)</f>
        <v>53.803536242727397</v>
      </c>
      <c r="K56" s="20">
        <f t="shared" ref="K56:K57" si="20">+H56-H56*I56/100</f>
        <v>2.1827765014223157</v>
      </c>
      <c r="L56" s="20">
        <f t="shared" ref="L56:L57" si="21">+(K56/365)*16</f>
        <v>9.5683353487005615E-2</v>
      </c>
      <c r="M56" s="20">
        <f t="shared" ref="M56:M57" si="22">+L56*28.3495</f>
        <v>2.7125752296798655</v>
      </c>
      <c r="N56" s="21">
        <v>16</v>
      </c>
      <c r="O56" s="21">
        <v>101</v>
      </c>
      <c r="P56" s="20">
        <f t="shared" ref="P56:P57" si="23">+Q56*N56</f>
        <v>0.42971488787007772</v>
      </c>
      <c r="Q56" s="115">
        <f t="shared" ref="Q56:Q57" si="24">+M56/O56</f>
        <v>2.6857180491879858E-2</v>
      </c>
      <c r="R56" s="119"/>
    </row>
    <row r="57" spans="1:18" ht="13.8" customHeight="1" thickBot="1" x14ac:dyDescent="0.3">
      <c r="A57" s="123">
        <v>2022</v>
      </c>
      <c r="B57" s="124">
        <v>4.1464879559929217</v>
      </c>
      <c r="C57" s="125">
        <v>7</v>
      </c>
      <c r="D57" s="124">
        <f t="shared" si="16"/>
        <v>3.8562337990734172</v>
      </c>
      <c r="E57" s="125">
        <v>8.5031922208438449</v>
      </c>
      <c r="F57" s="124">
        <f t="shared" si="17"/>
        <v>3.5283308266530553</v>
      </c>
      <c r="G57" s="125">
        <v>11</v>
      </c>
      <c r="H57" s="125">
        <f t="shared" si="18"/>
        <v>3.1402144357212194</v>
      </c>
      <c r="I57" s="125">
        <v>39</v>
      </c>
      <c r="J57" s="126">
        <f t="shared" si="19"/>
        <v>53.80353624272739</v>
      </c>
      <c r="K57" s="124">
        <f t="shared" si="20"/>
        <v>1.9155308057899438</v>
      </c>
      <c r="L57" s="124">
        <f t="shared" si="21"/>
        <v>8.3968473678463287E-2</v>
      </c>
      <c r="M57" s="124">
        <f t="shared" si="22"/>
        <v>2.380464244547595</v>
      </c>
      <c r="N57" s="125">
        <v>16</v>
      </c>
      <c r="O57" s="125">
        <v>101</v>
      </c>
      <c r="P57" s="124">
        <f t="shared" si="23"/>
        <v>0.37710324666100514</v>
      </c>
      <c r="Q57" s="128">
        <f t="shared" si="24"/>
        <v>2.3568952916312821E-2</v>
      </c>
      <c r="R57" s="119"/>
    </row>
    <row r="58" spans="1:18" ht="15" customHeight="1" thickTop="1" x14ac:dyDescent="0.25">
      <c r="A58" s="7" t="s">
        <v>96</v>
      </c>
      <c r="Q58" s="7"/>
    </row>
    <row r="59" spans="1:18" ht="15" customHeight="1" x14ac:dyDescent="0.25">
      <c r="A59" s="7" t="s">
        <v>104</v>
      </c>
      <c r="Q59" s="7"/>
    </row>
    <row r="60" spans="1:18" ht="15" customHeight="1" x14ac:dyDescent="0.25">
      <c r="A60" s="7" t="s">
        <v>209</v>
      </c>
      <c r="Q60" s="7"/>
    </row>
    <row r="61" spans="1:18" ht="15" customHeight="1" x14ac:dyDescent="0.25">
      <c r="A61" s="7" t="s">
        <v>210</v>
      </c>
      <c r="Q61" s="7"/>
    </row>
    <row r="62" spans="1:18" ht="15" customHeight="1" x14ac:dyDescent="0.25">
      <c r="A62" s="7" t="s">
        <v>105</v>
      </c>
      <c r="Q62" s="7"/>
    </row>
    <row r="63" spans="1:18" ht="15" customHeight="1" x14ac:dyDescent="0.25">
      <c r="A63" s="7" t="s">
        <v>106</v>
      </c>
      <c r="Q63" s="7"/>
    </row>
    <row r="64" spans="1:18" ht="15" customHeight="1" x14ac:dyDescent="0.25">
      <c r="A64" s="7" t="s">
        <v>214</v>
      </c>
      <c r="Q64" s="7"/>
    </row>
    <row r="65" spans="17:17" x14ac:dyDescent="0.25">
      <c r="Q65" s="7"/>
    </row>
    <row r="66" spans="17:17" x14ac:dyDescent="0.25">
      <c r="Q66" s="7"/>
    </row>
    <row r="67" spans="17:17" x14ac:dyDescent="0.25">
      <c r="Q67" s="7"/>
    </row>
    <row r="68" spans="17:17" x14ac:dyDescent="0.25">
      <c r="Q68" s="7"/>
    </row>
    <row r="69" spans="17:17" x14ac:dyDescent="0.25">
      <c r="Q69" s="7"/>
    </row>
    <row r="70" spans="17:17" x14ac:dyDescent="0.25">
      <c r="Q70"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5">
    <pageSetUpPr fitToPage="1"/>
  </sheetPr>
  <dimension ref="A1:R75"/>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114</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87</v>
      </c>
      <c r="Q4" s="113" t="s">
        <v>86</v>
      </c>
      <c r="R4" s="119"/>
    </row>
    <row r="5" spans="1:18" ht="13.8" customHeight="1" x14ac:dyDescent="0.25">
      <c r="A5" s="13">
        <v>1970</v>
      </c>
      <c r="B5" s="75" t="s">
        <v>8</v>
      </c>
      <c r="C5" s="75" t="s">
        <v>8</v>
      </c>
      <c r="D5" s="75" t="s">
        <v>8</v>
      </c>
      <c r="E5" s="75" t="s">
        <v>8</v>
      </c>
      <c r="F5" s="75" t="s">
        <v>8</v>
      </c>
      <c r="G5" s="75" t="s">
        <v>8</v>
      </c>
      <c r="H5" s="75" t="s">
        <v>8</v>
      </c>
      <c r="I5" s="75" t="s">
        <v>8</v>
      </c>
      <c r="J5" s="75" t="s">
        <v>8</v>
      </c>
      <c r="K5" s="75" t="s">
        <v>8</v>
      </c>
      <c r="L5" s="75" t="s">
        <v>8</v>
      </c>
      <c r="M5" s="75" t="s">
        <v>8</v>
      </c>
      <c r="N5" s="75" t="s">
        <v>8</v>
      </c>
      <c r="O5" s="75" t="s">
        <v>8</v>
      </c>
      <c r="P5" s="75" t="s">
        <v>8</v>
      </c>
      <c r="Q5" s="136" t="s">
        <v>8</v>
      </c>
      <c r="R5" s="119"/>
    </row>
    <row r="6" spans="1:18" ht="13.8" customHeight="1" x14ac:dyDescent="0.25">
      <c r="A6" s="19">
        <v>1971</v>
      </c>
      <c r="B6" s="76" t="s">
        <v>8</v>
      </c>
      <c r="C6" s="76" t="s">
        <v>8</v>
      </c>
      <c r="D6" s="76" t="s">
        <v>8</v>
      </c>
      <c r="E6" s="76" t="s">
        <v>8</v>
      </c>
      <c r="F6" s="76" t="s">
        <v>8</v>
      </c>
      <c r="G6" s="76" t="s">
        <v>8</v>
      </c>
      <c r="H6" s="76" t="s">
        <v>8</v>
      </c>
      <c r="I6" s="76" t="s">
        <v>8</v>
      </c>
      <c r="J6" s="76" t="s">
        <v>8</v>
      </c>
      <c r="K6" s="76" t="s">
        <v>8</v>
      </c>
      <c r="L6" s="76" t="s">
        <v>8</v>
      </c>
      <c r="M6" s="76" t="s">
        <v>8</v>
      </c>
      <c r="N6" s="76" t="s">
        <v>8</v>
      </c>
      <c r="O6" s="76" t="s">
        <v>8</v>
      </c>
      <c r="P6" s="76" t="s">
        <v>8</v>
      </c>
      <c r="Q6" s="137" t="s">
        <v>8</v>
      </c>
      <c r="R6" s="119"/>
    </row>
    <row r="7" spans="1:18" ht="13.8" customHeight="1" x14ac:dyDescent="0.25">
      <c r="A7" s="19">
        <v>1972</v>
      </c>
      <c r="B7" s="76" t="s">
        <v>8</v>
      </c>
      <c r="C7" s="76" t="s">
        <v>8</v>
      </c>
      <c r="D7" s="76" t="s">
        <v>8</v>
      </c>
      <c r="E7" s="76" t="s">
        <v>8</v>
      </c>
      <c r="F7" s="76" t="s">
        <v>8</v>
      </c>
      <c r="G7" s="76" t="s">
        <v>8</v>
      </c>
      <c r="H7" s="76" t="s">
        <v>8</v>
      </c>
      <c r="I7" s="76" t="s">
        <v>8</v>
      </c>
      <c r="J7" s="76" t="s">
        <v>8</v>
      </c>
      <c r="K7" s="76" t="s">
        <v>8</v>
      </c>
      <c r="L7" s="76" t="s">
        <v>8</v>
      </c>
      <c r="M7" s="76" t="s">
        <v>8</v>
      </c>
      <c r="N7" s="76" t="s">
        <v>8</v>
      </c>
      <c r="O7" s="76" t="s">
        <v>8</v>
      </c>
      <c r="P7" s="76" t="s">
        <v>8</v>
      </c>
      <c r="Q7" s="137" t="s">
        <v>8</v>
      </c>
      <c r="R7" s="119"/>
    </row>
    <row r="8" spans="1:18" ht="13.8" customHeight="1" x14ac:dyDescent="0.25">
      <c r="A8" s="19">
        <v>1973</v>
      </c>
      <c r="B8" s="76" t="s">
        <v>8</v>
      </c>
      <c r="C8" s="76" t="s">
        <v>8</v>
      </c>
      <c r="D8" s="76" t="s">
        <v>8</v>
      </c>
      <c r="E8" s="76" t="s">
        <v>8</v>
      </c>
      <c r="F8" s="76" t="s">
        <v>8</v>
      </c>
      <c r="G8" s="76" t="s">
        <v>8</v>
      </c>
      <c r="H8" s="76" t="s">
        <v>8</v>
      </c>
      <c r="I8" s="76" t="s">
        <v>8</v>
      </c>
      <c r="J8" s="76" t="s">
        <v>8</v>
      </c>
      <c r="K8" s="76" t="s">
        <v>8</v>
      </c>
      <c r="L8" s="76" t="s">
        <v>8</v>
      </c>
      <c r="M8" s="76" t="s">
        <v>8</v>
      </c>
      <c r="N8" s="76" t="s">
        <v>8</v>
      </c>
      <c r="O8" s="76" t="s">
        <v>8</v>
      </c>
      <c r="P8" s="76" t="s">
        <v>8</v>
      </c>
      <c r="Q8" s="137" t="s">
        <v>8</v>
      </c>
      <c r="R8" s="119"/>
    </row>
    <row r="9" spans="1:18" ht="13.8" customHeight="1" x14ac:dyDescent="0.25">
      <c r="A9" s="19">
        <v>1974</v>
      </c>
      <c r="B9" s="76" t="s">
        <v>8</v>
      </c>
      <c r="C9" s="76" t="s">
        <v>8</v>
      </c>
      <c r="D9" s="76" t="s">
        <v>8</v>
      </c>
      <c r="E9" s="76" t="s">
        <v>8</v>
      </c>
      <c r="F9" s="76" t="s">
        <v>8</v>
      </c>
      <c r="G9" s="76" t="s">
        <v>8</v>
      </c>
      <c r="H9" s="76" t="s">
        <v>8</v>
      </c>
      <c r="I9" s="76" t="s">
        <v>8</v>
      </c>
      <c r="J9" s="76" t="s">
        <v>8</v>
      </c>
      <c r="K9" s="76" t="s">
        <v>8</v>
      </c>
      <c r="L9" s="76" t="s">
        <v>8</v>
      </c>
      <c r="M9" s="76" t="s">
        <v>8</v>
      </c>
      <c r="N9" s="76" t="s">
        <v>8</v>
      </c>
      <c r="O9" s="76" t="s">
        <v>8</v>
      </c>
      <c r="P9" s="76" t="s">
        <v>8</v>
      </c>
      <c r="Q9" s="137" t="s">
        <v>8</v>
      </c>
      <c r="R9" s="119"/>
    </row>
    <row r="10" spans="1:18" ht="13.8" customHeight="1" x14ac:dyDescent="0.25">
      <c r="A10" s="19">
        <v>1975</v>
      </c>
      <c r="B10" s="76" t="s">
        <v>8</v>
      </c>
      <c r="C10" s="76" t="s">
        <v>8</v>
      </c>
      <c r="D10" s="76" t="s">
        <v>8</v>
      </c>
      <c r="E10" s="76" t="s">
        <v>8</v>
      </c>
      <c r="F10" s="76" t="s">
        <v>8</v>
      </c>
      <c r="G10" s="76" t="s">
        <v>8</v>
      </c>
      <c r="H10" s="76" t="s">
        <v>8</v>
      </c>
      <c r="I10" s="76" t="s">
        <v>8</v>
      </c>
      <c r="J10" s="76" t="s">
        <v>8</v>
      </c>
      <c r="K10" s="76" t="s">
        <v>8</v>
      </c>
      <c r="L10" s="76" t="s">
        <v>8</v>
      </c>
      <c r="M10" s="76" t="s">
        <v>8</v>
      </c>
      <c r="N10" s="76" t="s">
        <v>8</v>
      </c>
      <c r="O10" s="76" t="s">
        <v>8</v>
      </c>
      <c r="P10" s="76" t="s">
        <v>8</v>
      </c>
      <c r="Q10" s="137" t="s">
        <v>8</v>
      </c>
      <c r="R10" s="119"/>
    </row>
    <row r="11" spans="1:18" ht="13.8" customHeight="1" x14ac:dyDescent="0.25">
      <c r="A11" s="13">
        <v>1976</v>
      </c>
      <c r="B11" s="75" t="s">
        <v>8</v>
      </c>
      <c r="C11" s="75" t="s">
        <v>8</v>
      </c>
      <c r="D11" s="75" t="s">
        <v>8</v>
      </c>
      <c r="E11" s="75" t="s">
        <v>8</v>
      </c>
      <c r="F11" s="75" t="s">
        <v>8</v>
      </c>
      <c r="G11" s="75" t="s">
        <v>8</v>
      </c>
      <c r="H11" s="75" t="s">
        <v>8</v>
      </c>
      <c r="I11" s="75" t="s">
        <v>8</v>
      </c>
      <c r="J11" s="75" t="s">
        <v>8</v>
      </c>
      <c r="K11" s="75" t="s">
        <v>8</v>
      </c>
      <c r="L11" s="75" t="s">
        <v>8</v>
      </c>
      <c r="M11" s="75" t="s">
        <v>8</v>
      </c>
      <c r="N11" s="75" t="s">
        <v>8</v>
      </c>
      <c r="O11" s="75" t="s">
        <v>8</v>
      </c>
      <c r="P11" s="75" t="s">
        <v>8</v>
      </c>
      <c r="Q11" s="136" t="s">
        <v>8</v>
      </c>
      <c r="R11" s="119"/>
    </row>
    <row r="12" spans="1:18" ht="13.8" customHeight="1" x14ac:dyDescent="0.25">
      <c r="A12" s="13">
        <v>1977</v>
      </c>
      <c r="B12" s="75" t="s">
        <v>8</v>
      </c>
      <c r="C12" s="75" t="s">
        <v>8</v>
      </c>
      <c r="D12" s="75" t="s">
        <v>8</v>
      </c>
      <c r="E12" s="75" t="s">
        <v>8</v>
      </c>
      <c r="F12" s="75" t="s">
        <v>8</v>
      </c>
      <c r="G12" s="75" t="s">
        <v>8</v>
      </c>
      <c r="H12" s="75" t="s">
        <v>8</v>
      </c>
      <c r="I12" s="75" t="s">
        <v>8</v>
      </c>
      <c r="J12" s="75" t="s">
        <v>8</v>
      </c>
      <c r="K12" s="75" t="s">
        <v>8</v>
      </c>
      <c r="L12" s="75" t="s">
        <v>8</v>
      </c>
      <c r="M12" s="75" t="s">
        <v>8</v>
      </c>
      <c r="N12" s="75" t="s">
        <v>8</v>
      </c>
      <c r="O12" s="75" t="s">
        <v>8</v>
      </c>
      <c r="P12" s="75" t="s">
        <v>8</v>
      </c>
      <c r="Q12" s="136" t="s">
        <v>8</v>
      </c>
      <c r="R12" s="119"/>
    </row>
    <row r="13" spans="1:18" ht="13.8" customHeight="1" x14ac:dyDescent="0.25">
      <c r="A13" s="13">
        <v>1978</v>
      </c>
      <c r="B13" s="75" t="s">
        <v>8</v>
      </c>
      <c r="C13" s="75" t="s">
        <v>8</v>
      </c>
      <c r="D13" s="75" t="s">
        <v>8</v>
      </c>
      <c r="E13" s="75" t="s">
        <v>8</v>
      </c>
      <c r="F13" s="75" t="s">
        <v>8</v>
      </c>
      <c r="G13" s="75" t="s">
        <v>8</v>
      </c>
      <c r="H13" s="75" t="s">
        <v>8</v>
      </c>
      <c r="I13" s="75" t="s">
        <v>8</v>
      </c>
      <c r="J13" s="75" t="s">
        <v>8</v>
      </c>
      <c r="K13" s="75" t="s">
        <v>8</v>
      </c>
      <c r="L13" s="75" t="s">
        <v>8</v>
      </c>
      <c r="M13" s="75" t="s">
        <v>8</v>
      </c>
      <c r="N13" s="75" t="s">
        <v>8</v>
      </c>
      <c r="O13" s="75" t="s">
        <v>8</v>
      </c>
      <c r="P13" s="75" t="s">
        <v>8</v>
      </c>
      <c r="Q13" s="136" t="s">
        <v>8</v>
      </c>
      <c r="R13" s="119"/>
    </row>
    <row r="14" spans="1:18" ht="13.8" customHeight="1" x14ac:dyDescent="0.25">
      <c r="A14" s="13">
        <v>1979</v>
      </c>
      <c r="B14" s="75" t="s">
        <v>8</v>
      </c>
      <c r="C14" s="75" t="s">
        <v>8</v>
      </c>
      <c r="D14" s="75" t="s">
        <v>8</v>
      </c>
      <c r="E14" s="75" t="s">
        <v>8</v>
      </c>
      <c r="F14" s="75" t="s">
        <v>8</v>
      </c>
      <c r="G14" s="75" t="s">
        <v>8</v>
      </c>
      <c r="H14" s="75" t="s">
        <v>8</v>
      </c>
      <c r="I14" s="75" t="s">
        <v>8</v>
      </c>
      <c r="J14" s="75" t="s">
        <v>8</v>
      </c>
      <c r="K14" s="75" t="s">
        <v>8</v>
      </c>
      <c r="L14" s="75" t="s">
        <v>8</v>
      </c>
      <c r="M14" s="75" t="s">
        <v>8</v>
      </c>
      <c r="N14" s="75" t="s">
        <v>8</v>
      </c>
      <c r="O14" s="75" t="s">
        <v>8</v>
      </c>
      <c r="P14" s="75" t="s">
        <v>8</v>
      </c>
      <c r="Q14" s="136" t="s">
        <v>8</v>
      </c>
      <c r="R14" s="119"/>
    </row>
    <row r="15" spans="1:18" ht="13.8" customHeight="1" x14ac:dyDescent="0.25">
      <c r="A15" s="13">
        <v>1980</v>
      </c>
      <c r="B15" s="75" t="s">
        <v>8</v>
      </c>
      <c r="C15" s="75" t="s">
        <v>8</v>
      </c>
      <c r="D15" s="75" t="s">
        <v>8</v>
      </c>
      <c r="E15" s="75" t="s">
        <v>8</v>
      </c>
      <c r="F15" s="75" t="s">
        <v>8</v>
      </c>
      <c r="G15" s="75" t="s">
        <v>8</v>
      </c>
      <c r="H15" s="75" t="s">
        <v>8</v>
      </c>
      <c r="I15" s="75" t="s">
        <v>8</v>
      </c>
      <c r="J15" s="75" t="s">
        <v>8</v>
      </c>
      <c r="K15" s="75" t="s">
        <v>8</v>
      </c>
      <c r="L15" s="75" t="s">
        <v>8</v>
      </c>
      <c r="M15" s="75" t="s">
        <v>8</v>
      </c>
      <c r="N15" s="75" t="s">
        <v>8</v>
      </c>
      <c r="O15" s="75" t="s">
        <v>8</v>
      </c>
      <c r="P15" s="75" t="s">
        <v>8</v>
      </c>
      <c r="Q15" s="136" t="s">
        <v>8</v>
      </c>
      <c r="R15" s="119"/>
    </row>
    <row r="16" spans="1:18" ht="13.8" customHeight="1" x14ac:dyDescent="0.25">
      <c r="A16" s="19">
        <v>1981</v>
      </c>
      <c r="B16" s="76" t="s">
        <v>8</v>
      </c>
      <c r="C16" s="76" t="s">
        <v>8</v>
      </c>
      <c r="D16" s="76" t="s">
        <v>8</v>
      </c>
      <c r="E16" s="76" t="s">
        <v>8</v>
      </c>
      <c r="F16" s="76" t="s">
        <v>8</v>
      </c>
      <c r="G16" s="76" t="s">
        <v>8</v>
      </c>
      <c r="H16" s="76" t="s">
        <v>8</v>
      </c>
      <c r="I16" s="76" t="s">
        <v>8</v>
      </c>
      <c r="J16" s="76" t="s">
        <v>8</v>
      </c>
      <c r="K16" s="76" t="s">
        <v>8</v>
      </c>
      <c r="L16" s="76" t="s">
        <v>8</v>
      </c>
      <c r="M16" s="76" t="s">
        <v>8</v>
      </c>
      <c r="N16" s="76" t="s">
        <v>8</v>
      </c>
      <c r="O16" s="76" t="s">
        <v>8</v>
      </c>
      <c r="P16" s="76" t="s">
        <v>8</v>
      </c>
      <c r="Q16" s="137" t="s">
        <v>8</v>
      </c>
      <c r="R16" s="119"/>
    </row>
    <row r="17" spans="1:18" ht="13.8" customHeight="1" x14ac:dyDescent="0.25">
      <c r="A17" s="19">
        <v>1982</v>
      </c>
      <c r="B17" s="76" t="s">
        <v>8</v>
      </c>
      <c r="C17" s="76" t="s">
        <v>8</v>
      </c>
      <c r="D17" s="76" t="s">
        <v>8</v>
      </c>
      <c r="E17" s="76" t="s">
        <v>8</v>
      </c>
      <c r="F17" s="76" t="s">
        <v>8</v>
      </c>
      <c r="G17" s="76" t="s">
        <v>8</v>
      </c>
      <c r="H17" s="76" t="s">
        <v>8</v>
      </c>
      <c r="I17" s="76" t="s">
        <v>8</v>
      </c>
      <c r="J17" s="76" t="s">
        <v>8</v>
      </c>
      <c r="K17" s="76" t="s">
        <v>8</v>
      </c>
      <c r="L17" s="76" t="s">
        <v>8</v>
      </c>
      <c r="M17" s="76" t="s">
        <v>8</v>
      </c>
      <c r="N17" s="76" t="s">
        <v>8</v>
      </c>
      <c r="O17" s="76" t="s">
        <v>8</v>
      </c>
      <c r="P17" s="76" t="s">
        <v>8</v>
      </c>
      <c r="Q17" s="137" t="s">
        <v>8</v>
      </c>
      <c r="R17" s="119"/>
    </row>
    <row r="18" spans="1:18" ht="13.8" customHeight="1" x14ac:dyDescent="0.25">
      <c r="A18" s="19">
        <v>1983</v>
      </c>
      <c r="B18" s="76" t="s">
        <v>8</v>
      </c>
      <c r="C18" s="76" t="s">
        <v>8</v>
      </c>
      <c r="D18" s="76" t="s">
        <v>8</v>
      </c>
      <c r="E18" s="76" t="s">
        <v>8</v>
      </c>
      <c r="F18" s="76" t="s">
        <v>8</v>
      </c>
      <c r="G18" s="76" t="s">
        <v>8</v>
      </c>
      <c r="H18" s="76" t="s">
        <v>8</v>
      </c>
      <c r="I18" s="76" t="s">
        <v>8</v>
      </c>
      <c r="J18" s="76" t="s">
        <v>8</v>
      </c>
      <c r="K18" s="76" t="s">
        <v>8</v>
      </c>
      <c r="L18" s="76" t="s">
        <v>8</v>
      </c>
      <c r="M18" s="76" t="s">
        <v>8</v>
      </c>
      <c r="N18" s="76" t="s">
        <v>8</v>
      </c>
      <c r="O18" s="76" t="s">
        <v>8</v>
      </c>
      <c r="P18" s="76" t="s">
        <v>8</v>
      </c>
      <c r="Q18" s="137" t="s">
        <v>8</v>
      </c>
      <c r="R18" s="119"/>
    </row>
    <row r="19" spans="1:18" ht="13.8" customHeight="1" x14ac:dyDescent="0.25">
      <c r="A19" s="19">
        <v>1984</v>
      </c>
      <c r="B19" s="76" t="s">
        <v>8</v>
      </c>
      <c r="C19" s="76" t="s">
        <v>8</v>
      </c>
      <c r="D19" s="76" t="s">
        <v>8</v>
      </c>
      <c r="E19" s="76" t="s">
        <v>8</v>
      </c>
      <c r="F19" s="76" t="s">
        <v>8</v>
      </c>
      <c r="G19" s="76" t="s">
        <v>8</v>
      </c>
      <c r="H19" s="76" t="s">
        <v>8</v>
      </c>
      <c r="I19" s="76" t="s">
        <v>8</v>
      </c>
      <c r="J19" s="76" t="s">
        <v>8</v>
      </c>
      <c r="K19" s="76" t="s">
        <v>8</v>
      </c>
      <c r="L19" s="76" t="s">
        <v>8</v>
      </c>
      <c r="M19" s="76" t="s">
        <v>8</v>
      </c>
      <c r="N19" s="76" t="s">
        <v>8</v>
      </c>
      <c r="O19" s="76" t="s">
        <v>8</v>
      </c>
      <c r="P19" s="76" t="s">
        <v>8</v>
      </c>
      <c r="Q19" s="137" t="s">
        <v>8</v>
      </c>
      <c r="R19" s="119"/>
    </row>
    <row r="20" spans="1:18" ht="13.8" customHeight="1" x14ac:dyDescent="0.25">
      <c r="A20" s="19">
        <v>1985</v>
      </c>
      <c r="B20" s="76" t="s">
        <v>8</v>
      </c>
      <c r="C20" s="76" t="s">
        <v>8</v>
      </c>
      <c r="D20" s="76" t="s">
        <v>8</v>
      </c>
      <c r="E20" s="76" t="s">
        <v>8</v>
      </c>
      <c r="F20" s="76" t="s">
        <v>8</v>
      </c>
      <c r="G20" s="76" t="s">
        <v>8</v>
      </c>
      <c r="H20" s="76" t="s">
        <v>8</v>
      </c>
      <c r="I20" s="76" t="s">
        <v>8</v>
      </c>
      <c r="J20" s="76" t="s">
        <v>8</v>
      </c>
      <c r="K20" s="76" t="s">
        <v>8</v>
      </c>
      <c r="L20" s="76" t="s">
        <v>8</v>
      </c>
      <c r="M20" s="76" t="s">
        <v>8</v>
      </c>
      <c r="N20" s="76" t="s">
        <v>8</v>
      </c>
      <c r="O20" s="76" t="s">
        <v>8</v>
      </c>
      <c r="P20" s="76" t="s">
        <v>8</v>
      </c>
      <c r="Q20" s="137" t="s">
        <v>8</v>
      </c>
      <c r="R20" s="119"/>
    </row>
    <row r="21" spans="1:18" ht="13.8" customHeight="1" x14ac:dyDescent="0.25">
      <c r="A21" s="13">
        <v>1986</v>
      </c>
      <c r="B21" s="75" t="s">
        <v>8</v>
      </c>
      <c r="C21" s="75" t="s">
        <v>8</v>
      </c>
      <c r="D21" s="75" t="s">
        <v>8</v>
      </c>
      <c r="E21" s="75" t="s">
        <v>8</v>
      </c>
      <c r="F21" s="75" t="s">
        <v>8</v>
      </c>
      <c r="G21" s="75" t="s">
        <v>8</v>
      </c>
      <c r="H21" s="75" t="s">
        <v>8</v>
      </c>
      <c r="I21" s="75" t="s">
        <v>8</v>
      </c>
      <c r="J21" s="75" t="s">
        <v>8</v>
      </c>
      <c r="K21" s="75" t="s">
        <v>8</v>
      </c>
      <c r="L21" s="75" t="s">
        <v>8</v>
      </c>
      <c r="M21" s="75" t="s">
        <v>8</v>
      </c>
      <c r="N21" s="75" t="s">
        <v>8</v>
      </c>
      <c r="O21" s="75" t="s">
        <v>8</v>
      </c>
      <c r="P21" s="75" t="s">
        <v>8</v>
      </c>
      <c r="Q21" s="136" t="s">
        <v>8</v>
      </c>
      <c r="R21" s="119"/>
    </row>
    <row r="22" spans="1:18" ht="13.8" customHeight="1" x14ac:dyDescent="0.25">
      <c r="A22" s="13">
        <v>1987</v>
      </c>
      <c r="B22" s="75" t="s">
        <v>8</v>
      </c>
      <c r="C22" s="75" t="s">
        <v>8</v>
      </c>
      <c r="D22" s="75" t="s">
        <v>8</v>
      </c>
      <c r="E22" s="75" t="s">
        <v>8</v>
      </c>
      <c r="F22" s="75" t="s">
        <v>8</v>
      </c>
      <c r="G22" s="75" t="s">
        <v>8</v>
      </c>
      <c r="H22" s="75" t="s">
        <v>8</v>
      </c>
      <c r="I22" s="75" t="s">
        <v>8</v>
      </c>
      <c r="J22" s="75" t="s">
        <v>8</v>
      </c>
      <c r="K22" s="75" t="s">
        <v>8</v>
      </c>
      <c r="L22" s="75" t="s">
        <v>8</v>
      </c>
      <c r="M22" s="75" t="s">
        <v>8</v>
      </c>
      <c r="N22" s="75" t="s">
        <v>8</v>
      </c>
      <c r="O22" s="75" t="s">
        <v>8</v>
      </c>
      <c r="P22" s="75" t="s">
        <v>8</v>
      </c>
      <c r="Q22" s="136" t="s">
        <v>8</v>
      </c>
      <c r="R22" s="119"/>
    </row>
    <row r="23" spans="1:18" ht="13.8" customHeight="1" x14ac:dyDescent="0.25">
      <c r="A23" s="13">
        <v>1988</v>
      </c>
      <c r="B23" s="75" t="s">
        <v>8</v>
      </c>
      <c r="C23" s="75" t="s">
        <v>8</v>
      </c>
      <c r="D23" s="75" t="s">
        <v>8</v>
      </c>
      <c r="E23" s="75" t="s">
        <v>8</v>
      </c>
      <c r="F23" s="75" t="s">
        <v>8</v>
      </c>
      <c r="G23" s="75" t="s">
        <v>8</v>
      </c>
      <c r="H23" s="75" t="s">
        <v>8</v>
      </c>
      <c r="I23" s="75" t="s">
        <v>8</v>
      </c>
      <c r="J23" s="75" t="s">
        <v>8</v>
      </c>
      <c r="K23" s="75" t="s">
        <v>8</v>
      </c>
      <c r="L23" s="75" t="s">
        <v>8</v>
      </c>
      <c r="M23" s="75" t="s">
        <v>8</v>
      </c>
      <c r="N23" s="75" t="s">
        <v>8</v>
      </c>
      <c r="O23" s="75" t="s">
        <v>8</v>
      </c>
      <c r="P23" s="75" t="s">
        <v>8</v>
      </c>
      <c r="Q23" s="136" t="s">
        <v>8</v>
      </c>
      <c r="R23" s="119"/>
    </row>
    <row r="24" spans="1:18" ht="13.8" customHeight="1" x14ac:dyDescent="0.25">
      <c r="A24" s="13">
        <v>1989</v>
      </c>
      <c r="B24" s="75" t="s">
        <v>8</v>
      </c>
      <c r="C24" s="75" t="s">
        <v>8</v>
      </c>
      <c r="D24" s="75" t="s">
        <v>8</v>
      </c>
      <c r="E24" s="75" t="s">
        <v>8</v>
      </c>
      <c r="F24" s="75" t="s">
        <v>8</v>
      </c>
      <c r="G24" s="75" t="s">
        <v>8</v>
      </c>
      <c r="H24" s="75" t="s">
        <v>8</v>
      </c>
      <c r="I24" s="75" t="s">
        <v>8</v>
      </c>
      <c r="J24" s="75" t="s">
        <v>8</v>
      </c>
      <c r="K24" s="75" t="s">
        <v>8</v>
      </c>
      <c r="L24" s="75" t="s">
        <v>8</v>
      </c>
      <c r="M24" s="75" t="s">
        <v>8</v>
      </c>
      <c r="N24" s="75" t="s">
        <v>8</v>
      </c>
      <c r="O24" s="75" t="s">
        <v>8</v>
      </c>
      <c r="P24" s="75" t="s">
        <v>8</v>
      </c>
      <c r="Q24" s="136" t="s">
        <v>8</v>
      </c>
      <c r="R24" s="119"/>
    </row>
    <row r="25" spans="1:18" ht="13.8" customHeight="1" x14ac:dyDescent="0.25">
      <c r="A25" s="13">
        <v>1990</v>
      </c>
      <c r="B25" s="75" t="s">
        <v>8</v>
      </c>
      <c r="C25" s="75" t="s">
        <v>8</v>
      </c>
      <c r="D25" s="75" t="s">
        <v>8</v>
      </c>
      <c r="E25" s="75" t="s">
        <v>8</v>
      </c>
      <c r="F25" s="75" t="s">
        <v>8</v>
      </c>
      <c r="G25" s="75" t="s">
        <v>8</v>
      </c>
      <c r="H25" s="75" t="s">
        <v>8</v>
      </c>
      <c r="I25" s="75" t="s">
        <v>8</v>
      </c>
      <c r="J25" s="75" t="s">
        <v>8</v>
      </c>
      <c r="K25" s="75" t="s">
        <v>8</v>
      </c>
      <c r="L25" s="75" t="s">
        <v>8</v>
      </c>
      <c r="M25" s="75" t="s">
        <v>8</v>
      </c>
      <c r="N25" s="75" t="s">
        <v>8</v>
      </c>
      <c r="O25" s="75" t="s">
        <v>8</v>
      </c>
      <c r="P25" s="75" t="s">
        <v>8</v>
      </c>
      <c r="Q25" s="136" t="s">
        <v>8</v>
      </c>
      <c r="R25" s="119"/>
    </row>
    <row r="26" spans="1:18" ht="13.8" customHeight="1" x14ac:dyDescent="0.25">
      <c r="A26" s="19">
        <v>1991</v>
      </c>
      <c r="B26" s="76" t="s">
        <v>8</v>
      </c>
      <c r="C26" s="76" t="s">
        <v>8</v>
      </c>
      <c r="D26" s="76" t="s">
        <v>8</v>
      </c>
      <c r="E26" s="76" t="s">
        <v>8</v>
      </c>
      <c r="F26" s="76" t="s">
        <v>8</v>
      </c>
      <c r="G26" s="76" t="s">
        <v>8</v>
      </c>
      <c r="H26" s="76" t="s">
        <v>8</v>
      </c>
      <c r="I26" s="76" t="s">
        <v>8</v>
      </c>
      <c r="J26" s="76" t="s">
        <v>8</v>
      </c>
      <c r="K26" s="76" t="s">
        <v>8</v>
      </c>
      <c r="L26" s="76" t="s">
        <v>8</v>
      </c>
      <c r="M26" s="76" t="s">
        <v>8</v>
      </c>
      <c r="N26" s="76" t="s">
        <v>8</v>
      </c>
      <c r="O26" s="76" t="s">
        <v>8</v>
      </c>
      <c r="P26" s="76" t="s">
        <v>8</v>
      </c>
      <c r="Q26" s="137" t="s">
        <v>8</v>
      </c>
      <c r="R26" s="119"/>
    </row>
    <row r="27" spans="1:18" ht="13.8" customHeight="1" x14ac:dyDescent="0.25">
      <c r="A27" s="19">
        <v>1992</v>
      </c>
      <c r="B27" s="76" t="s">
        <v>8</v>
      </c>
      <c r="C27" s="76" t="s">
        <v>8</v>
      </c>
      <c r="D27" s="76" t="s">
        <v>8</v>
      </c>
      <c r="E27" s="76" t="s">
        <v>8</v>
      </c>
      <c r="F27" s="76" t="s">
        <v>8</v>
      </c>
      <c r="G27" s="76" t="s">
        <v>8</v>
      </c>
      <c r="H27" s="76" t="s">
        <v>8</v>
      </c>
      <c r="I27" s="76" t="s">
        <v>8</v>
      </c>
      <c r="J27" s="76" t="s">
        <v>8</v>
      </c>
      <c r="K27" s="76" t="s">
        <v>8</v>
      </c>
      <c r="L27" s="76" t="s">
        <v>8</v>
      </c>
      <c r="M27" s="76" t="s">
        <v>8</v>
      </c>
      <c r="N27" s="76" t="s">
        <v>8</v>
      </c>
      <c r="O27" s="76" t="s">
        <v>8</v>
      </c>
      <c r="P27" s="76" t="s">
        <v>8</v>
      </c>
      <c r="Q27" s="137" t="s">
        <v>8</v>
      </c>
      <c r="R27" s="119"/>
    </row>
    <row r="28" spans="1:18" ht="13.8" customHeight="1" x14ac:dyDescent="0.25">
      <c r="A28" s="19">
        <v>1993</v>
      </c>
      <c r="B28" s="76" t="s">
        <v>8</v>
      </c>
      <c r="C28" s="76" t="s">
        <v>8</v>
      </c>
      <c r="D28" s="76" t="s">
        <v>8</v>
      </c>
      <c r="E28" s="76" t="s">
        <v>8</v>
      </c>
      <c r="F28" s="76" t="s">
        <v>8</v>
      </c>
      <c r="G28" s="76" t="s">
        <v>8</v>
      </c>
      <c r="H28" s="76" t="s">
        <v>8</v>
      </c>
      <c r="I28" s="76" t="s">
        <v>8</v>
      </c>
      <c r="J28" s="76" t="s">
        <v>8</v>
      </c>
      <c r="K28" s="76" t="s">
        <v>8</v>
      </c>
      <c r="L28" s="76" t="s">
        <v>8</v>
      </c>
      <c r="M28" s="76" t="s">
        <v>8</v>
      </c>
      <c r="N28" s="76" t="s">
        <v>8</v>
      </c>
      <c r="O28" s="76" t="s">
        <v>8</v>
      </c>
      <c r="P28" s="76" t="s">
        <v>8</v>
      </c>
      <c r="Q28" s="137" t="s">
        <v>8</v>
      </c>
      <c r="R28" s="119"/>
    </row>
    <row r="29" spans="1:18" ht="13.8" customHeight="1" x14ac:dyDescent="0.25">
      <c r="A29" s="19">
        <v>1994</v>
      </c>
      <c r="B29" s="76" t="s">
        <v>8</v>
      </c>
      <c r="C29" s="76" t="s">
        <v>8</v>
      </c>
      <c r="D29" s="76" t="s">
        <v>8</v>
      </c>
      <c r="E29" s="76" t="s">
        <v>8</v>
      </c>
      <c r="F29" s="76" t="s">
        <v>8</v>
      </c>
      <c r="G29" s="76" t="s">
        <v>8</v>
      </c>
      <c r="H29" s="76" t="s">
        <v>8</v>
      </c>
      <c r="I29" s="76" t="s">
        <v>8</v>
      </c>
      <c r="J29" s="76" t="s">
        <v>8</v>
      </c>
      <c r="K29" s="76" t="s">
        <v>8</v>
      </c>
      <c r="L29" s="76" t="s">
        <v>8</v>
      </c>
      <c r="M29" s="76" t="s">
        <v>8</v>
      </c>
      <c r="N29" s="76" t="s">
        <v>8</v>
      </c>
      <c r="O29" s="76" t="s">
        <v>8</v>
      </c>
      <c r="P29" s="76" t="s">
        <v>8</v>
      </c>
      <c r="Q29" s="137" t="s">
        <v>8</v>
      </c>
      <c r="R29" s="119"/>
    </row>
    <row r="30" spans="1:18" ht="13.8" customHeight="1" x14ac:dyDescent="0.25">
      <c r="A30" s="19">
        <v>1995</v>
      </c>
      <c r="B30" s="76" t="s">
        <v>8</v>
      </c>
      <c r="C30" s="76" t="s">
        <v>8</v>
      </c>
      <c r="D30" s="76" t="s">
        <v>8</v>
      </c>
      <c r="E30" s="76" t="s">
        <v>8</v>
      </c>
      <c r="F30" s="76" t="s">
        <v>8</v>
      </c>
      <c r="G30" s="76" t="s">
        <v>8</v>
      </c>
      <c r="H30" s="76" t="s">
        <v>8</v>
      </c>
      <c r="I30" s="76" t="s">
        <v>8</v>
      </c>
      <c r="J30" s="76" t="s">
        <v>8</v>
      </c>
      <c r="K30" s="76" t="s">
        <v>8</v>
      </c>
      <c r="L30" s="76" t="s">
        <v>8</v>
      </c>
      <c r="M30" s="76" t="s">
        <v>8</v>
      </c>
      <c r="N30" s="76" t="s">
        <v>8</v>
      </c>
      <c r="O30" s="76" t="s">
        <v>8</v>
      </c>
      <c r="P30" s="76" t="s">
        <v>8</v>
      </c>
      <c r="Q30" s="137" t="s">
        <v>8</v>
      </c>
      <c r="R30" s="119"/>
    </row>
    <row r="31" spans="1:18" ht="13.8" customHeight="1" x14ac:dyDescent="0.25">
      <c r="A31" s="13">
        <v>1996</v>
      </c>
      <c r="B31" s="75" t="s">
        <v>8</v>
      </c>
      <c r="C31" s="75" t="s">
        <v>8</v>
      </c>
      <c r="D31" s="75" t="s">
        <v>8</v>
      </c>
      <c r="E31" s="75" t="s">
        <v>8</v>
      </c>
      <c r="F31" s="75" t="s">
        <v>8</v>
      </c>
      <c r="G31" s="75" t="s">
        <v>8</v>
      </c>
      <c r="H31" s="75" t="s">
        <v>8</v>
      </c>
      <c r="I31" s="75" t="s">
        <v>8</v>
      </c>
      <c r="J31" s="75" t="s">
        <v>8</v>
      </c>
      <c r="K31" s="75" t="s">
        <v>8</v>
      </c>
      <c r="L31" s="75" t="s">
        <v>8</v>
      </c>
      <c r="M31" s="75" t="s">
        <v>8</v>
      </c>
      <c r="N31" s="75" t="s">
        <v>8</v>
      </c>
      <c r="O31" s="75" t="s">
        <v>8</v>
      </c>
      <c r="P31" s="75" t="s">
        <v>8</v>
      </c>
      <c r="Q31" s="136" t="s">
        <v>8</v>
      </c>
      <c r="R31" s="119"/>
    </row>
    <row r="32" spans="1:18" ht="13.8" customHeight="1" x14ac:dyDescent="0.25">
      <c r="A32" s="13">
        <v>1997</v>
      </c>
      <c r="B32" s="75">
        <v>0.79496687576947889</v>
      </c>
      <c r="C32" s="15">
        <v>12</v>
      </c>
      <c r="D32" s="16">
        <f t="shared" ref="D32:D46" si="0">+B32-B32*(C32/100)</f>
        <v>0.69957085067714142</v>
      </c>
      <c r="E32" s="15">
        <v>37.466848748590515</v>
      </c>
      <c r="F32" s="16">
        <f t="shared" ref="F32:F46" si="1">+(D32-D32*(E32)/100)</f>
        <v>0.43746369816470887</v>
      </c>
      <c r="G32" s="15">
        <v>43</v>
      </c>
      <c r="H32" s="75">
        <f t="shared" ref="H32:H52" si="2">F32-(F32*G32/100)</f>
        <v>0.24935430795388405</v>
      </c>
      <c r="I32" s="15">
        <v>38</v>
      </c>
      <c r="J32" s="17">
        <f t="shared" ref="J32:J46" si="3">100-(K32/B32*100)</f>
        <v>80.552690226021667</v>
      </c>
      <c r="K32" s="16">
        <f>+H32-H32*I32/100</f>
        <v>0.15459967093140811</v>
      </c>
      <c r="L32" s="16">
        <f t="shared" ref="L32:L46" si="4">+(K32/365)*16</f>
        <v>6.7769718764452867E-3</v>
      </c>
      <c r="M32" s="16">
        <f t="shared" ref="M32:M46" si="5">+L32*28.3495</f>
        <v>0.19212376421128566</v>
      </c>
      <c r="N32" s="15">
        <v>12</v>
      </c>
      <c r="O32" s="15">
        <v>36</v>
      </c>
      <c r="P32" s="18">
        <f t="shared" ref="P32:P46" si="6">+Q32*N32</f>
        <v>6.4041254737095224E-2</v>
      </c>
      <c r="Q32" s="136">
        <f t="shared" ref="Q32:Q46" si="7">+M32/O32</f>
        <v>5.3367712280912687E-3</v>
      </c>
      <c r="R32" s="119"/>
    </row>
    <row r="33" spans="1:18" ht="13.8" customHeight="1" x14ac:dyDescent="0.25">
      <c r="A33" s="13">
        <v>1998</v>
      </c>
      <c r="B33" s="75">
        <v>0.7873458522716984</v>
      </c>
      <c r="C33" s="15">
        <v>12</v>
      </c>
      <c r="D33" s="16">
        <f t="shared" si="0"/>
        <v>0.69286434999909463</v>
      </c>
      <c r="E33" s="15">
        <v>37.466848748590515</v>
      </c>
      <c r="F33" s="16">
        <f t="shared" si="1"/>
        <v>0.43326991195202902</v>
      </c>
      <c r="G33" s="15">
        <v>43</v>
      </c>
      <c r="H33" s="75">
        <f t="shared" si="2"/>
        <v>0.24696384981265654</v>
      </c>
      <c r="I33" s="15">
        <v>38</v>
      </c>
      <c r="J33" s="17">
        <f t="shared" si="3"/>
        <v>80.552690226021667</v>
      </c>
      <c r="K33" s="16">
        <f t="shared" ref="K33:K52" si="8">+H33-H33*I33/100</f>
        <v>0.15311758688384705</v>
      </c>
      <c r="L33" s="16">
        <f t="shared" si="4"/>
        <v>6.7120038086069941E-3</v>
      </c>
      <c r="M33" s="16">
        <f t="shared" si="5"/>
        <v>0.19028195197210399</v>
      </c>
      <c r="N33" s="15">
        <v>12</v>
      </c>
      <c r="O33" s="15">
        <v>36</v>
      </c>
      <c r="P33" s="18">
        <f t="shared" si="6"/>
        <v>6.3427317324034657E-2</v>
      </c>
      <c r="Q33" s="136">
        <f t="shared" si="7"/>
        <v>5.2856097770028884E-3</v>
      </c>
      <c r="R33" s="119"/>
    </row>
    <row r="34" spans="1:18" ht="13.8" customHeight="1" x14ac:dyDescent="0.25">
      <c r="A34" s="13">
        <v>1999</v>
      </c>
      <c r="B34" s="75">
        <v>0.77996383751946874</v>
      </c>
      <c r="C34" s="15">
        <v>12</v>
      </c>
      <c r="D34" s="16">
        <f t="shared" si="0"/>
        <v>0.68636817701713249</v>
      </c>
      <c r="E34" s="15">
        <v>37.466848748590515</v>
      </c>
      <c r="F34" s="16">
        <f t="shared" si="1"/>
        <v>0.42920765027566549</v>
      </c>
      <c r="G34" s="15">
        <v>43</v>
      </c>
      <c r="H34" s="75">
        <f t="shared" si="2"/>
        <v>0.24464836065712933</v>
      </c>
      <c r="I34" s="15">
        <v>38</v>
      </c>
      <c r="J34" s="17">
        <f t="shared" si="3"/>
        <v>80.552690226021667</v>
      </c>
      <c r="K34" s="16">
        <f t="shared" si="8"/>
        <v>0.15168198360742019</v>
      </c>
      <c r="L34" s="16">
        <f t="shared" si="4"/>
        <v>6.6490732540238984E-3</v>
      </c>
      <c r="M34" s="16">
        <f t="shared" si="5"/>
        <v>0.1884979022149505</v>
      </c>
      <c r="N34" s="15">
        <v>12</v>
      </c>
      <c r="O34" s="15">
        <v>36</v>
      </c>
      <c r="P34" s="18">
        <f t="shared" si="6"/>
        <v>6.283263407165017E-2</v>
      </c>
      <c r="Q34" s="136">
        <f t="shared" si="7"/>
        <v>5.2360528393041806E-3</v>
      </c>
      <c r="R34" s="119"/>
    </row>
    <row r="35" spans="1:18" ht="13.8" customHeight="1" x14ac:dyDescent="0.25">
      <c r="A35" s="13">
        <v>2000</v>
      </c>
      <c r="B35" s="75">
        <v>0.77299431627034032</v>
      </c>
      <c r="C35" s="15">
        <v>12</v>
      </c>
      <c r="D35" s="16">
        <f t="shared" si="0"/>
        <v>0.68023499831789946</v>
      </c>
      <c r="E35" s="15">
        <v>37.466848748590515</v>
      </c>
      <c r="F35" s="16">
        <f t="shared" si="1"/>
        <v>0.42537238036315483</v>
      </c>
      <c r="G35" s="15">
        <v>43</v>
      </c>
      <c r="H35" s="75">
        <f t="shared" si="2"/>
        <v>0.24246225680699826</v>
      </c>
      <c r="I35" s="15">
        <v>38</v>
      </c>
      <c r="J35" s="17">
        <f t="shared" si="3"/>
        <v>80.552690226021667</v>
      </c>
      <c r="K35" s="16">
        <f t="shared" si="8"/>
        <v>0.15032659922033892</v>
      </c>
      <c r="L35" s="16">
        <f t="shared" si="4"/>
        <v>6.5896591439052674E-3</v>
      </c>
      <c r="M35" s="16">
        <f t="shared" si="5"/>
        <v>0.18681354190014238</v>
      </c>
      <c r="N35" s="15">
        <v>12</v>
      </c>
      <c r="O35" s="15">
        <v>36</v>
      </c>
      <c r="P35" s="18">
        <f t="shared" si="6"/>
        <v>6.2271180633380788E-2</v>
      </c>
      <c r="Q35" s="136">
        <f t="shared" si="7"/>
        <v>5.1892650527817323E-3</v>
      </c>
      <c r="R35" s="119"/>
    </row>
    <row r="36" spans="1:18" ht="13.8" customHeight="1" x14ac:dyDescent="0.25">
      <c r="A36" s="19">
        <v>2001</v>
      </c>
      <c r="B36" s="20">
        <v>0.7666214014776731</v>
      </c>
      <c r="C36" s="21">
        <v>12</v>
      </c>
      <c r="D36" s="20">
        <f t="shared" si="0"/>
        <v>0.67462683330035234</v>
      </c>
      <c r="E36" s="21">
        <v>37.466848748590515</v>
      </c>
      <c r="F36" s="20">
        <f t="shared" si="1"/>
        <v>0.42186541805030348</v>
      </c>
      <c r="G36" s="21">
        <v>43</v>
      </c>
      <c r="H36" s="76">
        <f t="shared" si="2"/>
        <v>0.24046328828867297</v>
      </c>
      <c r="I36" s="21">
        <v>38</v>
      </c>
      <c r="J36" s="22">
        <f t="shared" si="3"/>
        <v>80.552690226021667</v>
      </c>
      <c r="K36" s="20">
        <f t="shared" si="8"/>
        <v>0.14908723873897722</v>
      </c>
      <c r="L36" s="20">
        <f t="shared" si="4"/>
        <v>6.5353310132154402E-3</v>
      </c>
      <c r="M36" s="20">
        <f t="shared" si="5"/>
        <v>0.18527336655915111</v>
      </c>
      <c r="N36" s="21">
        <v>12</v>
      </c>
      <c r="O36" s="21">
        <v>36</v>
      </c>
      <c r="P36" s="23">
        <f t="shared" si="6"/>
        <v>6.1757788853050367E-2</v>
      </c>
      <c r="Q36" s="137">
        <f t="shared" si="7"/>
        <v>5.146482404420864E-3</v>
      </c>
      <c r="R36" s="119"/>
    </row>
    <row r="37" spans="1:18" ht="13.8" customHeight="1" x14ac:dyDescent="0.25">
      <c r="A37" s="19">
        <v>2002</v>
      </c>
      <c r="B37" s="20">
        <v>0.76034595621838341</v>
      </c>
      <c r="C37" s="21">
        <v>12</v>
      </c>
      <c r="D37" s="20">
        <f t="shared" si="0"/>
        <v>0.6691044414721774</v>
      </c>
      <c r="E37" s="21">
        <v>37.466848748590515</v>
      </c>
      <c r="F37" s="20">
        <f t="shared" si="1"/>
        <v>0.41841209241569532</v>
      </c>
      <c r="G37" s="21">
        <v>43</v>
      </c>
      <c r="H37" s="76">
        <f t="shared" si="2"/>
        <v>0.23849489267694632</v>
      </c>
      <c r="I37" s="21">
        <v>38</v>
      </c>
      <c r="J37" s="22">
        <f t="shared" si="3"/>
        <v>80.552690226021667</v>
      </c>
      <c r="K37" s="20">
        <f t="shared" si="8"/>
        <v>0.14786683345970672</v>
      </c>
      <c r="L37" s="20">
        <f t="shared" si="4"/>
        <v>6.4818337954939929E-3</v>
      </c>
      <c r="M37" s="20">
        <f t="shared" si="5"/>
        <v>0.18375674718535695</v>
      </c>
      <c r="N37" s="21">
        <v>12</v>
      </c>
      <c r="O37" s="21">
        <v>36</v>
      </c>
      <c r="P37" s="23">
        <f t="shared" si="6"/>
        <v>6.1252249061785655E-2</v>
      </c>
      <c r="Q37" s="137">
        <f t="shared" si="7"/>
        <v>5.1043540884821376E-3</v>
      </c>
      <c r="R37" s="119"/>
    </row>
    <row r="38" spans="1:18" ht="13.8" customHeight="1" x14ac:dyDescent="0.25">
      <c r="A38" s="19">
        <v>2003</v>
      </c>
      <c r="B38" s="20">
        <v>0.86956129952797434</v>
      </c>
      <c r="C38" s="21">
        <v>12</v>
      </c>
      <c r="D38" s="20">
        <f t="shared" si="0"/>
        <v>0.76521394358461747</v>
      </c>
      <c r="E38" s="21">
        <v>37.466848748590515</v>
      </c>
      <c r="F38" s="20">
        <f t="shared" si="1"/>
        <v>0.4785123927386441</v>
      </c>
      <c r="G38" s="21">
        <v>43</v>
      </c>
      <c r="H38" s="76">
        <f t="shared" si="2"/>
        <v>0.27275206386102713</v>
      </c>
      <c r="I38" s="21">
        <v>38</v>
      </c>
      <c r="J38" s="22">
        <f t="shared" si="3"/>
        <v>80.552690226021667</v>
      </c>
      <c r="K38" s="20">
        <f t="shared" si="8"/>
        <v>0.16910627959383681</v>
      </c>
      <c r="L38" s="20">
        <f t="shared" si="4"/>
        <v>7.4128780095928468E-3</v>
      </c>
      <c r="M38" s="20">
        <f t="shared" si="5"/>
        <v>0.2101513851329524</v>
      </c>
      <c r="N38" s="21">
        <v>12</v>
      </c>
      <c r="O38" s="21">
        <v>36</v>
      </c>
      <c r="P38" s="23">
        <f t="shared" si="6"/>
        <v>7.0050461710984127E-2</v>
      </c>
      <c r="Q38" s="137">
        <f t="shared" si="7"/>
        <v>5.8375384759153442E-3</v>
      </c>
      <c r="R38" s="119"/>
    </row>
    <row r="39" spans="1:18" ht="13.8" customHeight="1" x14ac:dyDescent="0.25">
      <c r="A39" s="19">
        <v>2004</v>
      </c>
      <c r="B39" s="20">
        <v>0.84885581560367362</v>
      </c>
      <c r="C39" s="21">
        <v>12</v>
      </c>
      <c r="D39" s="20">
        <f t="shared" si="0"/>
        <v>0.74699311773123278</v>
      </c>
      <c r="E39" s="21">
        <v>37.466848748590515</v>
      </c>
      <c r="F39" s="20">
        <f t="shared" si="1"/>
        <v>0.46711833614849113</v>
      </c>
      <c r="G39" s="21">
        <v>43</v>
      </c>
      <c r="H39" s="76">
        <f t="shared" si="2"/>
        <v>0.26625745160463993</v>
      </c>
      <c r="I39" s="21">
        <v>38</v>
      </c>
      <c r="J39" s="22">
        <f t="shared" si="3"/>
        <v>80.552690226021667</v>
      </c>
      <c r="K39" s="20">
        <f t="shared" si="8"/>
        <v>0.16507961999487675</v>
      </c>
      <c r="L39" s="20">
        <f t="shared" si="4"/>
        <v>7.2363669038850078E-3</v>
      </c>
      <c r="M39" s="20">
        <f t="shared" si="5"/>
        <v>0.20514738354168802</v>
      </c>
      <c r="N39" s="21">
        <v>12</v>
      </c>
      <c r="O39" s="21">
        <v>36</v>
      </c>
      <c r="P39" s="23">
        <f t="shared" si="6"/>
        <v>6.8382461180562668E-2</v>
      </c>
      <c r="Q39" s="137">
        <f t="shared" si="7"/>
        <v>5.6985384317135559E-3</v>
      </c>
      <c r="R39" s="119"/>
    </row>
    <row r="40" spans="1:18" ht="13.8" customHeight="1" x14ac:dyDescent="0.25">
      <c r="A40" s="19">
        <v>2005</v>
      </c>
      <c r="B40" s="20">
        <v>0.74105869709072558</v>
      </c>
      <c r="C40" s="21">
        <v>12</v>
      </c>
      <c r="D40" s="20">
        <f t="shared" si="0"/>
        <v>0.65213165343983848</v>
      </c>
      <c r="E40" s="21">
        <v>37.466848748590515</v>
      </c>
      <c r="F40" s="20">
        <f t="shared" si="1"/>
        <v>0.40779847320385171</v>
      </c>
      <c r="G40" s="21">
        <v>43</v>
      </c>
      <c r="H40" s="76">
        <f t="shared" si="2"/>
        <v>0.23244512972619547</v>
      </c>
      <c r="I40" s="21">
        <v>38</v>
      </c>
      <c r="J40" s="22">
        <f t="shared" si="3"/>
        <v>80.552690226021667</v>
      </c>
      <c r="K40" s="20">
        <f t="shared" si="8"/>
        <v>0.14411598043024121</v>
      </c>
      <c r="L40" s="20">
        <f t="shared" si="4"/>
        <v>6.3174128407776971E-3</v>
      </c>
      <c r="M40" s="20">
        <f t="shared" si="5"/>
        <v>0.17909549532962732</v>
      </c>
      <c r="N40" s="21">
        <v>12</v>
      </c>
      <c r="O40" s="21">
        <v>36</v>
      </c>
      <c r="P40" s="23">
        <f t="shared" si="6"/>
        <v>5.9698498443209111E-2</v>
      </c>
      <c r="Q40" s="137">
        <f t="shared" si="7"/>
        <v>4.9748748702674256E-3</v>
      </c>
      <c r="R40" s="119"/>
    </row>
    <row r="41" spans="1:18" ht="13.8" customHeight="1" x14ac:dyDescent="0.25">
      <c r="A41" s="13">
        <v>2006</v>
      </c>
      <c r="B41" s="75">
        <v>0.64688876290734487</v>
      </c>
      <c r="C41" s="15">
        <v>12</v>
      </c>
      <c r="D41" s="16">
        <f t="shared" si="0"/>
        <v>0.5692621113584635</v>
      </c>
      <c r="E41" s="15">
        <v>37.466848748590515</v>
      </c>
      <c r="F41" s="16">
        <f t="shared" si="1"/>
        <v>0.35597753711275504</v>
      </c>
      <c r="G41" s="15">
        <v>43</v>
      </c>
      <c r="H41" s="75">
        <f t="shared" si="2"/>
        <v>0.20290719615427036</v>
      </c>
      <c r="I41" s="15">
        <v>38</v>
      </c>
      <c r="J41" s="17">
        <f t="shared" si="3"/>
        <v>80.552690226021667</v>
      </c>
      <c r="K41" s="16">
        <f t="shared" si="8"/>
        <v>0.12580246161564762</v>
      </c>
      <c r="L41" s="16">
        <f t="shared" si="4"/>
        <v>5.5146284543845531E-3</v>
      </c>
      <c r="M41" s="16">
        <f t="shared" si="5"/>
        <v>0.15633695936757488</v>
      </c>
      <c r="N41" s="15">
        <v>12</v>
      </c>
      <c r="O41" s="15">
        <v>36</v>
      </c>
      <c r="P41" s="18">
        <f t="shared" si="6"/>
        <v>5.2112319789191626E-2</v>
      </c>
      <c r="Q41" s="136">
        <f t="shared" si="7"/>
        <v>4.3426933157659688E-3</v>
      </c>
      <c r="R41" s="119"/>
    </row>
    <row r="42" spans="1:18" ht="13.8" customHeight="1" x14ac:dyDescent="0.25">
      <c r="A42" s="13">
        <v>2007</v>
      </c>
      <c r="B42" s="75">
        <v>1.0299873914107764</v>
      </c>
      <c r="C42" s="15">
        <v>12</v>
      </c>
      <c r="D42" s="16">
        <f t="shared" si="0"/>
        <v>0.90638890444148323</v>
      </c>
      <c r="E42" s="15">
        <v>38.729627580511909</v>
      </c>
      <c r="F42" s="16">
        <f t="shared" si="1"/>
        <v>0.55534785732021485</v>
      </c>
      <c r="G42" s="15">
        <v>43</v>
      </c>
      <c r="H42" s="75">
        <f t="shared" si="2"/>
        <v>0.31654827867252244</v>
      </c>
      <c r="I42" s="15">
        <v>38</v>
      </c>
      <c r="J42" s="17">
        <f t="shared" si="3"/>
        <v>80.945404340518564</v>
      </c>
      <c r="K42" s="16">
        <f t="shared" si="8"/>
        <v>0.19625993277696391</v>
      </c>
      <c r="L42" s="16">
        <f t="shared" si="4"/>
        <v>8.6031751354285549E-3</v>
      </c>
      <c r="M42" s="16">
        <f t="shared" si="5"/>
        <v>0.24389571350183181</v>
      </c>
      <c r="N42" s="15">
        <v>12</v>
      </c>
      <c r="O42" s="15">
        <v>36</v>
      </c>
      <c r="P42" s="18">
        <f t="shared" si="6"/>
        <v>8.1298571167277275E-2</v>
      </c>
      <c r="Q42" s="136">
        <f t="shared" si="7"/>
        <v>6.7748809306064396E-3</v>
      </c>
      <c r="R42" s="119"/>
    </row>
    <row r="43" spans="1:18" ht="13.8" customHeight="1" x14ac:dyDescent="0.25">
      <c r="A43" s="13">
        <v>2008</v>
      </c>
      <c r="B43" s="75">
        <v>1.0516746370281462</v>
      </c>
      <c r="C43" s="15">
        <v>12</v>
      </c>
      <c r="D43" s="16">
        <f t="shared" si="0"/>
        <v>0.92547368058476875</v>
      </c>
      <c r="E43" s="15">
        <v>39.992406412433304</v>
      </c>
      <c r="F43" s="16">
        <f t="shared" si="1"/>
        <v>0.55535448500520324</v>
      </c>
      <c r="G43" s="15">
        <v>43</v>
      </c>
      <c r="H43" s="75">
        <f t="shared" si="2"/>
        <v>0.31655205645296586</v>
      </c>
      <c r="I43" s="15">
        <v>38</v>
      </c>
      <c r="J43" s="17">
        <f t="shared" si="3"/>
        <v>81.338118455015461</v>
      </c>
      <c r="K43" s="16">
        <f t="shared" si="8"/>
        <v>0.19626227500083882</v>
      </c>
      <c r="L43" s="16">
        <f t="shared" si="4"/>
        <v>8.6032778082559477E-3</v>
      </c>
      <c r="M43" s="16">
        <f t="shared" si="5"/>
        <v>0.24389862422515199</v>
      </c>
      <c r="N43" s="15">
        <v>12</v>
      </c>
      <c r="O43" s="15">
        <v>36</v>
      </c>
      <c r="P43" s="18">
        <f t="shared" si="6"/>
        <v>8.1299541408383996E-2</v>
      </c>
      <c r="Q43" s="136">
        <f t="shared" si="7"/>
        <v>6.7749617840319994E-3</v>
      </c>
      <c r="R43" s="119"/>
    </row>
    <row r="44" spans="1:18" ht="13.8" customHeight="1" x14ac:dyDescent="0.25">
      <c r="A44" s="13">
        <v>2009</v>
      </c>
      <c r="B44" s="75">
        <v>1.0576927539340872</v>
      </c>
      <c r="C44" s="15">
        <v>12</v>
      </c>
      <c r="D44" s="16">
        <f t="shared" si="0"/>
        <v>0.93076962346199676</v>
      </c>
      <c r="E44" s="15">
        <v>41.255185244354699</v>
      </c>
      <c r="F44" s="16">
        <f t="shared" si="1"/>
        <v>0.54677889110456723</v>
      </c>
      <c r="G44" s="15">
        <v>43</v>
      </c>
      <c r="H44" s="75">
        <f t="shared" si="2"/>
        <v>0.31166396792960332</v>
      </c>
      <c r="I44" s="15">
        <v>38</v>
      </c>
      <c r="J44" s="17">
        <f t="shared" si="3"/>
        <v>81.730832569512359</v>
      </c>
      <c r="K44" s="16">
        <f t="shared" si="8"/>
        <v>0.19323166011635406</v>
      </c>
      <c r="L44" s="16">
        <f t="shared" si="4"/>
        <v>8.4704289366073007E-3</v>
      </c>
      <c r="M44" s="16">
        <f t="shared" si="5"/>
        <v>0.24013242513834868</v>
      </c>
      <c r="N44" s="15">
        <v>12</v>
      </c>
      <c r="O44" s="15">
        <v>36</v>
      </c>
      <c r="P44" s="18">
        <f t="shared" si="6"/>
        <v>8.0044141712782887E-2</v>
      </c>
      <c r="Q44" s="136">
        <f t="shared" si="7"/>
        <v>6.6703451427319073E-3</v>
      </c>
      <c r="R44" s="119"/>
    </row>
    <row r="45" spans="1:18" ht="13.8" customHeight="1" x14ac:dyDescent="0.25">
      <c r="A45" s="13">
        <v>2010</v>
      </c>
      <c r="B45" s="75">
        <v>1.2759533563278571</v>
      </c>
      <c r="C45" s="15">
        <v>12</v>
      </c>
      <c r="D45" s="16">
        <f t="shared" si="0"/>
        <v>1.1228389535685142</v>
      </c>
      <c r="E45" s="15">
        <v>42.517964076276094</v>
      </c>
      <c r="F45" s="16">
        <f t="shared" si="1"/>
        <v>0.64543069065581893</v>
      </c>
      <c r="G45" s="15">
        <v>43</v>
      </c>
      <c r="H45" s="75">
        <f t="shared" si="2"/>
        <v>0.3678954936738168</v>
      </c>
      <c r="I45" s="15">
        <v>38</v>
      </c>
      <c r="J45" s="17">
        <f t="shared" si="3"/>
        <v>82.123546684009256</v>
      </c>
      <c r="K45" s="16">
        <f t="shared" si="8"/>
        <v>0.22809520607776643</v>
      </c>
      <c r="L45" s="16">
        <f t="shared" si="4"/>
        <v>9.998693965052775E-3</v>
      </c>
      <c r="M45" s="16">
        <f t="shared" si="5"/>
        <v>0.28345797456226363</v>
      </c>
      <c r="N45" s="15">
        <v>12</v>
      </c>
      <c r="O45" s="15">
        <v>36</v>
      </c>
      <c r="P45" s="18">
        <f t="shared" si="6"/>
        <v>9.4485991520754542E-2</v>
      </c>
      <c r="Q45" s="136">
        <f t="shared" si="7"/>
        <v>7.8738326267295457E-3</v>
      </c>
      <c r="R45" s="119"/>
    </row>
    <row r="46" spans="1:18" ht="13.8" customHeight="1" x14ac:dyDescent="0.25">
      <c r="A46" s="24">
        <v>2011</v>
      </c>
      <c r="B46" s="20">
        <v>0.79966633577789026</v>
      </c>
      <c r="C46" s="25">
        <v>12</v>
      </c>
      <c r="D46" s="26">
        <f t="shared" si="0"/>
        <v>0.7037063754845434</v>
      </c>
      <c r="E46" s="21">
        <v>43.780742908197489</v>
      </c>
      <c r="F46" s="26">
        <f t="shared" si="1"/>
        <v>0.39561849640506058</v>
      </c>
      <c r="G46" s="25">
        <v>43</v>
      </c>
      <c r="H46" s="76">
        <f t="shared" si="2"/>
        <v>0.22550254295088454</v>
      </c>
      <c r="I46" s="25">
        <v>38</v>
      </c>
      <c r="J46" s="27">
        <f t="shared" si="3"/>
        <v>82.516260798506153</v>
      </c>
      <c r="K46" s="20">
        <f t="shared" si="8"/>
        <v>0.13981157662954841</v>
      </c>
      <c r="L46" s="26">
        <f t="shared" si="4"/>
        <v>6.1287266467747251E-3</v>
      </c>
      <c r="M46" s="26">
        <f t="shared" si="5"/>
        <v>0.17374633607274007</v>
      </c>
      <c r="N46" s="21">
        <v>12</v>
      </c>
      <c r="O46" s="25">
        <v>36</v>
      </c>
      <c r="P46" s="28">
        <f t="shared" si="6"/>
        <v>5.7915445357580017E-2</v>
      </c>
      <c r="Q46" s="138">
        <f t="shared" si="7"/>
        <v>4.8262871131316684E-3</v>
      </c>
      <c r="R46" s="119"/>
    </row>
    <row r="47" spans="1:18" ht="13.8" customHeight="1" x14ac:dyDescent="0.25">
      <c r="A47" s="19">
        <v>2012</v>
      </c>
      <c r="B47" s="20">
        <v>1.0106181169306689</v>
      </c>
      <c r="C47" s="21">
        <v>12</v>
      </c>
      <c r="D47" s="20">
        <f t="shared" ref="D47:D52" si="9">+B47-B47*(C47/100)</f>
        <v>0.88934394289898866</v>
      </c>
      <c r="E47" s="25">
        <v>43.780742908197489</v>
      </c>
      <c r="F47" s="20">
        <f t="shared" ref="F47:F52" si="10">+(D47-D47*(E47)/100)</f>
        <v>0.49998255768875577</v>
      </c>
      <c r="G47" s="21">
        <v>43</v>
      </c>
      <c r="H47" s="76">
        <f t="shared" si="2"/>
        <v>0.2849900578825908</v>
      </c>
      <c r="I47" s="21">
        <v>38</v>
      </c>
      <c r="J47" s="22">
        <f t="shared" ref="J47:J52" si="11">100-(K47/B47*100)</f>
        <v>82.516260798506153</v>
      </c>
      <c r="K47" s="20">
        <f t="shared" si="8"/>
        <v>0.17669383588720627</v>
      </c>
      <c r="L47" s="20">
        <f t="shared" ref="L47:L52" si="12">+(K47/365)*16</f>
        <v>7.7454832169734254E-3</v>
      </c>
      <c r="M47" s="20">
        <f t="shared" ref="M47:M52" si="13">+L47*28.3495</f>
        <v>0.21958057645958812</v>
      </c>
      <c r="N47" s="21">
        <v>12</v>
      </c>
      <c r="O47" s="21">
        <v>36</v>
      </c>
      <c r="P47" s="23">
        <f t="shared" ref="P47:P52" si="14">+Q47*N47</f>
        <v>7.3193525486529368E-2</v>
      </c>
      <c r="Q47" s="137">
        <f t="shared" ref="Q47:Q52" si="15">+M47/O47</f>
        <v>6.0994604572107806E-3</v>
      </c>
      <c r="R47" s="119"/>
    </row>
    <row r="48" spans="1:18" ht="13.8" customHeight="1" x14ac:dyDescent="0.25">
      <c r="A48" s="19">
        <v>2013</v>
      </c>
      <c r="B48" s="20">
        <v>1.1671459316318036</v>
      </c>
      <c r="C48" s="21">
        <v>12</v>
      </c>
      <c r="D48" s="20">
        <f t="shared" si="9"/>
        <v>1.0270884198359871</v>
      </c>
      <c r="E48" s="25">
        <v>43.780742908197489</v>
      </c>
      <c r="F48" s="20">
        <f t="shared" si="10"/>
        <v>0.57742147930772547</v>
      </c>
      <c r="G48" s="21">
        <v>43</v>
      </c>
      <c r="H48" s="76">
        <f t="shared" si="2"/>
        <v>0.32913024320540352</v>
      </c>
      <c r="I48" s="21">
        <v>38</v>
      </c>
      <c r="J48" s="22">
        <f t="shared" si="11"/>
        <v>82.516260798506153</v>
      </c>
      <c r="K48" s="20">
        <f t="shared" si="8"/>
        <v>0.20406075078735017</v>
      </c>
      <c r="L48" s="20">
        <f t="shared" si="12"/>
        <v>8.9451288016372671E-3</v>
      </c>
      <c r="M48" s="20">
        <f t="shared" si="13"/>
        <v>0.25358992896201571</v>
      </c>
      <c r="N48" s="21">
        <v>12</v>
      </c>
      <c r="O48" s="21">
        <v>36</v>
      </c>
      <c r="P48" s="23">
        <f t="shared" si="14"/>
        <v>8.4529976320671912E-2</v>
      </c>
      <c r="Q48" s="137">
        <f t="shared" si="15"/>
        <v>7.0441646933893255E-3</v>
      </c>
      <c r="R48" s="119"/>
    </row>
    <row r="49" spans="1:18" ht="13.8" customHeight="1" x14ac:dyDescent="0.25">
      <c r="A49" s="19">
        <v>2014</v>
      </c>
      <c r="B49" s="20">
        <v>1.4141519123168633</v>
      </c>
      <c r="C49" s="21">
        <v>12</v>
      </c>
      <c r="D49" s="20">
        <f t="shared" si="9"/>
        <v>1.2444536828388397</v>
      </c>
      <c r="E49" s="25">
        <v>43.780742908197489</v>
      </c>
      <c r="F49" s="20">
        <f t="shared" si="10"/>
        <v>0.69962261534357195</v>
      </c>
      <c r="G49" s="21">
        <v>43</v>
      </c>
      <c r="H49" s="76">
        <f t="shared" si="2"/>
        <v>0.39878489074583601</v>
      </c>
      <c r="I49" s="21">
        <v>38</v>
      </c>
      <c r="J49" s="22">
        <f t="shared" si="11"/>
        <v>82.516260798506153</v>
      </c>
      <c r="K49" s="20">
        <f t="shared" si="8"/>
        <v>0.24724663226241833</v>
      </c>
      <c r="L49" s="20">
        <f t="shared" si="12"/>
        <v>1.0838208537530666E-2</v>
      </c>
      <c r="M49" s="20">
        <f t="shared" si="13"/>
        <v>0.3072577929347256</v>
      </c>
      <c r="N49" s="21">
        <v>12</v>
      </c>
      <c r="O49" s="21">
        <v>36</v>
      </c>
      <c r="P49" s="23">
        <f t="shared" si="14"/>
        <v>0.10241926431157521</v>
      </c>
      <c r="Q49" s="137">
        <f t="shared" si="15"/>
        <v>8.5349386926312672E-3</v>
      </c>
      <c r="R49" s="119"/>
    </row>
    <row r="50" spans="1:18" ht="13.8" customHeight="1" x14ac:dyDescent="0.25">
      <c r="A50" s="24">
        <v>2015</v>
      </c>
      <c r="B50" s="20">
        <v>1.2010240756279533</v>
      </c>
      <c r="C50" s="25">
        <v>12</v>
      </c>
      <c r="D50" s="26">
        <f t="shared" si="9"/>
        <v>1.056901186552599</v>
      </c>
      <c r="E50" s="25">
        <v>43.780742908197489</v>
      </c>
      <c r="F50" s="26">
        <f t="shared" si="10"/>
        <v>0.59418199527431681</v>
      </c>
      <c r="G50" s="25">
        <v>43</v>
      </c>
      <c r="H50" s="76">
        <f t="shared" si="2"/>
        <v>0.33868373730636059</v>
      </c>
      <c r="I50" s="25">
        <v>38</v>
      </c>
      <c r="J50" s="27">
        <f t="shared" si="11"/>
        <v>82.516260798506153</v>
      </c>
      <c r="K50" s="20">
        <f t="shared" si="8"/>
        <v>0.20998391712994358</v>
      </c>
      <c r="L50" s="26">
        <f t="shared" si="12"/>
        <v>9.2047744495317736E-3</v>
      </c>
      <c r="M50" s="26">
        <f t="shared" si="13"/>
        <v>0.26095075325700101</v>
      </c>
      <c r="N50" s="25">
        <v>12</v>
      </c>
      <c r="O50" s="25">
        <v>36</v>
      </c>
      <c r="P50" s="28">
        <f t="shared" si="14"/>
        <v>8.6983584419000337E-2</v>
      </c>
      <c r="Q50" s="138">
        <f t="shared" si="15"/>
        <v>7.248632034916695E-3</v>
      </c>
      <c r="R50" s="119"/>
    </row>
    <row r="51" spans="1:18" ht="13.8" customHeight="1" x14ac:dyDescent="0.25">
      <c r="A51" s="29">
        <v>2016</v>
      </c>
      <c r="B51" s="75">
        <v>1.0100472712450246</v>
      </c>
      <c r="C51" s="30">
        <v>12</v>
      </c>
      <c r="D51" s="14">
        <f t="shared" si="9"/>
        <v>0.88884159869562163</v>
      </c>
      <c r="E51" s="30">
        <v>43.780742908197489</v>
      </c>
      <c r="F51" s="14">
        <f t="shared" si="10"/>
        <v>0.49970014350957903</v>
      </c>
      <c r="G51" s="30">
        <v>43</v>
      </c>
      <c r="H51" s="75">
        <f t="shared" si="2"/>
        <v>0.28482908180046007</v>
      </c>
      <c r="I51" s="30">
        <v>38</v>
      </c>
      <c r="J51" s="32">
        <f t="shared" si="11"/>
        <v>82.516260798506153</v>
      </c>
      <c r="K51" s="16">
        <f t="shared" si="8"/>
        <v>0.17659403071628527</v>
      </c>
      <c r="L51" s="14">
        <f t="shared" si="12"/>
        <v>7.7411081957823678E-3</v>
      </c>
      <c r="M51" s="14">
        <f t="shared" si="13"/>
        <v>0.21945654679633222</v>
      </c>
      <c r="N51" s="30">
        <v>12</v>
      </c>
      <c r="O51" s="30">
        <v>36</v>
      </c>
      <c r="P51" s="33">
        <f t="shared" si="14"/>
        <v>7.315218226544408E-2</v>
      </c>
      <c r="Q51" s="139">
        <f t="shared" si="15"/>
        <v>6.0960151887870066E-3</v>
      </c>
      <c r="R51" s="119"/>
    </row>
    <row r="52" spans="1:18" ht="13.8" customHeight="1" x14ac:dyDescent="0.25">
      <c r="A52" s="29">
        <v>2017</v>
      </c>
      <c r="B52" s="75">
        <v>1.1928704118227247</v>
      </c>
      <c r="C52" s="30">
        <v>12</v>
      </c>
      <c r="D52" s="14">
        <f t="shared" si="9"/>
        <v>1.0497259624039978</v>
      </c>
      <c r="E52" s="30">
        <v>43.780742908197489</v>
      </c>
      <c r="F52" s="14">
        <f t="shared" si="10"/>
        <v>0.59014813756330176</v>
      </c>
      <c r="G52" s="30">
        <v>43</v>
      </c>
      <c r="H52" s="75">
        <f t="shared" si="2"/>
        <v>0.33638443841108201</v>
      </c>
      <c r="I52" s="30">
        <v>38</v>
      </c>
      <c r="J52" s="32">
        <f t="shared" si="11"/>
        <v>82.516260798506153</v>
      </c>
      <c r="K52" s="16">
        <f t="shared" si="8"/>
        <v>0.20855835181487084</v>
      </c>
      <c r="L52" s="14">
        <f t="shared" si="12"/>
        <v>9.1422839151724198E-3</v>
      </c>
      <c r="M52" s="14">
        <f t="shared" si="13"/>
        <v>0.25917917785318051</v>
      </c>
      <c r="N52" s="30">
        <v>12</v>
      </c>
      <c r="O52" s="30">
        <v>36</v>
      </c>
      <c r="P52" s="33">
        <f t="shared" si="14"/>
        <v>8.6393059284393503E-2</v>
      </c>
      <c r="Q52" s="139">
        <f t="shared" si="15"/>
        <v>7.1994216070327922E-3</v>
      </c>
      <c r="R52" s="119"/>
    </row>
    <row r="53" spans="1:18" ht="13.8" customHeight="1" x14ac:dyDescent="0.25">
      <c r="A53" s="59">
        <v>2018</v>
      </c>
      <c r="B53" s="75">
        <v>1.3047972229344242</v>
      </c>
      <c r="C53" s="31">
        <v>12</v>
      </c>
      <c r="D53" s="35">
        <f>+B53-B53*(C53/100)</f>
        <v>1.1482215561822933</v>
      </c>
      <c r="E53" s="31">
        <v>43.780742908197489</v>
      </c>
      <c r="F53" s="35">
        <f>+(D53-D53*(E53)/100)</f>
        <v>0.64552162865361906</v>
      </c>
      <c r="G53" s="31">
        <v>43</v>
      </c>
      <c r="H53" s="79">
        <f>F53-(F53*G53/100)</f>
        <v>0.36794732833256283</v>
      </c>
      <c r="I53" s="31">
        <v>38</v>
      </c>
      <c r="J53" s="60">
        <f>100-(K53/B53*100)</f>
        <v>82.516260798506153</v>
      </c>
      <c r="K53" s="80">
        <f>+H53-H53*I53/100</f>
        <v>0.22812734356618894</v>
      </c>
      <c r="L53" s="35">
        <f>+(K53/365)*16</f>
        <v>1.0000102731668556E-2</v>
      </c>
      <c r="M53" s="35">
        <f>+L53*28.3495</f>
        <v>0.28349791239143773</v>
      </c>
      <c r="N53" s="31">
        <v>12</v>
      </c>
      <c r="O53" s="31">
        <v>36</v>
      </c>
      <c r="P53" s="61">
        <f>+Q53*N53</f>
        <v>9.4499304130479245E-2</v>
      </c>
      <c r="Q53" s="140">
        <f>+M53/O53</f>
        <v>7.8749420108732704E-3</v>
      </c>
      <c r="R53" s="119"/>
    </row>
    <row r="54" spans="1:18" ht="13.8" customHeight="1" x14ac:dyDescent="0.25">
      <c r="A54" s="59">
        <v>2019</v>
      </c>
      <c r="B54" s="79">
        <v>1.2803881770751351</v>
      </c>
      <c r="C54" s="31">
        <v>12</v>
      </c>
      <c r="D54" s="35">
        <f>+B54-B54*(C54/100)</f>
        <v>1.1267415958261189</v>
      </c>
      <c r="E54" s="31">
        <v>43.780742908197489</v>
      </c>
      <c r="F54" s="35">
        <f>+(D54-D54*(E54)/100)</f>
        <v>0.63344575451776408</v>
      </c>
      <c r="G54" s="31">
        <v>43</v>
      </c>
      <c r="H54" s="79">
        <f>F54-(F54*G54/100)</f>
        <v>0.36106408007512553</v>
      </c>
      <c r="I54" s="31">
        <v>38</v>
      </c>
      <c r="J54" s="60">
        <f>100-(K54/B54*100)</f>
        <v>82.516260798506153</v>
      </c>
      <c r="K54" s="80">
        <f>+H54-H54*I54/100</f>
        <v>0.22385972964657783</v>
      </c>
      <c r="L54" s="35">
        <f>+(K54/365)*16</f>
        <v>9.8130292447814946E-3</v>
      </c>
      <c r="M54" s="35">
        <f>+L54*28.3495</f>
        <v>0.27819447257493296</v>
      </c>
      <c r="N54" s="31">
        <v>12</v>
      </c>
      <c r="O54" s="31">
        <v>36</v>
      </c>
      <c r="P54" s="61">
        <f>+Q54*N54</f>
        <v>9.2731490858310991E-2</v>
      </c>
      <c r="Q54" s="140">
        <f>+M54/O54</f>
        <v>7.7276242381925826E-3</v>
      </c>
      <c r="R54" s="119"/>
    </row>
    <row r="55" spans="1:18" ht="13.8" customHeight="1" x14ac:dyDescent="0.25">
      <c r="A55" s="59">
        <v>2020</v>
      </c>
      <c r="B55" s="79">
        <v>1.2941972896749243</v>
      </c>
      <c r="C55" s="31">
        <v>12</v>
      </c>
      <c r="D55" s="35">
        <f>+B55-B55*(C55/100)</f>
        <v>1.1388936149139335</v>
      </c>
      <c r="E55" s="31">
        <v>43.780742908197489</v>
      </c>
      <c r="F55" s="35">
        <f>+(D55-D55*(E55)/100)</f>
        <v>0.64027752937058757</v>
      </c>
      <c r="G55" s="31">
        <v>43</v>
      </c>
      <c r="H55" s="79">
        <f>F55-(F55*G55/100)</f>
        <v>0.36495819174123489</v>
      </c>
      <c r="I55" s="31">
        <v>38</v>
      </c>
      <c r="J55" s="60">
        <f>100-(K55/B55*100)</f>
        <v>82.516260798506153</v>
      </c>
      <c r="K55" s="80">
        <f>+H55-H55*I55/100</f>
        <v>0.22627407887956563</v>
      </c>
      <c r="L55" s="35">
        <f>+(K55/365)*16</f>
        <v>9.9188637317069867E-3</v>
      </c>
      <c r="M55" s="35">
        <f>+L55*28.3495</f>
        <v>0.28119482736202722</v>
      </c>
      <c r="N55" s="31">
        <v>12</v>
      </c>
      <c r="O55" s="31">
        <v>36</v>
      </c>
      <c r="P55" s="61">
        <f>+Q55*N55</f>
        <v>9.3731609120675741E-2</v>
      </c>
      <c r="Q55" s="140">
        <f>+M55/O55</f>
        <v>7.8109674267229784E-3</v>
      </c>
      <c r="R55" s="119"/>
    </row>
    <row r="56" spans="1:18" ht="13.8" customHeight="1" x14ac:dyDescent="0.25">
      <c r="A56" s="19">
        <v>2021</v>
      </c>
      <c r="B56" s="76">
        <v>1.2650412878464061</v>
      </c>
      <c r="C56" s="21">
        <v>12</v>
      </c>
      <c r="D56" s="20">
        <f t="shared" ref="D56:D57" si="16">+B56-B56*(C56/100)</f>
        <v>1.1132363333048374</v>
      </c>
      <c r="E56" s="21">
        <v>43.780742908197489</v>
      </c>
      <c r="F56" s="20">
        <f t="shared" ref="F56:F57" si="17">+(D56-D56*(E56)/100)</f>
        <v>0.62585319626000202</v>
      </c>
      <c r="G56" s="21">
        <v>43</v>
      </c>
      <c r="H56" s="76">
        <f>F56-(F56*G56/100)</f>
        <v>0.35673632186820114</v>
      </c>
      <c r="I56" s="21">
        <v>38</v>
      </c>
      <c r="J56" s="22">
        <f t="shared" ref="J56:J57" si="18">100-(K56/B56*100)</f>
        <v>82.516260798506153</v>
      </c>
      <c r="K56" s="20">
        <f t="shared" ref="K56:K57" si="19">+H56-H56*I56/100</f>
        <v>0.22117651955828471</v>
      </c>
      <c r="L56" s="20">
        <f t="shared" ref="L56:L57" si="20">+(K56/365)*16</f>
        <v>9.6954090765275485E-3</v>
      </c>
      <c r="M56" s="20">
        <f t="shared" ref="M56:M57" si="21">+L56*28.3495</f>
        <v>0.27485999961501772</v>
      </c>
      <c r="N56" s="21">
        <v>12</v>
      </c>
      <c r="O56" s="21">
        <v>36</v>
      </c>
      <c r="P56" s="23">
        <f t="shared" ref="P56:P57" si="22">+Q56*N56</f>
        <v>9.1619999871672575E-2</v>
      </c>
      <c r="Q56" s="137">
        <f t="shared" ref="Q56:Q57" si="23">+M56/O56</f>
        <v>7.6349999893060476E-3</v>
      </c>
      <c r="R56" s="119"/>
    </row>
    <row r="57" spans="1:18" ht="13.8" customHeight="1" thickBot="1" x14ac:dyDescent="0.3">
      <c r="A57" s="123">
        <v>2022</v>
      </c>
      <c r="B57" s="135">
        <v>1.3192416023574483</v>
      </c>
      <c r="C57" s="125">
        <v>12</v>
      </c>
      <c r="D57" s="124">
        <f t="shared" si="16"/>
        <v>1.1609326100745545</v>
      </c>
      <c r="E57" s="125">
        <v>43.780742908197489</v>
      </c>
      <c r="F57" s="124">
        <f t="shared" si="17"/>
        <v>0.65266768872038705</v>
      </c>
      <c r="G57" s="125">
        <v>43</v>
      </c>
      <c r="H57" s="135">
        <f>F57-(F57*G57/100)</f>
        <v>0.37202058257062059</v>
      </c>
      <c r="I57" s="125">
        <v>38</v>
      </c>
      <c r="J57" s="126">
        <f t="shared" si="18"/>
        <v>82.516260798506153</v>
      </c>
      <c r="K57" s="124">
        <f t="shared" si="19"/>
        <v>0.23065276119378478</v>
      </c>
      <c r="L57" s="124">
        <f t="shared" si="20"/>
        <v>1.011080597013851E-2</v>
      </c>
      <c r="M57" s="124">
        <f t="shared" si="21"/>
        <v>0.2866362938504417</v>
      </c>
      <c r="N57" s="125">
        <v>12</v>
      </c>
      <c r="O57" s="125">
        <v>36</v>
      </c>
      <c r="P57" s="127">
        <f t="shared" si="22"/>
        <v>9.5545431283480572E-2</v>
      </c>
      <c r="Q57" s="141">
        <f t="shared" si="23"/>
        <v>7.962119273623381E-3</v>
      </c>
      <c r="R57" s="119"/>
    </row>
    <row r="58" spans="1:18" ht="15" customHeight="1" thickTop="1" x14ac:dyDescent="0.25">
      <c r="A58" s="7" t="s">
        <v>96</v>
      </c>
      <c r="Q58" s="7"/>
    </row>
    <row r="59" spans="1:18" ht="15" customHeight="1" x14ac:dyDescent="0.25">
      <c r="A59" s="7" t="s">
        <v>88</v>
      </c>
      <c r="Q59" s="7"/>
    </row>
    <row r="60" spans="1:18" ht="15" customHeight="1" x14ac:dyDescent="0.25">
      <c r="A60" s="7" t="s">
        <v>104</v>
      </c>
      <c r="Q60" s="7"/>
    </row>
    <row r="61" spans="1:18" ht="15" customHeight="1" x14ac:dyDescent="0.25">
      <c r="A61" s="7" t="s">
        <v>209</v>
      </c>
      <c r="Q61" s="7"/>
    </row>
    <row r="62" spans="1:18" ht="15" customHeight="1" x14ac:dyDescent="0.25">
      <c r="A62" s="7" t="s">
        <v>210</v>
      </c>
      <c r="Q62" s="7"/>
    </row>
    <row r="63" spans="1:18" ht="15" customHeight="1" x14ac:dyDescent="0.25">
      <c r="A63" s="7" t="s">
        <v>105</v>
      </c>
      <c r="Q63" s="7"/>
    </row>
    <row r="64" spans="1:18" ht="15" customHeight="1" x14ac:dyDescent="0.25">
      <c r="A64" s="7" t="s">
        <v>106</v>
      </c>
      <c r="Q64" s="7"/>
    </row>
    <row r="65" spans="1:17" ht="15" customHeight="1" x14ac:dyDescent="0.25">
      <c r="A65" s="7" t="s">
        <v>214</v>
      </c>
      <c r="Q65" s="7"/>
    </row>
    <row r="66" spans="1:17" x14ac:dyDescent="0.25">
      <c r="Q66" s="7"/>
    </row>
    <row r="67" spans="1:17" x14ac:dyDescent="0.25">
      <c r="Q67" s="7"/>
    </row>
    <row r="68" spans="1:17" x14ac:dyDescent="0.25">
      <c r="Q68" s="7"/>
    </row>
    <row r="69" spans="1:17" x14ac:dyDescent="0.25">
      <c r="Q69" s="7"/>
    </row>
    <row r="70" spans="1:17" x14ac:dyDescent="0.25">
      <c r="Q70" s="7"/>
    </row>
    <row r="71" spans="1:17" x14ac:dyDescent="0.25">
      <c r="Q71" s="7"/>
    </row>
    <row r="72" spans="1:17" x14ac:dyDescent="0.25">
      <c r="Q72" s="7"/>
    </row>
    <row r="73" spans="1:17" x14ac:dyDescent="0.25">
      <c r="Q73" s="7"/>
    </row>
    <row r="74" spans="1:17" x14ac:dyDescent="0.25">
      <c r="Q74" s="7"/>
    </row>
    <row r="75" spans="1:17" x14ac:dyDescent="0.25">
      <c r="Q75"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R75"/>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115</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7.7804215516064223</v>
      </c>
      <c r="C5" s="15">
        <v>8</v>
      </c>
      <c r="D5" s="16">
        <f t="shared" ref="D5:D46" si="0">+B5-B5*(C5/100)</f>
        <v>7.1579878274779087</v>
      </c>
      <c r="E5" s="15">
        <v>0.61154332315669457</v>
      </c>
      <c r="F5" s="16">
        <f t="shared" ref="F5:F46" si="1">+(D5-D5*(E5)/100)</f>
        <v>7.1142136308465984</v>
      </c>
      <c r="G5" s="15">
        <v>64</v>
      </c>
      <c r="H5" s="15">
        <f>F5-(F5*G5/100)</f>
        <v>2.5611169071047755</v>
      </c>
      <c r="I5" s="15">
        <v>32</v>
      </c>
      <c r="J5" s="17">
        <f t="shared" ref="J5:J46" si="2">100-(K5/B5*100)</f>
        <v>77.61612934106806</v>
      </c>
      <c r="K5" s="16">
        <f>+H5-H5*I5/100</f>
        <v>1.7415594968312473</v>
      </c>
      <c r="L5" s="16">
        <f t="shared" ref="L5:L46" si="3">+(K5/365)*16</f>
        <v>7.634233410767112E-2</v>
      </c>
      <c r="M5" s="16">
        <f t="shared" ref="M5:M46" si="4">+L5*28.3495</f>
        <v>2.1642670007854226</v>
      </c>
      <c r="N5" s="15">
        <v>125</v>
      </c>
      <c r="O5" s="15">
        <v>145</v>
      </c>
      <c r="P5" s="16">
        <f t="shared" ref="P5:P46" si="5">+Q5*N5</f>
        <v>1.865747414470192</v>
      </c>
      <c r="Q5" s="114">
        <f t="shared" ref="Q5:Q46" si="6">+M5/O5</f>
        <v>1.4925979315761536E-2</v>
      </c>
      <c r="R5" s="119"/>
    </row>
    <row r="6" spans="1:18" ht="13.8" customHeight="1" x14ac:dyDescent="0.25">
      <c r="A6" s="19">
        <v>1971</v>
      </c>
      <c r="B6" s="20">
        <v>7.4554105007680791</v>
      </c>
      <c r="C6" s="21">
        <v>8</v>
      </c>
      <c r="D6" s="20">
        <f t="shared" si="0"/>
        <v>6.8589776607066328</v>
      </c>
      <c r="E6" s="21">
        <v>0.61154332315669457</v>
      </c>
      <c r="F6" s="20">
        <f t="shared" si="1"/>
        <v>6.8170320407857723</v>
      </c>
      <c r="G6" s="21">
        <v>64</v>
      </c>
      <c r="H6" s="21">
        <f t="shared" ref="H6:H52" si="7">F6-(F6*G6/100)</f>
        <v>2.4541315346828778</v>
      </c>
      <c r="I6" s="21">
        <v>32</v>
      </c>
      <c r="J6" s="22">
        <f t="shared" si="2"/>
        <v>77.61612934106806</v>
      </c>
      <c r="K6" s="20">
        <f t="shared" ref="K6:K52" si="8">+H6-H6*I6/100</f>
        <v>1.6688094435843568</v>
      </c>
      <c r="L6" s="20">
        <f t="shared" si="3"/>
        <v>7.3153290677670429E-2</v>
      </c>
      <c r="M6" s="20">
        <f t="shared" si="4"/>
        <v>2.0738592140666179</v>
      </c>
      <c r="N6" s="21">
        <v>125</v>
      </c>
      <c r="O6" s="21">
        <v>145</v>
      </c>
      <c r="P6" s="20">
        <f t="shared" si="5"/>
        <v>1.7878096672988084</v>
      </c>
      <c r="Q6" s="115">
        <f t="shared" si="6"/>
        <v>1.4302477338390468E-2</v>
      </c>
      <c r="R6" s="119"/>
    </row>
    <row r="7" spans="1:18" ht="13.8" customHeight="1" x14ac:dyDescent="0.25">
      <c r="A7" s="19">
        <v>1972</v>
      </c>
      <c r="B7" s="20">
        <v>7.7709151198688886</v>
      </c>
      <c r="C7" s="21">
        <v>8</v>
      </c>
      <c r="D7" s="20">
        <f t="shared" si="0"/>
        <v>7.1492419102793772</v>
      </c>
      <c r="E7" s="21">
        <v>0.61154332315669457</v>
      </c>
      <c r="F7" s="20">
        <f t="shared" si="1"/>
        <v>7.1055211987207434</v>
      </c>
      <c r="G7" s="21">
        <v>64</v>
      </c>
      <c r="H7" s="21">
        <f t="shared" si="7"/>
        <v>2.5579876315394676</v>
      </c>
      <c r="I7" s="21">
        <v>32</v>
      </c>
      <c r="J7" s="22">
        <f t="shared" si="2"/>
        <v>77.61612934106806</v>
      </c>
      <c r="K7" s="20">
        <f t="shared" si="8"/>
        <v>1.739431589446838</v>
      </c>
      <c r="L7" s="20">
        <f t="shared" si="3"/>
        <v>7.6249055975751795E-2</v>
      </c>
      <c r="M7" s="20">
        <f t="shared" si="4"/>
        <v>2.1616226123845754</v>
      </c>
      <c r="N7" s="21">
        <v>125</v>
      </c>
      <c r="O7" s="21">
        <v>145</v>
      </c>
      <c r="P7" s="20">
        <f t="shared" si="5"/>
        <v>1.8634677692970478</v>
      </c>
      <c r="Q7" s="115">
        <f t="shared" si="6"/>
        <v>1.4907742154376383E-2</v>
      </c>
      <c r="R7" s="119"/>
    </row>
    <row r="8" spans="1:18" ht="13.8" customHeight="1" x14ac:dyDescent="0.25">
      <c r="A8" s="19">
        <v>1973</v>
      </c>
      <c r="B8" s="20">
        <v>7.9098952852403626</v>
      </c>
      <c r="C8" s="21">
        <v>8</v>
      </c>
      <c r="D8" s="20">
        <f t="shared" si="0"/>
        <v>7.2771036624211334</v>
      </c>
      <c r="E8" s="21">
        <v>0.61154332315669457</v>
      </c>
      <c r="F8" s="20">
        <f t="shared" si="1"/>
        <v>7.232601020854406</v>
      </c>
      <c r="G8" s="21">
        <v>64</v>
      </c>
      <c r="H8" s="21">
        <f t="shared" si="7"/>
        <v>2.6037363675075857</v>
      </c>
      <c r="I8" s="21">
        <v>32</v>
      </c>
      <c r="J8" s="22">
        <f t="shared" si="2"/>
        <v>77.61612934106806</v>
      </c>
      <c r="K8" s="20">
        <f t="shared" si="8"/>
        <v>1.7705407299051583</v>
      </c>
      <c r="L8" s="20">
        <f t="shared" si="3"/>
        <v>7.7612744324609684E-2</v>
      </c>
      <c r="M8" s="20">
        <f t="shared" si="4"/>
        <v>2.200282495230522</v>
      </c>
      <c r="N8" s="21">
        <v>125</v>
      </c>
      <c r="O8" s="21">
        <v>145</v>
      </c>
      <c r="P8" s="20">
        <f t="shared" si="5"/>
        <v>1.8967952545090707</v>
      </c>
      <c r="Q8" s="115">
        <f t="shared" si="6"/>
        <v>1.5174362036072565E-2</v>
      </c>
      <c r="R8" s="119"/>
    </row>
    <row r="9" spans="1:18" ht="13.8" customHeight="1" x14ac:dyDescent="0.25">
      <c r="A9" s="19">
        <v>1974</v>
      </c>
      <c r="B9" s="20">
        <v>7.7325932645636746</v>
      </c>
      <c r="C9" s="21">
        <v>8</v>
      </c>
      <c r="D9" s="20">
        <f t="shared" si="0"/>
        <v>7.113985803398581</v>
      </c>
      <c r="E9" s="21">
        <v>0.61154332315669457</v>
      </c>
      <c r="F9" s="20">
        <f t="shared" si="1"/>
        <v>7.0704806982075814</v>
      </c>
      <c r="G9" s="21">
        <v>64</v>
      </c>
      <c r="H9" s="21">
        <f t="shared" si="7"/>
        <v>2.545373051354729</v>
      </c>
      <c r="I9" s="21">
        <v>32</v>
      </c>
      <c r="J9" s="22">
        <f t="shared" si="2"/>
        <v>77.61612934106806</v>
      </c>
      <c r="K9" s="20">
        <f t="shared" si="8"/>
        <v>1.7308536749212158</v>
      </c>
      <c r="L9" s="20">
        <f t="shared" si="3"/>
        <v>7.587303780476562E-2</v>
      </c>
      <c r="M9" s="20">
        <f t="shared" si="4"/>
        <v>2.1509626852462027</v>
      </c>
      <c r="N9" s="21">
        <v>125</v>
      </c>
      <c r="O9" s="21">
        <v>145</v>
      </c>
      <c r="P9" s="20">
        <f t="shared" si="5"/>
        <v>1.8542781769363816</v>
      </c>
      <c r="Q9" s="115">
        <f t="shared" si="6"/>
        <v>1.4834225415491053E-2</v>
      </c>
      <c r="R9" s="119"/>
    </row>
    <row r="10" spans="1:18" ht="13.8" customHeight="1" x14ac:dyDescent="0.25">
      <c r="A10" s="19">
        <v>1975</v>
      </c>
      <c r="B10" s="20">
        <v>7.7749116787746617</v>
      </c>
      <c r="C10" s="21">
        <v>8</v>
      </c>
      <c r="D10" s="20">
        <f t="shared" si="0"/>
        <v>7.1529187444726885</v>
      </c>
      <c r="E10" s="21">
        <v>0.61154332315669457</v>
      </c>
      <c r="F10" s="20">
        <f t="shared" si="1"/>
        <v>7.1091755474800422</v>
      </c>
      <c r="G10" s="21">
        <v>64</v>
      </c>
      <c r="H10" s="21">
        <f t="shared" si="7"/>
        <v>2.5593031970928148</v>
      </c>
      <c r="I10" s="21">
        <v>32</v>
      </c>
      <c r="J10" s="22">
        <f t="shared" si="2"/>
        <v>77.61612934106806</v>
      </c>
      <c r="K10" s="20">
        <f t="shared" si="8"/>
        <v>1.7403261740231142</v>
      </c>
      <c r="L10" s="20">
        <f t="shared" si="3"/>
        <v>7.6288270642109121E-2</v>
      </c>
      <c r="M10" s="20">
        <f t="shared" si="4"/>
        <v>2.1627343285684724</v>
      </c>
      <c r="N10" s="21">
        <v>125</v>
      </c>
      <c r="O10" s="21">
        <v>145</v>
      </c>
      <c r="P10" s="20">
        <f t="shared" si="5"/>
        <v>1.8644261453176485</v>
      </c>
      <c r="Q10" s="115">
        <f t="shared" si="6"/>
        <v>1.4915409162541188E-2</v>
      </c>
      <c r="R10" s="119"/>
    </row>
    <row r="11" spans="1:18" ht="13.8" customHeight="1" x14ac:dyDescent="0.25">
      <c r="A11" s="13">
        <v>1976</v>
      </c>
      <c r="B11" s="14">
        <v>8.0127731786181116</v>
      </c>
      <c r="C11" s="15">
        <v>8</v>
      </c>
      <c r="D11" s="16">
        <f t="shared" si="0"/>
        <v>7.3717513243286623</v>
      </c>
      <c r="E11" s="15">
        <v>0.61154332315669457</v>
      </c>
      <c r="F11" s="16">
        <f t="shared" si="1"/>
        <v>7.3266698713050156</v>
      </c>
      <c r="G11" s="15">
        <v>64</v>
      </c>
      <c r="H11" s="15">
        <f t="shared" si="7"/>
        <v>2.6376011536698059</v>
      </c>
      <c r="I11" s="15">
        <v>32</v>
      </c>
      <c r="J11" s="17">
        <f t="shared" si="2"/>
        <v>77.61612934106806</v>
      </c>
      <c r="K11" s="16">
        <f t="shared" si="8"/>
        <v>1.793568784495468</v>
      </c>
      <c r="L11" s="16">
        <f t="shared" si="3"/>
        <v>7.8622193292952017E-2</v>
      </c>
      <c r="M11" s="16">
        <f t="shared" si="4"/>
        <v>2.2288998687585431</v>
      </c>
      <c r="N11" s="15">
        <v>125</v>
      </c>
      <c r="O11" s="15">
        <v>145</v>
      </c>
      <c r="P11" s="16">
        <f t="shared" si="5"/>
        <v>1.9214654041021924</v>
      </c>
      <c r="Q11" s="114">
        <f t="shared" si="6"/>
        <v>1.5371723232817538E-2</v>
      </c>
      <c r="R11" s="119"/>
    </row>
    <row r="12" spans="1:18" ht="13.8" customHeight="1" x14ac:dyDescent="0.25">
      <c r="A12" s="13">
        <v>1977</v>
      </c>
      <c r="B12" s="14">
        <v>7.5564409573236357</v>
      </c>
      <c r="C12" s="15">
        <v>8</v>
      </c>
      <c r="D12" s="16">
        <f t="shared" si="0"/>
        <v>6.9519256807377445</v>
      </c>
      <c r="E12" s="15">
        <v>0.61154332315669457</v>
      </c>
      <c r="F12" s="16">
        <f t="shared" si="1"/>
        <v>6.9094116434063775</v>
      </c>
      <c r="G12" s="15">
        <v>64</v>
      </c>
      <c r="H12" s="15">
        <f t="shared" si="7"/>
        <v>2.4873881916262963</v>
      </c>
      <c r="I12" s="15">
        <v>32</v>
      </c>
      <c r="J12" s="17">
        <f t="shared" si="2"/>
        <v>77.61612934106806</v>
      </c>
      <c r="K12" s="16">
        <f t="shared" si="8"/>
        <v>1.6914239703058815</v>
      </c>
      <c r="L12" s="16">
        <f t="shared" si="3"/>
        <v>7.414461239697015E-2</v>
      </c>
      <c r="M12" s="16">
        <f t="shared" si="4"/>
        <v>2.1019626891479053</v>
      </c>
      <c r="N12" s="15">
        <v>125</v>
      </c>
      <c r="O12" s="15">
        <v>145</v>
      </c>
      <c r="P12" s="16">
        <f t="shared" si="5"/>
        <v>1.8120368009895735</v>
      </c>
      <c r="Q12" s="114">
        <f t="shared" si="6"/>
        <v>1.4496294407916588E-2</v>
      </c>
      <c r="R12" s="119"/>
    </row>
    <row r="13" spans="1:18" ht="13.8" customHeight="1" x14ac:dyDescent="0.25">
      <c r="A13" s="13">
        <v>1978</v>
      </c>
      <c r="B13" s="14">
        <v>6.5899049801199538</v>
      </c>
      <c r="C13" s="15">
        <v>8</v>
      </c>
      <c r="D13" s="16">
        <f t="shared" si="0"/>
        <v>6.0627125817103575</v>
      </c>
      <c r="E13" s="15">
        <v>0.61154332315669457</v>
      </c>
      <c r="F13" s="16">
        <f t="shared" si="1"/>
        <v>6.0256364677147269</v>
      </c>
      <c r="G13" s="15">
        <v>64</v>
      </c>
      <c r="H13" s="15">
        <f t="shared" si="7"/>
        <v>2.1692291283773018</v>
      </c>
      <c r="I13" s="15">
        <v>32</v>
      </c>
      <c r="J13" s="17">
        <f t="shared" si="2"/>
        <v>77.61612934106806</v>
      </c>
      <c r="K13" s="16">
        <f t="shared" si="8"/>
        <v>1.4750758072965651</v>
      </c>
      <c r="L13" s="16">
        <f t="shared" si="3"/>
        <v>6.4660857306150801E-2</v>
      </c>
      <c r="M13" s="16">
        <f t="shared" si="4"/>
        <v>1.8331029742007221</v>
      </c>
      <c r="N13" s="15">
        <v>125</v>
      </c>
      <c r="O13" s="15">
        <v>145</v>
      </c>
      <c r="P13" s="16">
        <f t="shared" si="5"/>
        <v>1.5802611846557948</v>
      </c>
      <c r="Q13" s="114">
        <f t="shared" si="6"/>
        <v>1.2642089477246359E-2</v>
      </c>
      <c r="R13" s="119"/>
    </row>
    <row r="14" spans="1:18" ht="13.8" customHeight="1" x14ac:dyDescent="0.25">
      <c r="A14" s="13">
        <v>1979</v>
      </c>
      <c r="B14" s="14">
        <v>6.482708671213703</v>
      </c>
      <c r="C14" s="15">
        <v>8</v>
      </c>
      <c r="D14" s="16">
        <f t="shared" si="0"/>
        <v>5.964091977516607</v>
      </c>
      <c r="E14" s="15">
        <v>0.61154332315669457</v>
      </c>
      <c r="F14" s="16">
        <f t="shared" si="1"/>
        <v>5.9276189712411798</v>
      </c>
      <c r="G14" s="15">
        <v>64</v>
      </c>
      <c r="H14" s="15">
        <f t="shared" si="7"/>
        <v>2.1339428296468248</v>
      </c>
      <c r="I14" s="15">
        <v>32</v>
      </c>
      <c r="J14" s="17">
        <f t="shared" si="2"/>
        <v>77.61612934106806</v>
      </c>
      <c r="K14" s="16">
        <f t="shared" si="8"/>
        <v>1.4510811241598409</v>
      </c>
      <c r="L14" s="16">
        <f t="shared" si="3"/>
        <v>6.3609035579609466E-2</v>
      </c>
      <c r="M14" s="16">
        <f t="shared" si="4"/>
        <v>1.8032843541641386</v>
      </c>
      <c r="N14" s="15">
        <v>125</v>
      </c>
      <c r="O14" s="15">
        <v>145</v>
      </c>
      <c r="P14" s="16">
        <f t="shared" si="5"/>
        <v>1.5545554777277057</v>
      </c>
      <c r="Q14" s="114">
        <f t="shared" si="6"/>
        <v>1.2436443821821646E-2</v>
      </c>
      <c r="R14" s="119"/>
    </row>
    <row r="15" spans="1:18" ht="13.8" customHeight="1" x14ac:dyDescent="0.25">
      <c r="A15" s="13">
        <v>1980</v>
      </c>
      <c r="B15" s="14">
        <v>6.4982874155783703</v>
      </c>
      <c r="C15" s="15">
        <v>8</v>
      </c>
      <c r="D15" s="16">
        <f t="shared" si="0"/>
        <v>5.9784244223321004</v>
      </c>
      <c r="E15" s="15">
        <v>0.61154332315669457</v>
      </c>
      <c r="F15" s="16">
        <f t="shared" si="1"/>
        <v>5.9418637669473595</v>
      </c>
      <c r="G15" s="15">
        <v>64</v>
      </c>
      <c r="H15" s="15">
        <f t="shared" si="7"/>
        <v>2.1390709561010492</v>
      </c>
      <c r="I15" s="15">
        <v>32</v>
      </c>
      <c r="J15" s="17">
        <f t="shared" si="2"/>
        <v>77.61612934106806</v>
      </c>
      <c r="K15" s="16">
        <f t="shared" si="8"/>
        <v>1.4545682501487134</v>
      </c>
      <c r="L15" s="16">
        <f t="shared" si="3"/>
        <v>6.3761895896929904E-2</v>
      </c>
      <c r="M15" s="16">
        <f t="shared" si="4"/>
        <v>1.8076178677300143</v>
      </c>
      <c r="N15" s="15">
        <v>125</v>
      </c>
      <c r="O15" s="15">
        <v>145</v>
      </c>
      <c r="P15" s="16">
        <f t="shared" si="5"/>
        <v>1.5582912652844951</v>
      </c>
      <c r="Q15" s="114">
        <f t="shared" si="6"/>
        <v>1.2466330122275961E-2</v>
      </c>
      <c r="R15" s="119"/>
    </row>
    <row r="16" spans="1:18" ht="13.8" customHeight="1" x14ac:dyDescent="0.25">
      <c r="A16" s="19">
        <v>1981</v>
      </c>
      <c r="B16" s="20">
        <v>6.2330083577572335</v>
      </c>
      <c r="C16" s="21">
        <v>8</v>
      </c>
      <c r="D16" s="20">
        <f t="shared" si="0"/>
        <v>5.7343676891366551</v>
      </c>
      <c r="E16" s="21">
        <v>0.61154332315669457</v>
      </c>
      <c r="F16" s="20">
        <f t="shared" si="1"/>
        <v>5.6992995464084846</v>
      </c>
      <c r="G16" s="21">
        <v>64</v>
      </c>
      <c r="H16" s="21">
        <f t="shared" si="7"/>
        <v>2.0517478367070545</v>
      </c>
      <c r="I16" s="21">
        <v>32</v>
      </c>
      <c r="J16" s="22">
        <f t="shared" si="2"/>
        <v>77.61612934106806</v>
      </c>
      <c r="K16" s="20">
        <f t="shared" si="8"/>
        <v>1.395188528960797</v>
      </c>
      <c r="L16" s="20">
        <f t="shared" si="3"/>
        <v>6.1158949214719871E-2</v>
      </c>
      <c r="M16" s="20">
        <f t="shared" si="4"/>
        <v>1.7338256307627009</v>
      </c>
      <c r="N16" s="21">
        <v>125</v>
      </c>
      <c r="O16" s="21">
        <v>145</v>
      </c>
      <c r="P16" s="20">
        <f t="shared" si="5"/>
        <v>1.4946772678988802</v>
      </c>
      <c r="Q16" s="115">
        <f t="shared" si="6"/>
        <v>1.1957418143191042E-2</v>
      </c>
      <c r="R16" s="119"/>
    </row>
    <row r="17" spans="1:18" ht="13.8" customHeight="1" x14ac:dyDescent="0.25">
      <c r="A17" s="19">
        <v>1982</v>
      </c>
      <c r="B17" s="20">
        <v>6.0175073647216912</v>
      </c>
      <c r="C17" s="21">
        <v>8</v>
      </c>
      <c r="D17" s="20">
        <f t="shared" si="0"/>
        <v>5.5361067755439564</v>
      </c>
      <c r="E17" s="21">
        <v>0.61154332315669457</v>
      </c>
      <c r="F17" s="20">
        <f t="shared" si="1"/>
        <v>5.5022510841952919</v>
      </c>
      <c r="G17" s="21">
        <v>64</v>
      </c>
      <c r="H17" s="21">
        <f t="shared" si="7"/>
        <v>1.9808103903103049</v>
      </c>
      <c r="I17" s="21">
        <v>32</v>
      </c>
      <c r="J17" s="22">
        <f t="shared" si="2"/>
        <v>77.61612934106806</v>
      </c>
      <c r="K17" s="20">
        <f t="shared" si="8"/>
        <v>1.3469510654110075</v>
      </c>
      <c r="L17" s="20">
        <f t="shared" si="3"/>
        <v>5.9044430264592107E-2</v>
      </c>
      <c r="M17" s="20">
        <f t="shared" si="4"/>
        <v>1.6738800757860539</v>
      </c>
      <c r="N17" s="21">
        <v>125</v>
      </c>
      <c r="O17" s="21">
        <v>145</v>
      </c>
      <c r="P17" s="20">
        <f t="shared" si="5"/>
        <v>1.4430000653328052</v>
      </c>
      <c r="Q17" s="115">
        <f t="shared" si="6"/>
        <v>1.1544000522662442E-2</v>
      </c>
      <c r="R17" s="119"/>
    </row>
    <row r="18" spans="1:18" ht="13.8" customHeight="1" x14ac:dyDescent="0.25">
      <c r="A18" s="19">
        <v>1983</v>
      </c>
      <c r="B18" s="20">
        <v>6.1449295155501131</v>
      </c>
      <c r="C18" s="21">
        <v>8</v>
      </c>
      <c r="D18" s="20">
        <f t="shared" si="0"/>
        <v>5.6533351543061041</v>
      </c>
      <c r="E18" s="21">
        <v>0.61154332315669457</v>
      </c>
      <c r="F18" s="20">
        <f t="shared" si="1"/>
        <v>5.6187625606342753</v>
      </c>
      <c r="G18" s="21">
        <v>64</v>
      </c>
      <c r="H18" s="21">
        <f t="shared" si="7"/>
        <v>2.0227545218283391</v>
      </c>
      <c r="I18" s="21">
        <v>32</v>
      </c>
      <c r="J18" s="22">
        <f t="shared" si="2"/>
        <v>77.61612934106806</v>
      </c>
      <c r="K18" s="20">
        <f t="shared" si="8"/>
        <v>1.3754730748432706</v>
      </c>
      <c r="L18" s="20">
        <f t="shared" si="3"/>
        <v>6.0294710130115975E-2</v>
      </c>
      <c r="M18" s="20">
        <f t="shared" si="4"/>
        <v>1.7093248848337228</v>
      </c>
      <c r="N18" s="21">
        <v>125</v>
      </c>
      <c r="O18" s="21">
        <v>145</v>
      </c>
      <c r="P18" s="20">
        <f t="shared" si="5"/>
        <v>1.4735559352014851</v>
      </c>
      <c r="Q18" s="115">
        <f t="shared" si="6"/>
        <v>1.1788447481611881E-2</v>
      </c>
      <c r="R18" s="119"/>
    </row>
    <row r="19" spans="1:18" ht="13.8" customHeight="1" x14ac:dyDescent="0.25">
      <c r="A19" s="19">
        <v>1984</v>
      </c>
      <c r="B19" s="20">
        <v>6.4364115626110658</v>
      </c>
      <c r="C19" s="21">
        <v>8</v>
      </c>
      <c r="D19" s="20">
        <f t="shared" si="0"/>
        <v>5.9214986376021805</v>
      </c>
      <c r="E19" s="21">
        <v>0.61154332315669457</v>
      </c>
      <c r="F19" s="20">
        <f t="shared" si="1"/>
        <v>5.8852861080531094</v>
      </c>
      <c r="G19" s="21">
        <v>64</v>
      </c>
      <c r="H19" s="21">
        <f t="shared" si="7"/>
        <v>2.1187029988991193</v>
      </c>
      <c r="I19" s="21">
        <v>32</v>
      </c>
      <c r="J19" s="22">
        <f t="shared" si="2"/>
        <v>77.61612934106806</v>
      </c>
      <c r="K19" s="20">
        <f t="shared" si="8"/>
        <v>1.4407180392514012</v>
      </c>
      <c r="L19" s="20">
        <f t="shared" si="3"/>
        <v>6.3154763364444977E-2</v>
      </c>
      <c r="M19" s="20">
        <f t="shared" si="4"/>
        <v>1.7904059640003329</v>
      </c>
      <c r="N19" s="21">
        <v>125</v>
      </c>
      <c r="O19" s="21">
        <v>145</v>
      </c>
      <c r="P19" s="20">
        <f t="shared" si="5"/>
        <v>1.5434534172416663</v>
      </c>
      <c r="Q19" s="115">
        <f t="shared" si="6"/>
        <v>1.2347627337933331E-2</v>
      </c>
      <c r="R19" s="119"/>
    </row>
    <row r="20" spans="1:18" ht="13.8" customHeight="1" x14ac:dyDescent="0.25">
      <c r="A20" s="19">
        <v>1985</v>
      </c>
      <c r="B20" s="20">
        <v>6.4132245267669186</v>
      </c>
      <c r="C20" s="21">
        <v>8</v>
      </c>
      <c r="D20" s="20">
        <f t="shared" si="0"/>
        <v>5.9001665646255654</v>
      </c>
      <c r="E20" s="21">
        <v>0.61154332315669457</v>
      </c>
      <c r="F20" s="20">
        <f t="shared" si="1"/>
        <v>5.8640844899444744</v>
      </c>
      <c r="G20" s="21">
        <v>64</v>
      </c>
      <c r="H20" s="21">
        <f t="shared" si="7"/>
        <v>2.1110704163800107</v>
      </c>
      <c r="I20" s="21">
        <v>32</v>
      </c>
      <c r="J20" s="22">
        <f t="shared" si="2"/>
        <v>77.61612934106806</v>
      </c>
      <c r="K20" s="20">
        <f t="shared" si="8"/>
        <v>1.4355278831384073</v>
      </c>
      <c r="L20" s="20">
        <f t="shared" si="3"/>
        <v>6.292724967182059E-2</v>
      </c>
      <c r="M20" s="20">
        <f t="shared" si="4"/>
        <v>1.7839560645712778</v>
      </c>
      <c r="N20" s="21">
        <v>125</v>
      </c>
      <c r="O20" s="21">
        <v>145</v>
      </c>
      <c r="P20" s="20">
        <f t="shared" si="5"/>
        <v>1.5378931591131706</v>
      </c>
      <c r="Q20" s="115">
        <f t="shared" si="6"/>
        <v>1.2303145272905365E-2</v>
      </c>
      <c r="R20" s="119"/>
    </row>
    <row r="21" spans="1:18" ht="13.8" customHeight="1" x14ac:dyDescent="0.25">
      <c r="A21" s="13">
        <v>1986</v>
      </c>
      <c r="B21" s="14">
        <v>6.0606168268571503</v>
      </c>
      <c r="C21" s="15">
        <v>8</v>
      </c>
      <c r="D21" s="16">
        <f t="shared" si="0"/>
        <v>5.5757674807085786</v>
      </c>
      <c r="E21" s="15">
        <v>0.61154332315669457</v>
      </c>
      <c r="F21" s="16">
        <f t="shared" si="1"/>
        <v>5.5416692469655633</v>
      </c>
      <c r="G21" s="15">
        <v>64</v>
      </c>
      <c r="H21" s="15">
        <f t="shared" si="7"/>
        <v>1.9950009289076029</v>
      </c>
      <c r="I21" s="15">
        <v>32</v>
      </c>
      <c r="J21" s="17">
        <f t="shared" si="2"/>
        <v>77.61612934106806</v>
      </c>
      <c r="K21" s="16">
        <f t="shared" si="8"/>
        <v>1.3566006316571699</v>
      </c>
      <c r="L21" s="16">
        <f t="shared" si="3"/>
        <v>5.9467424949355391E-2</v>
      </c>
      <c r="M21" s="16">
        <f t="shared" si="4"/>
        <v>1.6858717636017506</v>
      </c>
      <c r="N21" s="15">
        <v>125</v>
      </c>
      <c r="O21" s="15">
        <v>145</v>
      </c>
      <c r="P21" s="16">
        <f t="shared" si="5"/>
        <v>1.4533377272428885</v>
      </c>
      <c r="Q21" s="114">
        <f t="shared" si="6"/>
        <v>1.1626701817943107E-2</v>
      </c>
      <c r="R21" s="119"/>
    </row>
    <row r="22" spans="1:18" ht="13.8" customHeight="1" x14ac:dyDescent="0.25">
      <c r="A22" s="13">
        <v>1987</v>
      </c>
      <c r="B22" s="14">
        <v>6.2618531819904124</v>
      </c>
      <c r="C22" s="15">
        <v>8</v>
      </c>
      <c r="D22" s="16">
        <f t="shared" si="0"/>
        <v>5.760904927431179</v>
      </c>
      <c r="E22" s="15">
        <v>0.61154332315669457</v>
      </c>
      <c r="F22" s="16">
        <f t="shared" si="1"/>
        <v>5.7256744979940688</v>
      </c>
      <c r="G22" s="15">
        <v>64</v>
      </c>
      <c r="H22" s="15">
        <f t="shared" si="7"/>
        <v>2.0612428192778647</v>
      </c>
      <c r="I22" s="15">
        <v>32</v>
      </c>
      <c r="J22" s="17">
        <f t="shared" si="2"/>
        <v>77.61612934106806</v>
      </c>
      <c r="K22" s="16">
        <f t="shared" si="8"/>
        <v>1.4016451171089481</v>
      </c>
      <c r="L22" s="16">
        <f t="shared" si="3"/>
        <v>6.1441977736282655E-2</v>
      </c>
      <c r="M22" s="16">
        <f t="shared" si="4"/>
        <v>1.741849347834745</v>
      </c>
      <c r="N22" s="15">
        <v>125</v>
      </c>
      <c r="O22" s="15">
        <v>145</v>
      </c>
      <c r="P22" s="16">
        <f t="shared" si="5"/>
        <v>1.50159426537478</v>
      </c>
      <c r="Q22" s="114">
        <f t="shared" si="6"/>
        <v>1.2012754122998241E-2</v>
      </c>
      <c r="R22" s="119"/>
    </row>
    <row r="23" spans="1:18" ht="13.8" customHeight="1" x14ac:dyDescent="0.25">
      <c r="A23" s="13">
        <v>1988</v>
      </c>
      <c r="B23" s="14">
        <v>5.8193950722591126</v>
      </c>
      <c r="C23" s="15">
        <v>8</v>
      </c>
      <c r="D23" s="16">
        <f t="shared" si="0"/>
        <v>5.3538434664783834</v>
      </c>
      <c r="E23" s="15">
        <v>0.61154332315669457</v>
      </c>
      <c r="F23" s="16">
        <f t="shared" si="1"/>
        <v>5.321102394226874</v>
      </c>
      <c r="G23" s="15">
        <v>64</v>
      </c>
      <c r="H23" s="15">
        <f t="shared" si="7"/>
        <v>1.9155968619216748</v>
      </c>
      <c r="I23" s="15">
        <v>32</v>
      </c>
      <c r="J23" s="17">
        <f t="shared" si="2"/>
        <v>77.61612934106806</v>
      </c>
      <c r="K23" s="16">
        <f t="shared" si="8"/>
        <v>1.302605866106739</v>
      </c>
      <c r="L23" s="16">
        <f t="shared" si="3"/>
        <v>5.710053111700774E-2</v>
      </c>
      <c r="M23" s="16">
        <f t="shared" si="4"/>
        <v>1.6187715069016109</v>
      </c>
      <c r="N23" s="15">
        <v>125</v>
      </c>
      <c r="O23" s="15">
        <v>145</v>
      </c>
      <c r="P23" s="16">
        <f t="shared" si="5"/>
        <v>1.3954926783634576</v>
      </c>
      <c r="Q23" s="114">
        <f t="shared" si="6"/>
        <v>1.116394142690766E-2</v>
      </c>
      <c r="R23" s="119"/>
    </row>
    <row r="24" spans="1:18" ht="13.8" customHeight="1" x14ac:dyDescent="0.25">
      <c r="A24" s="13">
        <v>1989</v>
      </c>
      <c r="B24" s="14">
        <v>6.5276297596041104</v>
      </c>
      <c r="C24" s="15">
        <v>8</v>
      </c>
      <c r="D24" s="16">
        <f t="shared" si="0"/>
        <v>6.0054193788357813</v>
      </c>
      <c r="E24" s="15">
        <v>0.61154332315669457</v>
      </c>
      <c r="F24" s="16">
        <f t="shared" si="1"/>
        <v>5.968693637596953</v>
      </c>
      <c r="G24" s="15">
        <v>64</v>
      </c>
      <c r="H24" s="15">
        <f t="shared" si="7"/>
        <v>2.1487297095349032</v>
      </c>
      <c r="I24" s="15">
        <v>32</v>
      </c>
      <c r="J24" s="17">
        <f t="shared" si="2"/>
        <v>77.61612934106806</v>
      </c>
      <c r="K24" s="16">
        <f t="shared" si="8"/>
        <v>1.461136202483734</v>
      </c>
      <c r="L24" s="16">
        <f t="shared" si="3"/>
        <v>6.4049806136273271E-2</v>
      </c>
      <c r="M24" s="16">
        <f t="shared" si="4"/>
        <v>1.8157799790602791</v>
      </c>
      <c r="N24" s="15">
        <v>125</v>
      </c>
      <c r="O24" s="15">
        <v>145</v>
      </c>
      <c r="P24" s="16">
        <f t="shared" si="5"/>
        <v>1.5653275681554129</v>
      </c>
      <c r="Q24" s="114">
        <f t="shared" si="6"/>
        <v>1.2522620545243304E-2</v>
      </c>
      <c r="R24" s="119"/>
    </row>
    <row r="25" spans="1:18" ht="13.8" customHeight="1" x14ac:dyDescent="0.25">
      <c r="A25" s="13">
        <v>1990</v>
      </c>
      <c r="B25" s="14">
        <v>6.7423600339020995</v>
      </c>
      <c r="C25" s="15">
        <v>8</v>
      </c>
      <c r="D25" s="16">
        <f t="shared" si="0"/>
        <v>6.2029712311899319</v>
      </c>
      <c r="E25" s="15">
        <v>0.61154332315669457</v>
      </c>
      <c r="F25" s="16">
        <f t="shared" si="1"/>
        <v>6.165037374788259</v>
      </c>
      <c r="G25" s="15">
        <v>64</v>
      </c>
      <c r="H25" s="15">
        <f t="shared" si="7"/>
        <v>2.2194134549237732</v>
      </c>
      <c r="I25" s="15">
        <v>32</v>
      </c>
      <c r="J25" s="17">
        <f t="shared" si="2"/>
        <v>77.61612934106806</v>
      </c>
      <c r="K25" s="16">
        <f t="shared" si="8"/>
        <v>1.5092011493481658</v>
      </c>
      <c r="L25" s="16">
        <f t="shared" si="3"/>
        <v>6.6156762711152478E-2</v>
      </c>
      <c r="M25" s="16">
        <f t="shared" si="4"/>
        <v>1.8755111444798171</v>
      </c>
      <c r="N25" s="15">
        <v>125</v>
      </c>
      <c r="O25" s="15">
        <v>145</v>
      </c>
      <c r="P25" s="16">
        <f t="shared" si="5"/>
        <v>1.6168199521377733</v>
      </c>
      <c r="Q25" s="114">
        <f t="shared" si="6"/>
        <v>1.2934559617102187E-2</v>
      </c>
      <c r="R25" s="119"/>
    </row>
    <row r="26" spans="1:18" ht="13.8" customHeight="1" x14ac:dyDescent="0.25">
      <c r="A26" s="19">
        <v>1991</v>
      </c>
      <c r="B26" s="20">
        <v>5.9081211552192769</v>
      </c>
      <c r="C26" s="21">
        <v>8</v>
      </c>
      <c r="D26" s="20">
        <f t="shared" si="0"/>
        <v>5.4354714628017344</v>
      </c>
      <c r="E26" s="21">
        <v>0.61154332315669457</v>
      </c>
      <c r="F26" s="20">
        <f t="shared" si="1"/>
        <v>5.4022311999888828</v>
      </c>
      <c r="G26" s="21">
        <v>64</v>
      </c>
      <c r="H26" s="21">
        <f t="shared" si="7"/>
        <v>1.9448032319959978</v>
      </c>
      <c r="I26" s="21">
        <v>32</v>
      </c>
      <c r="J26" s="22">
        <f t="shared" si="2"/>
        <v>77.61612934106806</v>
      </c>
      <c r="K26" s="20">
        <f t="shared" si="8"/>
        <v>1.3224661977572785</v>
      </c>
      <c r="L26" s="20">
        <f t="shared" si="3"/>
        <v>5.7971120997579333E-2</v>
      </c>
      <c r="M26" s="20">
        <f t="shared" si="4"/>
        <v>1.6434522947208752</v>
      </c>
      <c r="N26" s="21">
        <v>125</v>
      </c>
      <c r="O26" s="21">
        <v>145</v>
      </c>
      <c r="P26" s="20">
        <f t="shared" si="5"/>
        <v>1.4167692195869612</v>
      </c>
      <c r="Q26" s="115">
        <f t="shared" si="6"/>
        <v>1.133415375669569E-2</v>
      </c>
      <c r="R26" s="119"/>
    </row>
    <row r="27" spans="1:18" ht="13.8" customHeight="1" x14ac:dyDescent="0.25">
      <c r="A27" s="19">
        <v>1992</v>
      </c>
      <c r="B27" s="20">
        <v>6.8686966063823984</v>
      </c>
      <c r="C27" s="21">
        <v>8</v>
      </c>
      <c r="D27" s="20">
        <f t="shared" si="0"/>
        <v>6.3192008778718067</v>
      </c>
      <c r="E27" s="21">
        <v>0.61154332315669457</v>
      </c>
      <c r="F27" s="20">
        <f t="shared" si="1"/>
        <v>6.2805562268263229</v>
      </c>
      <c r="G27" s="21">
        <v>64</v>
      </c>
      <c r="H27" s="21">
        <f t="shared" si="7"/>
        <v>2.2610002416574764</v>
      </c>
      <c r="I27" s="21">
        <v>32</v>
      </c>
      <c r="J27" s="22">
        <f t="shared" si="2"/>
        <v>77.61612934106806</v>
      </c>
      <c r="K27" s="20">
        <f t="shared" si="8"/>
        <v>1.5374801643270839</v>
      </c>
      <c r="L27" s="20">
        <f t="shared" si="3"/>
        <v>6.7396390765022851E-2</v>
      </c>
      <c r="M27" s="20">
        <f t="shared" si="4"/>
        <v>1.9106539799930153</v>
      </c>
      <c r="N27" s="21">
        <v>125</v>
      </c>
      <c r="O27" s="21">
        <v>145</v>
      </c>
      <c r="P27" s="20">
        <f t="shared" si="5"/>
        <v>1.6471154999939788</v>
      </c>
      <c r="Q27" s="115">
        <f t="shared" si="6"/>
        <v>1.317692399995183E-2</v>
      </c>
      <c r="R27" s="119"/>
    </row>
    <row r="28" spans="1:18" ht="13.8" customHeight="1" x14ac:dyDescent="0.25">
      <c r="A28" s="19">
        <v>1993</v>
      </c>
      <c r="B28" s="20">
        <v>6.9767139075137852</v>
      </c>
      <c r="C28" s="21">
        <v>8</v>
      </c>
      <c r="D28" s="20">
        <f t="shared" si="0"/>
        <v>6.4185767949126822</v>
      </c>
      <c r="E28" s="21">
        <v>0.61154332315669457</v>
      </c>
      <c r="F28" s="20">
        <f t="shared" si="1"/>
        <v>6.3793244170817083</v>
      </c>
      <c r="G28" s="21">
        <v>64</v>
      </c>
      <c r="H28" s="21">
        <f t="shared" si="7"/>
        <v>2.2965567901494151</v>
      </c>
      <c r="I28" s="21">
        <v>32</v>
      </c>
      <c r="J28" s="22">
        <f t="shared" si="2"/>
        <v>77.61612934106806</v>
      </c>
      <c r="K28" s="20">
        <f t="shared" si="8"/>
        <v>1.5616586173016023</v>
      </c>
      <c r="L28" s="20">
        <f t="shared" si="3"/>
        <v>6.8456268155686673E-2</v>
      </c>
      <c r="M28" s="20">
        <f t="shared" si="4"/>
        <v>1.9407009740796393</v>
      </c>
      <c r="N28" s="21">
        <v>125</v>
      </c>
      <c r="O28" s="21">
        <v>145</v>
      </c>
      <c r="P28" s="20">
        <f t="shared" si="5"/>
        <v>1.6730180811031372</v>
      </c>
      <c r="Q28" s="115">
        <f t="shared" si="6"/>
        <v>1.3384144648825098E-2</v>
      </c>
      <c r="R28" s="119"/>
    </row>
    <row r="29" spans="1:18" ht="13.8" customHeight="1" x14ac:dyDescent="0.25">
      <c r="A29" s="19">
        <v>1994</v>
      </c>
      <c r="B29" s="20">
        <v>8.154861241440047</v>
      </c>
      <c r="C29" s="21">
        <v>8</v>
      </c>
      <c r="D29" s="20">
        <f t="shared" si="0"/>
        <v>7.5024723421248432</v>
      </c>
      <c r="E29" s="21">
        <v>0.61154332315669457</v>
      </c>
      <c r="F29" s="20">
        <f t="shared" si="1"/>
        <v>7.4565914734449006</v>
      </c>
      <c r="G29" s="21">
        <v>64</v>
      </c>
      <c r="H29" s="21">
        <f t="shared" si="7"/>
        <v>2.6843729304401638</v>
      </c>
      <c r="I29" s="21">
        <v>32</v>
      </c>
      <c r="J29" s="22">
        <f t="shared" si="2"/>
        <v>77.61612934106806</v>
      </c>
      <c r="K29" s="20">
        <f t="shared" si="8"/>
        <v>1.8253735926993113</v>
      </c>
      <c r="L29" s="20">
        <f t="shared" si="3"/>
        <v>8.0016376666271177E-2</v>
      </c>
      <c r="M29" s="20">
        <f t="shared" si="4"/>
        <v>2.2684242703004545</v>
      </c>
      <c r="N29" s="21">
        <v>125</v>
      </c>
      <c r="O29" s="21">
        <v>145</v>
      </c>
      <c r="P29" s="20">
        <f t="shared" si="5"/>
        <v>1.9555381640521159</v>
      </c>
      <c r="Q29" s="115">
        <f t="shared" si="6"/>
        <v>1.5644305312416926E-2</v>
      </c>
      <c r="R29" s="119"/>
    </row>
    <row r="30" spans="1:18" ht="13.8" customHeight="1" x14ac:dyDescent="0.25">
      <c r="A30" s="19">
        <v>1995</v>
      </c>
      <c r="B30" s="20">
        <v>7.8228102207032633</v>
      </c>
      <c r="C30" s="21">
        <v>8</v>
      </c>
      <c r="D30" s="20">
        <f t="shared" si="0"/>
        <v>7.1969854030470017</v>
      </c>
      <c r="E30" s="21">
        <v>0.61154332315669457</v>
      </c>
      <c r="F30" s="20">
        <f t="shared" si="1"/>
        <v>7.1529727193461055</v>
      </c>
      <c r="G30" s="21">
        <v>64</v>
      </c>
      <c r="H30" s="21">
        <f t="shared" si="7"/>
        <v>2.575070178964598</v>
      </c>
      <c r="I30" s="21">
        <v>32</v>
      </c>
      <c r="J30" s="22">
        <f t="shared" si="2"/>
        <v>77.61612934106806</v>
      </c>
      <c r="K30" s="20">
        <f t="shared" si="8"/>
        <v>1.7510477216959266</v>
      </c>
      <c r="L30" s="20">
        <f t="shared" si="3"/>
        <v>7.6758256293520066E-2</v>
      </c>
      <c r="M30" s="20">
        <f t="shared" si="4"/>
        <v>2.176058186793147</v>
      </c>
      <c r="N30" s="21">
        <v>125</v>
      </c>
      <c r="O30" s="21">
        <v>145</v>
      </c>
      <c r="P30" s="20">
        <f t="shared" si="5"/>
        <v>1.8759122299940922</v>
      </c>
      <c r="Q30" s="115">
        <f t="shared" si="6"/>
        <v>1.5007297839952739E-2</v>
      </c>
      <c r="R30" s="119"/>
    </row>
    <row r="31" spans="1:18" ht="13.8" customHeight="1" x14ac:dyDescent="0.25">
      <c r="A31" s="13">
        <v>1996</v>
      </c>
      <c r="B31" s="14">
        <v>8.3260931815906289</v>
      </c>
      <c r="C31" s="15">
        <v>8</v>
      </c>
      <c r="D31" s="16">
        <f t="shared" si="0"/>
        <v>7.6600057270633783</v>
      </c>
      <c r="E31" s="15">
        <v>0.61154332315669457</v>
      </c>
      <c r="F31" s="16">
        <f t="shared" si="1"/>
        <v>7.6131614734861017</v>
      </c>
      <c r="G31" s="15">
        <v>64</v>
      </c>
      <c r="H31" s="15">
        <f t="shared" si="7"/>
        <v>2.7407381304549965</v>
      </c>
      <c r="I31" s="15">
        <v>32</v>
      </c>
      <c r="J31" s="17">
        <f t="shared" si="2"/>
        <v>77.61612934106806</v>
      </c>
      <c r="K31" s="16">
        <f t="shared" si="8"/>
        <v>1.8637019287093977</v>
      </c>
      <c r="L31" s="16">
        <f t="shared" si="3"/>
        <v>8.169652290232976E-2</v>
      </c>
      <c r="M31" s="16">
        <f t="shared" si="4"/>
        <v>2.3160555760195973</v>
      </c>
      <c r="N31" s="15">
        <v>125</v>
      </c>
      <c r="O31" s="15">
        <v>145</v>
      </c>
      <c r="P31" s="16">
        <f t="shared" si="5"/>
        <v>1.9965996344996528</v>
      </c>
      <c r="Q31" s="114">
        <f t="shared" si="6"/>
        <v>1.5972797075997223E-2</v>
      </c>
      <c r="R31" s="119"/>
    </row>
    <row r="32" spans="1:18" ht="13.8" customHeight="1" x14ac:dyDescent="0.25">
      <c r="A32" s="13">
        <v>1997</v>
      </c>
      <c r="B32" s="14">
        <v>8.290438929032069</v>
      </c>
      <c r="C32" s="15">
        <v>8</v>
      </c>
      <c r="D32" s="16">
        <f t="shared" si="0"/>
        <v>7.6272038147095031</v>
      </c>
      <c r="E32" s="15">
        <v>0.61154332315669457</v>
      </c>
      <c r="F32" s="16">
        <f t="shared" si="1"/>
        <v>7.5805601590370948</v>
      </c>
      <c r="G32" s="15">
        <v>64</v>
      </c>
      <c r="H32" s="15">
        <f t="shared" si="7"/>
        <v>2.7290016572533542</v>
      </c>
      <c r="I32" s="15">
        <v>32</v>
      </c>
      <c r="J32" s="17">
        <f t="shared" si="2"/>
        <v>77.61612934106806</v>
      </c>
      <c r="K32" s="16">
        <f t="shared" si="8"/>
        <v>1.8557211269322809</v>
      </c>
      <c r="L32" s="16">
        <f t="shared" si="3"/>
        <v>8.1346679536757519E-2</v>
      </c>
      <c r="M32" s="16">
        <f t="shared" si="4"/>
        <v>2.3061376915273071</v>
      </c>
      <c r="N32" s="15">
        <v>125</v>
      </c>
      <c r="O32" s="15">
        <v>145</v>
      </c>
      <c r="P32" s="16">
        <f t="shared" si="5"/>
        <v>1.9880497340752645</v>
      </c>
      <c r="Q32" s="114">
        <f t="shared" si="6"/>
        <v>1.5904397872602116E-2</v>
      </c>
      <c r="R32" s="119"/>
    </row>
    <row r="33" spans="1:18" ht="13.8" customHeight="1" x14ac:dyDescent="0.25">
      <c r="A33" s="13">
        <v>1998</v>
      </c>
      <c r="B33" s="14">
        <v>9.3335118193506315</v>
      </c>
      <c r="C33" s="15">
        <v>8</v>
      </c>
      <c r="D33" s="16">
        <f t="shared" si="0"/>
        <v>8.5868308738025814</v>
      </c>
      <c r="E33" s="15">
        <v>0.61154332315669457</v>
      </c>
      <c r="F33" s="16">
        <f t="shared" si="1"/>
        <v>8.5343186829230842</v>
      </c>
      <c r="G33" s="15">
        <v>64</v>
      </c>
      <c r="H33" s="15">
        <f t="shared" si="7"/>
        <v>3.0723547258523105</v>
      </c>
      <c r="I33" s="15">
        <v>32</v>
      </c>
      <c r="J33" s="17">
        <f t="shared" si="2"/>
        <v>77.61612934106806</v>
      </c>
      <c r="K33" s="16">
        <f t="shared" si="8"/>
        <v>2.089201213579571</v>
      </c>
      <c r="L33" s="16">
        <f t="shared" si="3"/>
        <v>9.1581423061022293E-2</v>
      </c>
      <c r="M33" s="16">
        <f t="shared" si="4"/>
        <v>2.5962875530684513</v>
      </c>
      <c r="N33" s="15">
        <v>125</v>
      </c>
      <c r="O33" s="15">
        <v>145</v>
      </c>
      <c r="P33" s="16">
        <f t="shared" si="5"/>
        <v>2.2381789250590098</v>
      </c>
      <c r="Q33" s="114">
        <f t="shared" si="6"/>
        <v>1.7905431400472079E-2</v>
      </c>
      <c r="R33" s="119"/>
    </row>
    <row r="34" spans="1:18" ht="13.8" customHeight="1" x14ac:dyDescent="0.25">
      <c r="A34" s="13">
        <v>1999</v>
      </c>
      <c r="B34" s="14">
        <v>9.0949297087309109</v>
      </c>
      <c r="C34" s="15">
        <v>8</v>
      </c>
      <c r="D34" s="16">
        <f t="shared" si="0"/>
        <v>8.3673353320324377</v>
      </c>
      <c r="E34" s="15">
        <v>0.61154332315669457</v>
      </c>
      <c r="F34" s="16">
        <f t="shared" si="1"/>
        <v>8.316165451483263</v>
      </c>
      <c r="G34" s="15">
        <v>64</v>
      </c>
      <c r="H34" s="15">
        <f t="shared" si="7"/>
        <v>2.9938195625339743</v>
      </c>
      <c r="I34" s="15">
        <v>32</v>
      </c>
      <c r="J34" s="17">
        <f t="shared" si="2"/>
        <v>77.61612934106806</v>
      </c>
      <c r="K34" s="16">
        <f t="shared" si="8"/>
        <v>2.0357973025231026</v>
      </c>
      <c r="L34" s="16">
        <f t="shared" si="3"/>
        <v>8.9240429699642854E-2</v>
      </c>
      <c r="M34" s="16">
        <f t="shared" si="4"/>
        <v>2.529921561770025</v>
      </c>
      <c r="N34" s="15">
        <v>125</v>
      </c>
      <c r="O34" s="15">
        <v>145</v>
      </c>
      <c r="P34" s="16">
        <f t="shared" si="5"/>
        <v>2.1809668635948491</v>
      </c>
      <c r="Q34" s="114">
        <f t="shared" si="6"/>
        <v>1.7447734908758793E-2</v>
      </c>
      <c r="R34" s="119"/>
    </row>
    <row r="35" spans="1:18" ht="13.8" customHeight="1" x14ac:dyDescent="0.25">
      <c r="A35" s="13">
        <v>2000</v>
      </c>
      <c r="B35" s="14">
        <v>9.0396684207730598</v>
      </c>
      <c r="C35" s="15">
        <v>8</v>
      </c>
      <c r="D35" s="16">
        <f t="shared" si="0"/>
        <v>8.3164949471112148</v>
      </c>
      <c r="E35" s="15">
        <v>0.61154332315669457</v>
      </c>
      <c r="F35" s="16">
        <f t="shared" si="1"/>
        <v>8.2656359775414927</v>
      </c>
      <c r="G35" s="15">
        <v>64</v>
      </c>
      <c r="H35" s="15">
        <f t="shared" si="7"/>
        <v>2.9756289519149375</v>
      </c>
      <c r="I35" s="15">
        <v>32</v>
      </c>
      <c r="J35" s="17">
        <f t="shared" si="2"/>
        <v>77.61612934106806</v>
      </c>
      <c r="K35" s="16">
        <f t="shared" si="8"/>
        <v>2.0234276873021573</v>
      </c>
      <c r="L35" s="16">
        <f t="shared" si="3"/>
        <v>8.8698199991327442E-2</v>
      </c>
      <c r="M35" s="16">
        <f t="shared" si="4"/>
        <v>2.5145496206541371</v>
      </c>
      <c r="N35" s="15">
        <v>125</v>
      </c>
      <c r="O35" s="15">
        <v>145</v>
      </c>
      <c r="P35" s="16">
        <f t="shared" si="5"/>
        <v>2.1677151902190839</v>
      </c>
      <c r="Q35" s="114">
        <f t="shared" si="6"/>
        <v>1.734172152175267E-2</v>
      </c>
      <c r="R35" s="119"/>
    </row>
    <row r="36" spans="1:18" ht="13.8" customHeight="1" x14ac:dyDescent="0.25">
      <c r="A36" s="19">
        <v>2001</v>
      </c>
      <c r="B36" s="20">
        <v>9.1731927549055161</v>
      </c>
      <c r="C36" s="21">
        <v>8</v>
      </c>
      <c r="D36" s="20">
        <f t="shared" si="0"/>
        <v>8.4393373345130751</v>
      </c>
      <c r="E36" s="21">
        <v>0.61154332315669457</v>
      </c>
      <c r="F36" s="20">
        <f t="shared" si="1"/>
        <v>8.3877271305251906</v>
      </c>
      <c r="G36" s="21">
        <v>64</v>
      </c>
      <c r="H36" s="21">
        <f t="shared" si="7"/>
        <v>3.0195817669890683</v>
      </c>
      <c r="I36" s="21">
        <v>32</v>
      </c>
      <c r="J36" s="22">
        <f t="shared" si="2"/>
        <v>77.61612934106806</v>
      </c>
      <c r="K36" s="20">
        <f t="shared" si="8"/>
        <v>2.0533156015525664</v>
      </c>
      <c r="L36" s="20">
        <f t="shared" si="3"/>
        <v>9.0008355136550852E-2</v>
      </c>
      <c r="M36" s="20">
        <f t="shared" si="4"/>
        <v>2.5516918639436481</v>
      </c>
      <c r="N36" s="21">
        <v>125</v>
      </c>
      <c r="O36" s="21">
        <v>145</v>
      </c>
      <c r="P36" s="20">
        <f t="shared" si="5"/>
        <v>2.1997343654686623</v>
      </c>
      <c r="Q36" s="115">
        <f t="shared" si="6"/>
        <v>1.7597874923749299E-2</v>
      </c>
      <c r="R36" s="119"/>
    </row>
    <row r="37" spans="1:18" ht="13.8" customHeight="1" x14ac:dyDescent="0.25">
      <c r="A37" s="19">
        <v>2002</v>
      </c>
      <c r="B37" s="20">
        <v>8.9739509632220038</v>
      </c>
      <c r="C37" s="21">
        <v>8</v>
      </c>
      <c r="D37" s="20">
        <f t="shared" si="0"/>
        <v>8.2560348861642439</v>
      </c>
      <c r="E37" s="21">
        <v>0.61154332315669457</v>
      </c>
      <c r="F37" s="20">
        <f t="shared" si="1"/>
        <v>8.2055456560604192</v>
      </c>
      <c r="G37" s="21">
        <v>64</v>
      </c>
      <c r="H37" s="21">
        <f t="shared" si="7"/>
        <v>2.9539964361817512</v>
      </c>
      <c r="I37" s="21">
        <v>32</v>
      </c>
      <c r="J37" s="22">
        <f t="shared" si="2"/>
        <v>77.616129341068046</v>
      </c>
      <c r="K37" s="20">
        <f t="shared" si="8"/>
        <v>2.008717576603591</v>
      </c>
      <c r="L37" s="20">
        <f t="shared" si="3"/>
        <v>8.8053373220979336E-2</v>
      </c>
      <c r="M37" s="20">
        <f t="shared" si="4"/>
        <v>2.4962691041281535</v>
      </c>
      <c r="N37" s="21">
        <v>125</v>
      </c>
      <c r="O37" s="21">
        <v>145</v>
      </c>
      <c r="P37" s="20">
        <f t="shared" si="5"/>
        <v>2.1519561242484082</v>
      </c>
      <c r="Q37" s="115">
        <f t="shared" si="6"/>
        <v>1.7215648993987264E-2</v>
      </c>
      <c r="R37" s="119"/>
    </row>
    <row r="38" spans="1:18" ht="13.8" customHeight="1" x14ac:dyDescent="0.25">
      <c r="A38" s="19">
        <v>2003</v>
      </c>
      <c r="B38" s="20">
        <v>9.1655909449359942</v>
      </c>
      <c r="C38" s="21">
        <v>8</v>
      </c>
      <c r="D38" s="20">
        <f t="shared" si="0"/>
        <v>8.4323436693411153</v>
      </c>
      <c r="E38" s="21">
        <v>0.61154332315669457</v>
      </c>
      <c r="F38" s="20">
        <f t="shared" si="1"/>
        <v>8.3807762346456336</v>
      </c>
      <c r="G38" s="21">
        <v>64</v>
      </c>
      <c r="H38" s="21">
        <f t="shared" si="7"/>
        <v>3.0170794444724285</v>
      </c>
      <c r="I38" s="21">
        <v>32</v>
      </c>
      <c r="J38" s="22">
        <f t="shared" si="2"/>
        <v>77.61612934106806</v>
      </c>
      <c r="K38" s="20">
        <f t="shared" si="8"/>
        <v>2.0516140222412513</v>
      </c>
      <c r="L38" s="20">
        <f t="shared" si="3"/>
        <v>8.9933765358520601E-2</v>
      </c>
      <c r="M38" s="20">
        <f t="shared" si="4"/>
        <v>2.5495772810313797</v>
      </c>
      <c r="N38" s="21">
        <v>125</v>
      </c>
      <c r="O38" s="21">
        <v>145</v>
      </c>
      <c r="P38" s="20">
        <f t="shared" si="5"/>
        <v>2.1979114491649825</v>
      </c>
      <c r="Q38" s="115">
        <f t="shared" si="6"/>
        <v>1.7583291593319859E-2</v>
      </c>
      <c r="R38" s="119"/>
    </row>
    <row r="39" spans="1:18" ht="13.8" customHeight="1" x14ac:dyDescent="0.25">
      <c r="A39" s="19">
        <v>2004</v>
      </c>
      <c r="B39" s="20">
        <v>8.9623187998862619</v>
      </c>
      <c r="C39" s="21">
        <v>8</v>
      </c>
      <c r="D39" s="20">
        <f t="shared" si="0"/>
        <v>8.2453332958953602</v>
      </c>
      <c r="E39" s="21">
        <v>0.61154332315669457</v>
      </c>
      <c r="F39" s="20">
        <f t="shared" si="1"/>
        <v>8.1949095106522964</v>
      </c>
      <c r="G39" s="21">
        <v>64</v>
      </c>
      <c r="H39" s="21">
        <f t="shared" si="7"/>
        <v>2.9501674238348263</v>
      </c>
      <c r="I39" s="21">
        <v>32</v>
      </c>
      <c r="J39" s="22">
        <f t="shared" si="2"/>
        <v>77.61612934106806</v>
      </c>
      <c r="K39" s="20">
        <f t="shared" si="8"/>
        <v>2.0061138482076819</v>
      </c>
      <c r="L39" s="20">
        <f t="shared" si="3"/>
        <v>8.7939237181706598E-2</v>
      </c>
      <c r="M39" s="20">
        <f t="shared" si="4"/>
        <v>2.4930334044827913</v>
      </c>
      <c r="N39" s="21">
        <v>125</v>
      </c>
      <c r="O39" s="21">
        <v>145</v>
      </c>
      <c r="P39" s="20">
        <f t="shared" si="5"/>
        <v>2.1491667280024065</v>
      </c>
      <c r="Q39" s="115">
        <f t="shared" si="6"/>
        <v>1.719333382401925E-2</v>
      </c>
      <c r="R39" s="119"/>
    </row>
    <row r="40" spans="1:18" ht="13.8" customHeight="1" x14ac:dyDescent="0.25">
      <c r="A40" s="19">
        <v>2005</v>
      </c>
      <c r="B40" s="20">
        <v>8.6515481868339208</v>
      </c>
      <c r="C40" s="21">
        <v>8</v>
      </c>
      <c r="D40" s="20">
        <f t="shared" si="0"/>
        <v>7.9594243318872069</v>
      </c>
      <c r="E40" s="21">
        <v>0.61154332315669457</v>
      </c>
      <c r="F40" s="20">
        <f t="shared" si="1"/>
        <v>7.9107490038238417</v>
      </c>
      <c r="G40" s="21">
        <v>64</v>
      </c>
      <c r="H40" s="21">
        <f t="shared" si="7"/>
        <v>2.8478696413765832</v>
      </c>
      <c r="I40" s="21">
        <v>32</v>
      </c>
      <c r="J40" s="22">
        <f t="shared" si="2"/>
        <v>77.61612934106806</v>
      </c>
      <c r="K40" s="20">
        <f t="shared" si="8"/>
        <v>1.9365513561360765</v>
      </c>
      <c r="L40" s="20">
        <f t="shared" si="3"/>
        <v>8.488992246075952E-2</v>
      </c>
      <c r="M40" s="20">
        <f t="shared" si="4"/>
        <v>2.4065868568013018</v>
      </c>
      <c r="N40" s="21">
        <v>125</v>
      </c>
      <c r="O40" s="21">
        <v>145</v>
      </c>
      <c r="P40" s="20">
        <f t="shared" si="5"/>
        <v>2.0746438420700879</v>
      </c>
      <c r="Q40" s="115">
        <f t="shared" si="6"/>
        <v>1.6597150736560703E-2</v>
      </c>
      <c r="R40" s="119"/>
    </row>
    <row r="41" spans="1:18" ht="13.8" customHeight="1" x14ac:dyDescent="0.25">
      <c r="A41" s="13">
        <v>2006</v>
      </c>
      <c r="B41" s="14">
        <v>8.3262357994463638</v>
      </c>
      <c r="C41" s="15">
        <v>8</v>
      </c>
      <c r="D41" s="16">
        <f t="shared" si="0"/>
        <v>7.6601369354906543</v>
      </c>
      <c r="E41" s="15">
        <v>0.61154332315669457</v>
      </c>
      <c r="F41" s="16">
        <f t="shared" si="1"/>
        <v>7.6132918795170017</v>
      </c>
      <c r="G41" s="15">
        <v>64</v>
      </c>
      <c r="H41" s="15">
        <f t="shared" si="7"/>
        <v>2.7407850766261204</v>
      </c>
      <c r="I41" s="15">
        <v>32</v>
      </c>
      <c r="J41" s="17">
        <f t="shared" si="2"/>
        <v>77.61612934106806</v>
      </c>
      <c r="K41" s="16">
        <f t="shared" si="8"/>
        <v>1.8637338521057618</v>
      </c>
      <c r="L41" s="16">
        <f t="shared" si="3"/>
        <v>8.169792228408819E-2</v>
      </c>
      <c r="M41" s="16">
        <f t="shared" si="4"/>
        <v>2.3160952477927581</v>
      </c>
      <c r="N41" s="21">
        <v>125</v>
      </c>
      <c r="O41" s="21">
        <v>145</v>
      </c>
      <c r="P41" s="16">
        <f t="shared" si="5"/>
        <v>1.9966338343041017</v>
      </c>
      <c r="Q41" s="114">
        <f t="shared" si="6"/>
        <v>1.5973070674432814E-2</v>
      </c>
      <c r="R41" s="119"/>
    </row>
    <row r="42" spans="1:18" ht="13.8" customHeight="1" x14ac:dyDescent="0.25">
      <c r="A42" s="13">
        <v>2007</v>
      </c>
      <c r="B42" s="14">
        <v>9.224536442022373</v>
      </c>
      <c r="C42" s="15">
        <v>8</v>
      </c>
      <c r="D42" s="16">
        <f t="shared" si="0"/>
        <v>8.4865735266605835</v>
      </c>
      <c r="E42" s="15">
        <v>0.93106634781572994</v>
      </c>
      <c r="F42" s="16">
        <f t="shared" si="1"/>
        <v>8.407557896471209</v>
      </c>
      <c r="G42" s="15">
        <v>64</v>
      </c>
      <c r="H42" s="15">
        <f t="shared" si="7"/>
        <v>3.0267208427296355</v>
      </c>
      <c r="I42" s="15">
        <v>32</v>
      </c>
      <c r="J42" s="17">
        <f t="shared" si="2"/>
        <v>77.688091038589661</v>
      </c>
      <c r="K42" s="16">
        <f t="shared" si="8"/>
        <v>2.0581701730561521</v>
      </c>
      <c r="L42" s="16">
        <f t="shared" si="3"/>
        <v>9.0221158270954616E-2</v>
      </c>
      <c r="M42" s="16">
        <f t="shared" si="4"/>
        <v>2.5577247264024279</v>
      </c>
      <c r="N42" s="15">
        <v>125</v>
      </c>
      <c r="O42" s="15">
        <v>145</v>
      </c>
      <c r="P42" s="16">
        <f t="shared" si="5"/>
        <v>2.2049351089676104</v>
      </c>
      <c r="Q42" s="114">
        <f t="shared" si="6"/>
        <v>1.7639480871740883E-2</v>
      </c>
      <c r="R42" s="119"/>
    </row>
    <row r="43" spans="1:18" ht="13.8" customHeight="1" x14ac:dyDescent="0.25">
      <c r="A43" s="13">
        <v>2008</v>
      </c>
      <c r="B43" s="14">
        <v>9.1424374570783016</v>
      </c>
      <c r="C43" s="15">
        <v>8</v>
      </c>
      <c r="D43" s="16">
        <f t="shared" si="0"/>
        <v>8.4110424605120375</v>
      </c>
      <c r="E43" s="15">
        <v>1.2505893724747652</v>
      </c>
      <c r="F43" s="16">
        <f t="shared" si="1"/>
        <v>8.3058548573865334</v>
      </c>
      <c r="G43" s="15">
        <v>64</v>
      </c>
      <c r="H43" s="15">
        <f t="shared" si="7"/>
        <v>2.9901077486591516</v>
      </c>
      <c r="I43" s="15">
        <v>32</v>
      </c>
      <c r="J43" s="17">
        <f t="shared" si="2"/>
        <v>77.760052736111277</v>
      </c>
      <c r="K43" s="16">
        <f t="shared" si="8"/>
        <v>2.0332732690882231</v>
      </c>
      <c r="L43" s="16">
        <f t="shared" si="3"/>
        <v>8.9129787138113897E-2</v>
      </c>
      <c r="M43" s="16">
        <f t="shared" si="4"/>
        <v>2.5267849004719598</v>
      </c>
      <c r="N43" s="15">
        <v>125</v>
      </c>
      <c r="O43" s="15">
        <v>145</v>
      </c>
      <c r="P43" s="16">
        <f t="shared" si="5"/>
        <v>2.1782628452344484</v>
      </c>
      <c r="Q43" s="114">
        <f t="shared" si="6"/>
        <v>1.7426102761875586E-2</v>
      </c>
      <c r="R43" s="119"/>
    </row>
    <row r="44" spans="1:18" ht="13.8" customHeight="1" x14ac:dyDescent="0.25">
      <c r="A44" s="13">
        <v>2009</v>
      </c>
      <c r="B44" s="14">
        <v>9.1741352408155521</v>
      </c>
      <c r="C44" s="15">
        <v>8</v>
      </c>
      <c r="D44" s="16">
        <f t="shared" si="0"/>
        <v>8.4402044215503071</v>
      </c>
      <c r="E44" s="15">
        <v>1.5701123971338005</v>
      </c>
      <c r="F44" s="16">
        <f t="shared" si="1"/>
        <v>8.3076837255841109</v>
      </c>
      <c r="G44" s="15">
        <v>64</v>
      </c>
      <c r="H44" s="15">
        <f t="shared" si="7"/>
        <v>2.9907661412102797</v>
      </c>
      <c r="I44" s="15">
        <v>32</v>
      </c>
      <c r="J44" s="17">
        <f t="shared" si="2"/>
        <v>77.832014433632892</v>
      </c>
      <c r="K44" s="16">
        <f t="shared" si="8"/>
        <v>2.0337209760229902</v>
      </c>
      <c r="L44" s="16">
        <f t="shared" si="3"/>
        <v>8.9149412647583137E-2</v>
      </c>
      <c r="M44" s="16">
        <f t="shared" si="4"/>
        <v>2.5273412738526582</v>
      </c>
      <c r="N44" s="15">
        <v>125</v>
      </c>
      <c r="O44" s="15">
        <v>145</v>
      </c>
      <c r="P44" s="16">
        <f t="shared" si="5"/>
        <v>2.1787424774591879</v>
      </c>
      <c r="Q44" s="114">
        <f t="shared" si="6"/>
        <v>1.7429939819673505E-2</v>
      </c>
      <c r="R44" s="119"/>
    </row>
    <row r="45" spans="1:18" ht="13.8" customHeight="1" x14ac:dyDescent="0.25">
      <c r="A45" s="13">
        <v>2010</v>
      </c>
      <c r="B45" s="14">
        <v>9.2483539050751435</v>
      </c>
      <c r="C45" s="15">
        <v>8</v>
      </c>
      <c r="D45" s="16">
        <f t="shared" si="0"/>
        <v>8.5084855926691318</v>
      </c>
      <c r="E45" s="15">
        <v>1.8896354217928357</v>
      </c>
      <c r="F45" s="16">
        <f t="shared" si="1"/>
        <v>8.3477062350519162</v>
      </c>
      <c r="G45" s="15">
        <v>64</v>
      </c>
      <c r="H45" s="15">
        <f t="shared" si="7"/>
        <v>3.00517424461869</v>
      </c>
      <c r="I45" s="15">
        <v>32</v>
      </c>
      <c r="J45" s="17">
        <f t="shared" si="2"/>
        <v>77.903976131154494</v>
      </c>
      <c r="K45" s="16">
        <f t="shared" si="8"/>
        <v>2.0435184863407092</v>
      </c>
      <c r="L45" s="16">
        <f t="shared" si="3"/>
        <v>8.9578892551921502E-2</v>
      </c>
      <c r="M45" s="16">
        <f t="shared" si="4"/>
        <v>2.5395168144006983</v>
      </c>
      <c r="N45" s="15">
        <v>125</v>
      </c>
      <c r="O45" s="15">
        <v>145</v>
      </c>
      <c r="P45" s="16">
        <f t="shared" si="5"/>
        <v>2.1892386331040501</v>
      </c>
      <c r="Q45" s="114">
        <f t="shared" si="6"/>
        <v>1.7513909064832401E-2</v>
      </c>
      <c r="R45" s="119"/>
    </row>
    <row r="46" spans="1:18" ht="13.8" customHeight="1" x14ac:dyDescent="0.25">
      <c r="A46" s="24">
        <v>2011</v>
      </c>
      <c r="B46" s="20">
        <v>8.169059935955735</v>
      </c>
      <c r="C46" s="25">
        <v>8</v>
      </c>
      <c r="D46" s="26">
        <f t="shared" si="0"/>
        <v>7.5155351410792761</v>
      </c>
      <c r="E46" s="21">
        <v>2.209158446451871</v>
      </c>
      <c r="F46" s="26">
        <f t="shared" si="1"/>
        <v>7.3495050617140647</v>
      </c>
      <c r="G46" s="25">
        <v>64</v>
      </c>
      <c r="H46" s="21">
        <f t="shared" si="7"/>
        <v>2.6458218222170631</v>
      </c>
      <c r="I46" s="25">
        <v>32</v>
      </c>
      <c r="J46" s="27">
        <f t="shared" si="2"/>
        <v>77.975937828676109</v>
      </c>
      <c r="K46" s="20">
        <f t="shared" si="8"/>
        <v>1.7991588391076028</v>
      </c>
      <c r="L46" s="26">
        <f t="shared" si="3"/>
        <v>7.8867236782799027E-2</v>
      </c>
      <c r="M46" s="26">
        <f t="shared" si="4"/>
        <v>2.2358467291739608</v>
      </c>
      <c r="N46" s="21">
        <v>125</v>
      </c>
      <c r="O46" s="21">
        <v>145</v>
      </c>
      <c r="P46" s="26">
        <f t="shared" si="5"/>
        <v>1.9274540768741042</v>
      </c>
      <c r="Q46" s="116">
        <f t="shared" si="6"/>
        <v>1.5419632614992834E-2</v>
      </c>
      <c r="R46" s="119"/>
    </row>
    <row r="47" spans="1:18" ht="13.8" customHeight="1" x14ac:dyDescent="0.25">
      <c r="A47" s="19">
        <v>2012</v>
      </c>
      <c r="B47" s="20">
        <v>8.6809773792266611</v>
      </c>
      <c r="C47" s="21">
        <v>8</v>
      </c>
      <c r="D47" s="20">
        <f t="shared" ref="D47:D52" si="9">+B47-B47*(C47/100)</f>
        <v>7.9864991888885282</v>
      </c>
      <c r="E47" s="25">
        <v>2.209158446451871</v>
      </c>
      <c r="F47" s="20">
        <f t="shared" ref="F47:F52" si="10">+(D47-D47*(E47)/100)</f>
        <v>7.8100647674813874</v>
      </c>
      <c r="G47" s="21">
        <v>64</v>
      </c>
      <c r="H47" s="21">
        <f t="shared" si="7"/>
        <v>2.8116233162932991</v>
      </c>
      <c r="I47" s="21">
        <v>32</v>
      </c>
      <c r="J47" s="22">
        <f t="shared" ref="J47:J52" si="11">100-(K47/B47*100)</f>
        <v>77.975937828676109</v>
      </c>
      <c r="K47" s="20">
        <f t="shared" si="8"/>
        <v>1.9119038550794434</v>
      </c>
      <c r="L47" s="20">
        <f t="shared" ref="L47:L52" si="12">+(K47/365)*16</f>
        <v>8.380948405827697E-2</v>
      </c>
      <c r="M47" s="20">
        <f t="shared" ref="M47:M52" si="13">+L47*28.3495</f>
        <v>2.3759569683101227</v>
      </c>
      <c r="N47" s="21">
        <v>125</v>
      </c>
      <c r="O47" s="21">
        <v>145</v>
      </c>
      <c r="P47" s="20">
        <f t="shared" ref="P47:P52" si="14">+Q47*N47</f>
        <v>2.0482387657845886</v>
      </c>
      <c r="Q47" s="115">
        <f t="shared" ref="Q47:Q52" si="15">+M47/O47</f>
        <v>1.6385910126276708E-2</v>
      </c>
      <c r="R47" s="119"/>
    </row>
    <row r="48" spans="1:18" ht="13.8" customHeight="1" x14ac:dyDescent="0.25">
      <c r="A48" s="19">
        <v>2013</v>
      </c>
      <c r="B48" s="20">
        <v>8.8755284985367098</v>
      </c>
      <c r="C48" s="21">
        <v>8</v>
      </c>
      <c r="D48" s="20">
        <f t="shared" si="9"/>
        <v>8.1654862186537738</v>
      </c>
      <c r="E48" s="25">
        <v>2.209158446451871</v>
      </c>
      <c r="F48" s="20">
        <f t="shared" si="10"/>
        <v>7.9850976901605204</v>
      </c>
      <c r="G48" s="21">
        <v>64</v>
      </c>
      <c r="H48" s="21">
        <f t="shared" si="7"/>
        <v>2.8746351684577878</v>
      </c>
      <c r="I48" s="21">
        <v>32</v>
      </c>
      <c r="J48" s="22">
        <f t="shared" si="11"/>
        <v>77.975937828676095</v>
      </c>
      <c r="K48" s="20">
        <f t="shared" si="8"/>
        <v>1.9547519145512957</v>
      </c>
      <c r="L48" s="20">
        <f t="shared" si="12"/>
        <v>8.5687755158412968E-2</v>
      </c>
      <c r="M48" s="20">
        <f t="shared" si="13"/>
        <v>2.4292050148634283</v>
      </c>
      <c r="N48" s="21">
        <v>125</v>
      </c>
      <c r="O48" s="21">
        <v>145</v>
      </c>
      <c r="P48" s="20">
        <f t="shared" si="14"/>
        <v>2.0941422541926107</v>
      </c>
      <c r="Q48" s="115">
        <f t="shared" si="15"/>
        <v>1.6753138033540886E-2</v>
      </c>
      <c r="R48" s="119"/>
    </row>
    <row r="49" spans="1:18" ht="13.8" customHeight="1" x14ac:dyDescent="0.25">
      <c r="A49" s="19">
        <v>2014</v>
      </c>
      <c r="B49" s="20">
        <v>7.6465407871672957</v>
      </c>
      <c r="C49" s="21">
        <v>8</v>
      </c>
      <c r="D49" s="20">
        <f t="shared" si="9"/>
        <v>7.0348175241939117</v>
      </c>
      <c r="E49" s="25">
        <v>2.209158446451871</v>
      </c>
      <c r="F49" s="20">
        <f t="shared" si="10"/>
        <v>6.8794072586657053</v>
      </c>
      <c r="G49" s="21">
        <v>64</v>
      </c>
      <c r="H49" s="21">
        <f t="shared" si="7"/>
        <v>2.4765866131196539</v>
      </c>
      <c r="I49" s="21">
        <v>32</v>
      </c>
      <c r="J49" s="22">
        <f t="shared" si="11"/>
        <v>77.975937828676109</v>
      </c>
      <c r="K49" s="20">
        <f t="shared" si="8"/>
        <v>1.6840788969213647</v>
      </c>
      <c r="L49" s="20">
        <f t="shared" si="12"/>
        <v>7.3822636577374895E-2</v>
      </c>
      <c r="M49" s="20">
        <f t="shared" si="13"/>
        <v>2.0928348356502897</v>
      </c>
      <c r="N49" s="21">
        <v>125</v>
      </c>
      <c r="O49" s="21">
        <v>145</v>
      </c>
      <c r="P49" s="20">
        <f t="shared" si="14"/>
        <v>1.8041679617674911</v>
      </c>
      <c r="Q49" s="115">
        <f t="shared" si="15"/>
        <v>1.4433343694139929E-2</v>
      </c>
      <c r="R49" s="119"/>
    </row>
    <row r="50" spans="1:18" ht="13.8" customHeight="1" x14ac:dyDescent="0.25">
      <c r="A50" s="24">
        <v>2015</v>
      </c>
      <c r="B50" s="20">
        <v>8.6163548765719504</v>
      </c>
      <c r="C50" s="25">
        <v>8</v>
      </c>
      <c r="D50" s="26">
        <f t="shared" si="9"/>
        <v>7.9270464864461943</v>
      </c>
      <c r="E50" s="25">
        <v>2.209158446451871</v>
      </c>
      <c r="F50" s="26">
        <f t="shared" si="10"/>
        <v>7.7519254694367019</v>
      </c>
      <c r="G50" s="25">
        <v>64</v>
      </c>
      <c r="H50" s="21">
        <f t="shared" si="7"/>
        <v>2.7906931689972128</v>
      </c>
      <c r="I50" s="25">
        <v>32</v>
      </c>
      <c r="J50" s="27">
        <f t="shared" si="11"/>
        <v>77.975937828676109</v>
      </c>
      <c r="K50" s="20">
        <f t="shared" si="8"/>
        <v>1.8976713549181046</v>
      </c>
      <c r="L50" s="26">
        <f t="shared" si="12"/>
        <v>8.3185593640245678E-2</v>
      </c>
      <c r="M50" s="26">
        <f t="shared" si="13"/>
        <v>2.3582699869041446</v>
      </c>
      <c r="N50" s="25">
        <v>125</v>
      </c>
      <c r="O50" s="25">
        <v>145</v>
      </c>
      <c r="P50" s="26">
        <f t="shared" si="14"/>
        <v>2.0329913680208143</v>
      </c>
      <c r="Q50" s="116">
        <f t="shared" si="15"/>
        <v>1.6263930944166515E-2</v>
      </c>
      <c r="R50" s="119"/>
    </row>
    <row r="51" spans="1:18" ht="13.8" customHeight="1" x14ac:dyDescent="0.25">
      <c r="A51" s="29">
        <v>2016</v>
      </c>
      <c r="B51" s="14">
        <v>7.0971553476388891</v>
      </c>
      <c r="C51" s="30">
        <v>8</v>
      </c>
      <c r="D51" s="14">
        <f t="shared" si="9"/>
        <v>6.5293829198277784</v>
      </c>
      <c r="E51" s="30">
        <v>2.209158446451871</v>
      </c>
      <c r="F51" s="14">
        <f t="shared" si="10"/>
        <v>6.3851385055532175</v>
      </c>
      <c r="G51" s="30">
        <v>64</v>
      </c>
      <c r="H51" s="30">
        <f t="shared" si="7"/>
        <v>2.2986498619991584</v>
      </c>
      <c r="I51" s="30">
        <v>32</v>
      </c>
      <c r="J51" s="32">
        <f t="shared" si="11"/>
        <v>77.975937828676095</v>
      </c>
      <c r="K51" s="14">
        <f t="shared" si="8"/>
        <v>1.5630819061594279</v>
      </c>
      <c r="L51" s="14">
        <f t="shared" si="12"/>
        <v>6.8518658900139306E-2</v>
      </c>
      <c r="M51" s="14">
        <f t="shared" si="13"/>
        <v>1.9424697204894992</v>
      </c>
      <c r="N51" s="30">
        <v>125</v>
      </c>
      <c r="O51" s="30">
        <v>145</v>
      </c>
      <c r="P51" s="14">
        <f t="shared" si="14"/>
        <v>1.6745428624909475</v>
      </c>
      <c r="Q51" s="117">
        <f t="shared" si="15"/>
        <v>1.3396342899927581E-2</v>
      </c>
      <c r="R51" s="119"/>
    </row>
    <row r="52" spans="1:18" ht="13.8" customHeight="1" x14ac:dyDescent="0.25">
      <c r="A52" s="29">
        <v>2017</v>
      </c>
      <c r="B52" s="14">
        <v>7.2201055910934375</v>
      </c>
      <c r="C52" s="30">
        <v>8</v>
      </c>
      <c r="D52" s="14">
        <f t="shared" si="9"/>
        <v>6.6424971438059623</v>
      </c>
      <c r="E52" s="30">
        <v>2.209158446451871</v>
      </c>
      <c r="F52" s="14">
        <f t="shared" si="10"/>
        <v>6.4957538570982489</v>
      </c>
      <c r="G52" s="30">
        <v>64</v>
      </c>
      <c r="H52" s="30">
        <f t="shared" si="7"/>
        <v>2.3384713885553694</v>
      </c>
      <c r="I52" s="30">
        <v>32</v>
      </c>
      <c r="J52" s="32">
        <f t="shared" si="11"/>
        <v>77.975937828676109</v>
      </c>
      <c r="K52" s="14">
        <f t="shared" si="8"/>
        <v>1.5901605442176512</v>
      </c>
      <c r="L52" s="14">
        <f t="shared" si="12"/>
        <v>6.9705667691732656E-2</v>
      </c>
      <c r="M52" s="14">
        <f t="shared" si="13"/>
        <v>1.9761208262267749</v>
      </c>
      <c r="N52" s="30">
        <v>125</v>
      </c>
      <c r="O52" s="30">
        <v>145</v>
      </c>
      <c r="P52" s="14">
        <f t="shared" si="14"/>
        <v>1.7035524364023922</v>
      </c>
      <c r="Q52" s="117">
        <f t="shared" si="15"/>
        <v>1.3628419491219138E-2</v>
      </c>
      <c r="R52" s="119"/>
    </row>
    <row r="53" spans="1:18" ht="13.8" customHeight="1" x14ac:dyDescent="0.25">
      <c r="A53" s="59">
        <v>2018</v>
      </c>
      <c r="B53" s="14">
        <v>6.8075285342275418</v>
      </c>
      <c r="C53" s="31">
        <v>8</v>
      </c>
      <c r="D53" s="35">
        <f>+B53-B53*(C53/100)</f>
        <v>6.262926251489338</v>
      </c>
      <c r="E53" s="31">
        <v>2.209158446451871</v>
      </c>
      <c r="F53" s="35">
        <f>+(D53-D53*(E53)/100)</f>
        <v>6.1245682872095095</v>
      </c>
      <c r="G53" s="31">
        <v>64</v>
      </c>
      <c r="H53" s="31">
        <f>F53-(F53*G53/100)</f>
        <v>2.2048445833954236</v>
      </c>
      <c r="I53" s="31">
        <v>32</v>
      </c>
      <c r="J53" s="60">
        <f>100-(K53/B53*100)</f>
        <v>77.975937828676109</v>
      </c>
      <c r="K53" s="35">
        <f>+H53-H53*I53/100</f>
        <v>1.4992943167088879</v>
      </c>
      <c r="L53" s="35">
        <f>+(K53/365)*16</f>
        <v>6.5722490595458094E-2</v>
      </c>
      <c r="M53" s="35">
        <f>+L53*28.3495</f>
        <v>1.8631997471359392</v>
      </c>
      <c r="N53" s="31">
        <v>125</v>
      </c>
      <c r="O53" s="31">
        <v>145</v>
      </c>
      <c r="P53" s="35">
        <f>+Q53*N53</f>
        <v>1.606206678565465</v>
      </c>
      <c r="Q53" s="120">
        <f>+M53/O53</f>
        <v>1.2849653428523719E-2</v>
      </c>
      <c r="R53" s="119"/>
    </row>
    <row r="54" spans="1:18" ht="13.8" customHeight="1" x14ac:dyDescent="0.25">
      <c r="A54" s="59">
        <v>2019</v>
      </c>
      <c r="B54" s="35">
        <v>5.10820035511514</v>
      </c>
      <c r="C54" s="31">
        <v>8</v>
      </c>
      <c r="D54" s="35">
        <f>+B54-B54*(C54/100)</f>
        <v>4.6995443267059285</v>
      </c>
      <c r="E54" s="31">
        <v>2.209158446451871</v>
      </c>
      <c r="F54" s="35">
        <f>+(D54-D54*(E54)/100)</f>
        <v>4.5957239462677544</v>
      </c>
      <c r="G54" s="31">
        <v>64</v>
      </c>
      <c r="H54" s="31">
        <f>F54-(F54*G54/100)</f>
        <v>1.6544606206563914</v>
      </c>
      <c r="I54" s="31">
        <v>32</v>
      </c>
      <c r="J54" s="60">
        <f>100-(K54/B54*100)</f>
        <v>77.975937828676109</v>
      </c>
      <c r="K54" s="35">
        <f>+H54-H54*I54/100</f>
        <v>1.1250332220463461</v>
      </c>
      <c r="L54" s="35">
        <f>+(K54/365)*16</f>
        <v>4.9316524802031615E-2</v>
      </c>
      <c r="M54" s="35">
        <f>+L54*28.3495</f>
        <v>1.3980988198751951</v>
      </c>
      <c r="N54" s="31">
        <v>125</v>
      </c>
      <c r="O54" s="31">
        <v>145</v>
      </c>
      <c r="P54" s="35">
        <f>+Q54*N54</f>
        <v>1.2052576033406854</v>
      </c>
      <c r="Q54" s="120">
        <f>+M54/O54</f>
        <v>9.6420608267254841E-3</v>
      </c>
      <c r="R54" s="119"/>
    </row>
    <row r="55" spans="1:18" ht="13.8" customHeight="1" x14ac:dyDescent="0.25">
      <c r="A55" s="59">
        <v>2020</v>
      </c>
      <c r="B55" s="35">
        <v>4.2732559826760443</v>
      </c>
      <c r="C55" s="31">
        <v>8</v>
      </c>
      <c r="D55" s="35">
        <f>+B55-B55*(C55/100)</f>
        <v>3.9313955040619608</v>
      </c>
      <c r="E55" s="31">
        <v>2.209158446451871</v>
      </c>
      <c r="F55" s="35">
        <f>+(D55-D55*(E55)/100)</f>
        <v>3.8445447482205468</v>
      </c>
      <c r="G55" s="31">
        <v>64</v>
      </c>
      <c r="H55" s="31">
        <f>F55-(F55*G55/100)</f>
        <v>1.3840361093593967</v>
      </c>
      <c r="I55" s="31">
        <v>32</v>
      </c>
      <c r="J55" s="60">
        <f>100-(K55/B55*100)</f>
        <v>77.975937828676109</v>
      </c>
      <c r="K55" s="35">
        <f>+H55-H55*I55/100</f>
        <v>0.94114455436438971</v>
      </c>
      <c r="L55" s="35">
        <f>+(K55/365)*16</f>
        <v>4.125565169816503E-2</v>
      </c>
      <c r="M55" s="35">
        <f>+L55*28.3495</f>
        <v>1.1695770978171294</v>
      </c>
      <c r="N55" s="31">
        <v>125</v>
      </c>
      <c r="O55" s="31">
        <v>145</v>
      </c>
      <c r="P55" s="35">
        <f>+Q55*N55</f>
        <v>1.00825611880787</v>
      </c>
      <c r="Q55" s="120">
        <f>+M55/O55</f>
        <v>8.0660489504629611E-3</v>
      </c>
      <c r="R55" s="119"/>
    </row>
    <row r="56" spans="1:18" ht="13.8" customHeight="1" x14ac:dyDescent="0.25">
      <c r="A56" s="19">
        <v>2021</v>
      </c>
      <c r="B56" s="121">
        <v>4.2558528141486835</v>
      </c>
      <c r="C56" s="21">
        <v>8</v>
      </c>
      <c r="D56" s="20">
        <f t="shared" ref="D56:D57" si="16">+B56-B56*(C56/100)</f>
        <v>3.9153845890167887</v>
      </c>
      <c r="E56" s="21">
        <v>2.209158446451871</v>
      </c>
      <c r="F56" s="20">
        <f t="shared" ref="F56:F57" si="17">+(D56-D56*(E56)/100)</f>
        <v>3.8288875396574493</v>
      </c>
      <c r="G56" s="21">
        <v>64</v>
      </c>
      <c r="H56" s="21">
        <f t="shared" ref="H56:H57" si="18">F56-(F56*G56/100)</f>
        <v>1.3783995142766816</v>
      </c>
      <c r="I56" s="21">
        <v>32</v>
      </c>
      <c r="J56" s="22">
        <f t="shared" ref="J56:J57" si="19">100-(K56/B56*100)</f>
        <v>77.975937828676109</v>
      </c>
      <c r="K56" s="20">
        <f t="shared" ref="K56:K57" si="20">+H56-H56*I56/100</f>
        <v>0.9373116697081435</v>
      </c>
      <c r="L56" s="20">
        <f t="shared" ref="L56:L57" si="21">+(K56/365)*16</f>
        <v>4.1087634836521357E-2</v>
      </c>
      <c r="M56" s="20">
        <f t="shared" ref="M56:M57" si="22">+L56*28.3495</f>
        <v>1.1648139037979621</v>
      </c>
      <c r="N56" s="21">
        <v>125</v>
      </c>
      <c r="O56" s="21">
        <v>145</v>
      </c>
      <c r="P56" s="20">
        <f t="shared" ref="P56:P57" si="23">+Q56*N56</f>
        <v>1.0041499170672088</v>
      </c>
      <c r="Q56" s="115">
        <f t="shared" ref="Q56:Q57" si="24">+M56/O56</f>
        <v>8.0331993365376705E-3</v>
      </c>
      <c r="R56" s="119"/>
    </row>
    <row r="57" spans="1:18" ht="13.8" customHeight="1" thickBot="1" x14ac:dyDescent="0.3">
      <c r="A57" s="123">
        <v>2022</v>
      </c>
      <c r="B57" s="124">
        <v>4.1102214820083818</v>
      </c>
      <c r="C57" s="125">
        <v>8</v>
      </c>
      <c r="D57" s="124">
        <f t="shared" si="16"/>
        <v>3.7814037634477113</v>
      </c>
      <c r="E57" s="125">
        <v>2.209158446451871</v>
      </c>
      <c r="F57" s="124">
        <f t="shared" si="17"/>
        <v>3.6978665628130574</v>
      </c>
      <c r="G57" s="125">
        <v>64</v>
      </c>
      <c r="H57" s="125">
        <f t="shared" si="18"/>
        <v>1.3312319626127005</v>
      </c>
      <c r="I57" s="125">
        <v>32</v>
      </c>
      <c r="J57" s="126">
        <f t="shared" si="19"/>
        <v>77.975937828676109</v>
      </c>
      <c r="K57" s="124">
        <f t="shared" si="20"/>
        <v>0.90523773457663625</v>
      </c>
      <c r="L57" s="124">
        <f t="shared" si="21"/>
        <v>3.9681654118427889E-2</v>
      </c>
      <c r="M57" s="124">
        <f t="shared" si="22"/>
        <v>1.1249550534303714</v>
      </c>
      <c r="N57" s="125">
        <v>125</v>
      </c>
      <c r="O57" s="125">
        <v>145</v>
      </c>
      <c r="P57" s="124">
        <f t="shared" si="23"/>
        <v>0.96978883916411329</v>
      </c>
      <c r="Q57" s="128">
        <f t="shared" si="24"/>
        <v>7.7583107133129062E-3</v>
      </c>
      <c r="R57" s="119"/>
    </row>
    <row r="58" spans="1:18" ht="15" customHeight="1" thickTop="1" x14ac:dyDescent="0.25">
      <c r="A58" s="7" t="s">
        <v>96</v>
      </c>
      <c r="Q58" s="7"/>
    </row>
    <row r="59" spans="1:18" ht="15" customHeight="1" x14ac:dyDescent="0.25">
      <c r="A59" s="7" t="s">
        <v>104</v>
      </c>
      <c r="Q59" s="7"/>
    </row>
    <row r="60" spans="1:18" ht="15" customHeight="1" x14ac:dyDescent="0.25">
      <c r="A60" s="7" t="s">
        <v>209</v>
      </c>
      <c r="Q60" s="7"/>
    </row>
    <row r="61" spans="1:18" ht="15" customHeight="1" x14ac:dyDescent="0.25">
      <c r="A61" s="7" t="s">
        <v>210</v>
      </c>
      <c r="Q61" s="7"/>
    </row>
    <row r="62" spans="1:18" ht="15" customHeight="1" x14ac:dyDescent="0.25">
      <c r="A62" s="7" t="s">
        <v>105</v>
      </c>
      <c r="Q62" s="7"/>
    </row>
    <row r="63" spans="1:18" ht="15" customHeight="1" x14ac:dyDescent="0.25">
      <c r="A63" s="7" t="s">
        <v>106</v>
      </c>
      <c r="Q63" s="7"/>
    </row>
    <row r="64" spans="1:18" ht="15" customHeight="1" x14ac:dyDescent="0.25">
      <c r="A64" s="7" t="s">
        <v>214</v>
      </c>
      <c r="Q64" s="7"/>
    </row>
    <row r="65" spans="17:17" x14ac:dyDescent="0.25">
      <c r="Q65" s="7"/>
    </row>
    <row r="66" spans="17:17" x14ac:dyDescent="0.25">
      <c r="Q66" s="7"/>
    </row>
    <row r="67" spans="17:17" x14ac:dyDescent="0.25">
      <c r="Q67" s="7"/>
    </row>
    <row r="68" spans="17:17" x14ac:dyDescent="0.25">
      <c r="Q68" s="7"/>
    </row>
    <row r="69" spans="17:17" x14ac:dyDescent="0.25">
      <c r="Q69" s="7"/>
    </row>
    <row r="70" spans="17:17" x14ac:dyDescent="0.25">
      <c r="Q70" s="7"/>
    </row>
    <row r="71" spans="17:17" x14ac:dyDescent="0.25">
      <c r="Q71" s="7"/>
    </row>
    <row r="72" spans="17:17" x14ac:dyDescent="0.25">
      <c r="Q72" s="7"/>
    </row>
    <row r="73" spans="17:17" x14ac:dyDescent="0.25">
      <c r="Q73" s="7"/>
    </row>
    <row r="74" spans="17:17" x14ac:dyDescent="0.25">
      <c r="Q74" s="7"/>
    </row>
    <row r="75" spans="17:17" x14ac:dyDescent="0.25">
      <c r="Q75"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R70"/>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116</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35">
        <v>2.8183095019799858</v>
      </c>
      <c r="C5" s="15">
        <v>8</v>
      </c>
      <c r="D5" s="16">
        <f t="shared" ref="D5:D46" si="0">+B5-B5*(C5/100)</f>
        <v>2.5928447418215868</v>
      </c>
      <c r="E5" s="15">
        <v>6.1301197779286234</v>
      </c>
      <c r="F5" s="16">
        <f t="shared" ref="F5:F46" si="1">+(D5-D5*(E5)/100)</f>
        <v>2.4339002534921992</v>
      </c>
      <c r="G5" s="15">
        <v>27</v>
      </c>
      <c r="H5" s="15">
        <f>F5-(F5*G5/100)</f>
        <v>1.7767471850493055</v>
      </c>
      <c r="I5" s="15">
        <v>32</v>
      </c>
      <c r="J5" s="17">
        <f t="shared" ref="J5:J46" si="2">100-(K5/B5*100)</f>
        <v>57.130752141142672</v>
      </c>
      <c r="K5" s="16">
        <f>+H5-H5*I5/100</f>
        <v>1.2081880858335277</v>
      </c>
      <c r="L5" s="16">
        <f t="shared" ref="L5:L46" si="3">+(K5/365)*16</f>
        <v>5.2961669515990253E-2</v>
      </c>
      <c r="M5" s="16">
        <f t="shared" ref="M5:M46" si="4">+L5*28.3495</f>
        <v>1.5014368499435657</v>
      </c>
      <c r="N5" s="15">
        <v>14</v>
      </c>
      <c r="O5" s="15">
        <v>119</v>
      </c>
      <c r="P5" s="16">
        <f t="shared" ref="P5:P46" si="5">+Q5*N5</f>
        <v>0.17663962940512537</v>
      </c>
      <c r="Q5" s="114">
        <f t="shared" ref="Q5:Q46" si="6">+M5/O5</f>
        <v>1.2617116386080384E-2</v>
      </c>
      <c r="R5" s="119"/>
    </row>
    <row r="6" spans="1:18" ht="13.8" customHeight="1" x14ac:dyDescent="0.25">
      <c r="A6" s="19">
        <v>1971</v>
      </c>
      <c r="B6" s="20">
        <v>2.7853087483928132</v>
      </c>
      <c r="C6" s="21">
        <v>8</v>
      </c>
      <c r="D6" s="20">
        <f t="shared" si="0"/>
        <v>2.5624840485213882</v>
      </c>
      <c r="E6" s="21">
        <v>6.1301197779286234</v>
      </c>
      <c r="F6" s="20">
        <f t="shared" si="1"/>
        <v>2.4054007070567125</v>
      </c>
      <c r="G6" s="21">
        <v>27</v>
      </c>
      <c r="H6" s="21">
        <f t="shared" ref="H6:H52" si="7">F6-(F6*G6/100)</f>
        <v>1.7559425161514002</v>
      </c>
      <c r="I6" s="21">
        <v>32</v>
      </c>
      <c r="J6" s="22">
        <f t="shared" si="2"/>
        <v>57.130752141142658</v>
      </c>
      <c r="K6" s="20">
        <f t="shared" ref="K6:K52" si="8">+H6-H6*I6/100</f>
        <v>1.1940409109829522</v>
      </c>
      <c r="L6" s="20">
        <f t="shared" si="3"/>
        <v>5.2341519385554071E-2</v>
      </c>
      <c r="M6" s="20">
        <f t="shared" si="4"/>
        <v>1.483855903820765</v>
      </c>
      <c r="N6" s="21">
        <v>14</v>
      </c>
      <c r="O6" s="21">
        <v>119</v>
      </c>
      <c r="P6" s="20">
        <f t="shared" si="5"/>
        <v>0.17457128280244297</v>
      </c>
      <c r="Q6" s="115">
        <f t="shared" si="6"/>
        <v>1.246937734303164E-2</v>
      </c>
      <c r="R6" s="119"/>
    </row>
    <row r="7" spans="1:18" ht="13.8" customHeight="1" x14ac:dyDescent="0.25">
      <c r="A7" s="19">
        <v>1972</v>
      </c>
      <c r="B7" s="20">
        <v>2.9671837481419376</v>
      </c>
      <c r="C7" s="21">
        <v>8</v>
      </c>
      <c r="D7" s="20">
        <f t="shared" si="0"/>
        <v>2.7298090482905826</v>
      </c>
      <c r="E7" s="21">
        <v>6.1301197779286234</v>
      </c>
      <c r="F7" s="20">
        <f t="shared" si="1"/>
        <v>2.5624684839216365</v>
      </c>
      <c r="G7" s="21">
        <v>27</v>
      </c>
      <c r="H7" s="21">
        <f t="shared" si="7"/>
        <v>1.8706019932627946</v>
      </c>
      <c r="I7" s="21">
        <v>32</v>
      </c>
      <c r="J7" s="22">
        <f t="shared" si="2"/>
        <v>57.130752141142665</v>
      </c>
      <c r="K7" s="20">
        <f t="shared" si="8"/>
        <v>1.2720093554187004</v>
      </c>
      <c r="L7" s="20">
        <f t="shared" si="3"/>
        <v>5.575931421013481E-2</v>
      </c>
      <c r="M7" s="20">
        <f t="shared" si="4"/>
        <v>1.5807486782002167</v>
      </c>
      <c r="N7" s="21">
        <v>14</v>
      </c>
      <c r="O7" s="21">
        <v>119</v>
      </c>
      <c r="P7" s="20">
        <f t="shared" si="5"/>
        <v>0.18597043272943725</v>
      </c>
      <c r="Q7" s="115">
        <f t="shared" si="6"/>
        <v>1.3283602337816947E-2</v>
      </c>
      <c r="R7" s="119"/>
    </row>
    <row r="8" spans="1:18" ht="13.8" customHeight="1" x14ac:dyDescent="0.25">
      <c r="A8" s="19">
        <v>1973</v>
      </c>
      <c r="B8" s="20">
        <v>2.7450462226710526</v>
      </c>
      <c r="C8" s="21">
        <v>8</v>
      </c>
      <c r="D8" s="20">
        <f t="shared" si="0"/>
        <v>2.5254425248573682</v>
      </c>
      <c r="E8" s="21">
        <v>6.1301197779286234</v>
      </c>
      <c r="F8" s="20">
        <f t="shared" si="1"/>
        <v>2.3706298731608668</v>
      </c>
      <c r="G8" s="21">
        <v>27</v>
      </c>
      <c r="H8" s="21">
        <f t="shared" si="7"/>
        <v>1.7305598074074329</v>
      </c>
      <c r="I8" s="21">
        <v>32</v>
      </c>
      <c r="J8" s="22">
        <f t="shared" si="2"/>
        <v>57.130752141142665</v>
      </c>
      <c r="K8" s="20">
        <f t="shared" si="8"/>
        <v>1.1767806690370544</v>
      </c>
      <c r="L8" s="20">
        <f t="shared" si="3"/>
        <v>5.1584906039980463E-2</v>
      </c>
      <c r="M8" s="20">
        <f t="shared" si="4"/>
        <v>1.4624062937804261</v>
      </c>
      <c r="N8" s="21">
        <v>14</v>
      </c>
      <c r="O8" s="21">
        <v>119</v>
      </c>
      <c r="P8" s="20">
        <f t="shared" si="5"/>
        <v>0.17204779926828542</v>
      </c>
      <c r="Q8" s="115">
        <f t="shared" si="6"/>
        <v>1.2289128519163245E-2</v>
      </c>
      <c r="R8" s="119"/>
    </row>
    <row r="9" spans="1:18" ht="13.8" customHeight="1" x14ac:dyDescent="0.25">
      <c r="A9" s="19">
        <v>1974</v>
      </c>
      <c r="B9" s="20">
        <v>2.956690078277703</v>
      </c>
      <c r="C9" s="21">
        <v>8</v>
      </c>
      <c r="D9" s="20">
        <f t="shared" si="0"/>
        <v>2.7201548720154869</v>
      </c>
      <c r="E9" s="21">
        <v>6.1301197779286234</v>
      </c>
      <c r="F9" s="20">
        <f t="shared" si="1"/>
        <v>2.5534061202157767</v>
      </c>
      <c r="G9" s="21">
        <v>27</v>
      </c>
      <c r="H9" s="21">
        <f t="shared" si="7"/>
        <v>1.8639864677575171</v>
      </c>
      <c r="I9" s="21">
        <v>32</v>
      </c>
      <c r="J9" s="22">
        <f t="shared" si="2"/>
        <v>57.130752141142665</v>
      </c>
      <c r="K9" s="20">
        <f t="shared" si="8"/>
        <v>1.2675107980751115</v>
      </c>
      <c r="L9" s="20">
        <f t="shared" si="3"/>
        <v>5.5562117175895299E-2</v>
      </c>
      <c r="M9" s="20">
        <f t="shared" si="4"/>
        <v>1.5751582408780438</v>
      </c>
      <c r="N9" s="21">
        <v>14</v>
      </c>
      <c r="O9" s="21">
        <v>119</v>
      </c>
      <c r="P9" s="20">
        <f t="shared" si="5"/>
        <v>0.18531273422094632</v>
      </c>
      <c r="Q9" s="115">
        <f t="shared" si="6"/>
        <v>1.3236623872924737E-2</v>
      </c>
      <c r="R9" s="119"/>
    </row>
    <row r="10" spans="1:18" ht="13.8" customHeight="1" x14ac:dyDescent="0.25">
      <c r="A10" s="19">
        <v>1975</v>
      </c>
      <c r="B10" s="20">
        <v>2.8049802521611493</v>
      </c>
      <c r="C10" s="21">
        <v>8</v>
      </c>
      <c r="D10" s="20">
        <f t="shared" si="0"/>
        <v>2.5805818319882574</v>
      </c>
      <c r="E10" s="21">
        <v>6.1301197779286234</v>
      </c>
      <c r="F10" s="20">
        <f t="shared" si="1"/>
        <v>2.4223890747199124</v>
      </c>
      <c r="G10" s="21">
        <v>27</v>
      </c>
      <c r="H10" s="21">
        <f t="shared" si="7"/>
        <v>1.7683440245455362</v>
      </c>
      <c r="I10" s="21">
        <v>32</v>
      </c>
      <c r="J10" s="22">
        <f t="shared" si="2"/>
        <v>57.130752141142658</v>
      </c>
      <c r="K10" s="20">
        <f t="shared" si="8"/>
        <v>1.2024739366909647</v>
      </c>
      <c r="L10" s="20">
        <f t="shared" si="3"/>
        <v>5.2711186265905305E-2</v>
      </c>
      <c r="M10" s="20">
        <f t="shared" si="4"/>
        <v>1.4943357750452824</v>
      </c>
      <c r="N10" s="21">
        <v>14</v>
      </c>
      <c r="O10" s="21">
        <v>119</v>
      </c>
      <c r="P10" s="20">
        <f t="shared" si="5"/>
        <v>0.17580420882885675</v>
      </c>
      <c r="Q10" s="115">
        <f t="shared" si="6"/>
        <v>1.2557443487775483E-2</v>
      </c>
      <c r="R10" s="119"/>
    </row>
    <row r="11" spans="1:18" ht="13.8" customHeight="1" x14ac:dyDescent="0.25">
      <c r="A11" s="13">
        <v>1976</v>
      </c>
      <c r="B11" s="35">
        <v>3.0829912628706397</v>
      </c>
      <c r="C11" s="15">
        <v>8</v>
      </c>
      <c r="D11" s="16">
        <f t="shared" si="0"/>
        <v>2.8363519618409887</v>
      </c>
      <c r="E11" s="15">
        <v>6.1301197779286234</v>
      </c>
      <c r="F11" s="16">
        <f t="shared" si="1"/>
        <v>2.6624801892565078</v>
      </c>
      <c r="G11" s="15">
        <v>27</v>
      </c>
      <c r="H11" s="15">
        <f t="shared" si="7"/>
        <v>1.9436105381572506</v>
      </c>
      <c r="I11" s="15">
        <v>32</v>
      </c>
      <c r="J11" s="17">
        <f t="shared" si="2"/>
        <v>57.130752141142665</v>
      </c>
      <c r="K11" s="16">
        <f t="shared" si="8"/>
        <v>1.3216551659469304</v>
      </c>
      <c r="L11" s="16">
        <f t="shared" si="3"/>
        <v>5.793556891822161E-2</v>
      </c>
      <c r="M11" s="16">
        <f t="shared" si="4"/>
        <v>1.6424444110471235</v>
      </c>
      <c r="N11" s="15">
        <v>14</v>
      </c>
      <c r="O11" s="15">
        <v>119</v>
      </c>
      <c r="P11" s="16">
        <f t="shared" si="5"/>
        <v>0.19322875424083805</v>
      </c>
      <c r="Q11" s="114">
        <f t="shared" si="6"/>
        <v>1.3802053874345575E-2</v>
      </c>
      <c r="R11" s="119"/>
    </row>
    <row r="12" spans="1:18" ht="13.8" customHeight="1" x14ac:dyDescent="0.25">
      <c r="A12" s="13">
        <v>1977</v>
      </c>
      <c r="B12" s="35">
        <v>3.4952937490635181</v>
      </c>
      <c r="C12" s="15">
        <v>8</v>
      </c>
      <c r="D12" s="16">
        <f t="shared" si="0"/>
        <v>3.2156702491384368</v>
      </c>
      <c r="E12" s="15">
        <v>6.1301197779286234</v>
      </c>
      <c r="F12" s="16">
        <f t="shared" si="1"/>
        <v>3.018545811203035</v>
      </c>
      <c r="G12" s="15">
        <v>27</v>
      </c>
      <c r="H12" s="15">
        <f t="shared" si="7"/>
        <v>2.2035384421782154</v>
      </c>
      <c r="I12" s="15">
        <v>32</v>
      </c>
      <c r="J12" s="17">
        <f t="shared" si="2"/>
        <v>57.130752141142672</v>
      </c>
      <c r="K12" s="16">
        <f t="shared" si="8"/>
        <v>1.4984061406811864</v>
      </c>
      <c r="L12" s="16">
        <f t="shared" si="3"/>
        <v>6.5683556851778027E-2</v>
      </c>
      <c r="M12" s="16">
        <f t="shared" si="4"/>
        <v>1.8620959949694811</v>
      </c>
      <c r="N12" s="15">
        <v>14</v>
      </c>
      <c r="O12" s="15">
        <v>119</v>
      </c>
      <c r="P12" s="16">
        <f t="shared" si="5"/>
        <v>0.21907011705523308</v>
      </c>
      <c r="Q12" s="114">
        <f t="shared" si="6"/>
        <v>1.5647865503945219E-2</v>
      </c>
      <c r="R12" s="119"/>
    </row>
    <row r="13" spans="1:18" ht="13.8" customHeight="1" x14ac:dyDescent="0.25">
      <c r="A13" s="13">
        <v>1978</v>
      </c>
      <c r="B13" s="35">
        <v>3.8070849338454971</v>
      </c>
      <c r="C13" s="15">
        <v>8</v>
      </c>
      <c r="D13" s="16">
        <f t="shared" si="0"/>
        <v>3.5025181391378575</v>
      </c>
      <c r="E13" s="15">
        <v>6.1301197779286198</v>
      </c>
      <c r="F13" s="16">
        <f t="shared" si="1"/>
        <v>3.2878095819650301</v>
      </c>
      <c r="G13" s="15">
        <v>27</v>
      </c>
      <c r="H13" s="15">
        <f t="shared" si="7"/>
        <v>2.4001009948344718</v>
      </c>
      <c r="I13" s="15">
        <v>32</v>
      </c>
      <c r="J13" s="17">
        <f t="shared" si="2"/>
        <v>57.130752141142672</v>
      </c>
      <c r="K13" s="16">
        <f t="shared" si="8"/>
        <v>1.6320686764874408</v>
      </c>
      <c r="L13" s="16">
        <f t="shared" si="3"/>
        <v>7.1542736503559051E-2</v>
      </c>
      <c r="M13" s="16">
        <f t="shared" si="4"/>
        <v>2.0282008085076471</v>
      </c>
      <c r="N13" s="15">
        <v>14</v>
      </c>
      <c r="O13" s="15">
        <v>119</v>
      </c>
      <c r="P13" s="16">
        <f t="shared" si="5"/>
        <v>0.23861185982442906</v>
      </c>
      <c r="Q13" s="114">
        <f t="shared" si="6"/>
        <v>1.7043704273173504E-2</v>
      </c>
      <c r="R13" s="119"/>
    </row>
    <row r="14" spans="1:18" ht="13.8" customHeight="1" x14ac:dyDescent="0.25">
      <c r="A14" s="13">
        <v>1979</v>
      </c>
      <c r="B14" s="35">
        <v>3.8337295327808758</v>
      </c>
      <c r="C14" s="15">
        <v>8</v>
      </c>
      <c r="D14" s="16">
        <f t="shared" si="0"/>
        <v>3.5270311701584056</v>
      </c>
      <c r="E14" s="15">
        <v>6.1301197779286234</v>
      </c>
      <c r="F14" s="16">
        <f t="shared" si="1"/>
        <v>3.3108199348228178</v>
      </c>
      <c r="G14" s="15">
        <v>27</v>
      </c>
      <c r="H14" s="15">
        <f t="shared" si="7"/>
        <v>2.416898552420657</v>
      </c>
      <c r="I14" s="15">
        <v>32</v>
      </c>
      <c r="J14" s="17">
        <f t="shared" si="2"/>
        <v>57.130752141142672</v>
      </c>
      <c r="K14" s="16">
        <f t="shared" si="8"/>
        <v>1.6434910156460467</v>
      </c>
      <c r="L14" s="16">
        <f t="shared" si="3"/>
        <v>7.2043441781744516E-2</v>
      </c>
      <c r="M14" s="16">
        <f t="shared" si="4"/>
        <v>2.0423955527915663</v>
      </c>
      <c r="N14" s="15">
        <v>14</v>
      </c>
      <c r="O14" s="15">
        <v>119</v>
      </c>
      <c r="P14" s="16">
        <f t="shared" si="5"/>
        <v>0.24028182974018428</v>
      </c>
      <c r="Q14" s="114">
        <f t="shared" si="6"/>
        <v>1.7162987838584592E-2</v>
      </c>
      <c r="R14" s="119"/>
    </row>
    <row r="15" spans="1:18" ht="13.8" customHeight="1" x14ac:dyDescent="0.25">
      <c r="A15" s="13">
        <v>1980</v>
      </c>
      <c r="B15" s="35">
        <v>3.8620974328798643</v>
      </c>
      <c r="C15" s="15">
        <v>8</v>
      </c>
      <c r="D15" s="16">
        <f t="shared" si="0"/>
        <v>3.5531296382494753</v>
      </c>
      <c r="E15" s="15">
        <v>6.1301197779286234</v>
      </c>
      <c r="F15" s="16">
        <f t="shared" si="1"/>
        <v>3.3353185355597006</v>
      </c>
      <c r="G15" s="15">
        <v>27</v>
      </c>
      <c r="H15" s="15">
        <f t="shared" si="7"/>
        <v>2.4347825309585813</v>
      </c>
      <c r="I15" s="15">
        <v>32</v>
      </c>
      <c r="J15" s="17">
        <f t="shared" si="2"/>
        <v>57.130752141142665</v>
      </c>
      <c r="K15" s="16">
        <f t="shared" si="8"/>
        <v>1.6556521210518353</v>
      </c>
      <c r="L15" s="16">
        <f t="shared" si="3"/>
        <v>7.2576531333779087E-2</v>
      </c>
      <c r="M15" s="16">
        <f t="shared" si="4"/>
        <v>2.0575083750469703</v>
      </c>
      <c r="N15" s="15">
        <v>14</v>
      </c>
      <c r="O15" s="15">
        <v>119</v>
      </c>
      <c r="P15" s="16">
        <f t="shared" si="5"/>
        <v>0.24205980882905534</v>
      </c>
      <c r="Q15" s="114">
        <f t="shared" si="6"/>
        <v>1.7289986344932524E-2</v>
      </c>
      <c r="R15" s="119"/>
    </row>
    <row r="16" spans="1:18" ht="13.8" customHeight="1" x14ac:dyDescent="0.25">
      <c r="A16" s="19">
        <v>1981</v>
      </c>
      <c r="B16" s="20">
        <v>3.9997216979901378</v>
      </c>
      <c r="C16" s="21">
        <v>8</v>
      </c>
      <c r="D16" s="20">
        <f t="shared" si="0"/>
        <v>3.6797439621509267</v>
      </c>
      <c r="E16" s="21">
        <v>6.1301197779286234</v>
      </c>
      <c r="F16" s="20">
        <f t="shared" si="1"/>
        <v>3.4541712497499786</v>
      </c>
      <c r="G16" s="21">
        <v>27</v>
      </c>
      <c r="H16" s="21">
        <f t="shared" si="7"/>
        <v>2.5215450123174845</v>
      </c>
      <c r="I16" s="21">
        <v>32</v>
      </c>
      <c r="J16" s="22">
        <f t="shared" si="2"/>
        <v>57.130752141142665</v>
      </c>
      <c r="K16" s="20">
        <f t="shared" si="8"/>
        <v>1.7146506083758895</v>
      </c>
      <c r="L16" s="20">
        <f t="shared" si="3"/>
        <v>7.5162766394559544E-2</v>
      </c>
      <c r="M16" s="20">
        <f t="shared" si="4"/>
        <v>2.1308268459025657</v>
      </c>
      <c r="N16" s="21">
        <v>14</v>
      </c>
      <c r="O16" s="21">
        <v>119</v>
      </c>
      <c r="P16" s="20">
        <f t="shared" si="5"/>
        <v>0.25068551128265482</v>
      </c>
      <c r="Q16" s="115">
        <f t="shared" si="6"/>
        <v>1.7906107948761057E-2</v>
      </c>
      <c r="R16" s="119"/>
    </row>
    <row r="17" spans="1:18" ht="13.8" customHeight="1" x14ac:dyDescent="0.25">
      <c r="A17" s="19">
        <v>1982</v>
      </c>
      <c r="B17" s="20">
        <v>4.1858321704825414</v>
      </c>
      <c r="C17" s="21">
        <v>8</v>
      </c>
      <c r="D17" s="20">
        <f t="shared" si="0"/>
        <v>3.8509655968439382</v>
      </c>
      <c r="E17" s="21">
        <v>6.1301197779286234</v>
      </c>
      <c r="F17" s="20">
        <f t="shared" si="1"/>
        <v>3.6148967931505811</v>
      </c>
      <c r="G17" s="21">
        <v>27</v>
      </c>
      <c r="H17" s="21">
        <f t="shared" si="7"/>
        <v>2.6388746589999243</v>
      </c>
      <c r="I17" s="21">
        <v>32</v>
      </c>
      <c r="J17" s="22">
        <f t="shared" si="2"/>
        <v>57.130752141142665</v>
      </c>
      <c r="K17" s="20">
        <f t="shared" si="8"/>
        <v>1.7944347681199484</v>
      </c>
      <c r="L17" s="20">
        <f t="shared" si="3"/>
        <v>7.8660154218956641E-2</v>
      </c>
      <c r="M17" s="20">
        <f t="shared" si="4"/>
        <v>2.2299760420303114</v>
      </c>
      <c r="N17" s="21">
        <v>14</v>
      </c>
      <c r="O17" s="21">
        <v>119</v>
      </c>
      <c r="P17" s="20">
        <f t="shared" si="5"/>
        <v>0.26235012259180135</v>
      </c>
      <c r="Q17" s="115">
        <f t="shared" si="6"/>
        <v>1.8739294470842952E-2</v>
      </c>
      <c r="R17" s="119"/>
    </row>
    <row r="18" spans="1:18" ht="13.8" customHeight="1" x14ac:dyDescent="0.25">
      <c r="A18" s="19">
        <v>1983</v>
      </c>
      <c r="B18" s="20">
        <v>4.5367829386232597</v>
      </c>
      <c r="C18" s="21">
        <v>8</v>
      </c>
      <c r="D18" s="20">
        <f t="shared" si="0"/>
        <v>4.1738403035333986</v>
      </c>
      <c r="E18" s="21">
        <v>6.1301197779286234</v>
      </c>
      <c r="F18" s="20">
        <f t="shared" si="1"/>
        <v>3.9179788935873416</v>
      </c>
      <c r="G18" s="21">
        <v>27</v>
      </c>
      <c r="H18" s="21">
        <f t="shared" si="7"/>
        <v>2.8601245923187593</v>
      </c>
      <c r="I18" s="21">
        <v>32</v>
      </c>
      <c r="J18" s="22">
        <f t="shared" si="2"/>
        <v>57.130752141142672</v>
      </c>
      <c r="K18" s="20">
        <f t="shared" si="8"/>
        <v>1.9448847227767563</v>
      </c>
      <c r="L18" s="20">
        <f t="shared" si="3"/>
        <v>8.5255220724460554E-2</v>
      </c>
      <c r="M18" s="20">
        <f t="shared" si="4"/>
        <v>2.4169428799280945</v>
      </c>
      <c r="N18" s="21">
        <v>14</v>
      </c>
      <c r="O18" s="21">
        <v>119</v>
      </c>
      <c r="P18" s="20">
        <f t="shared" si="5"/>
        <v>0.28434622116801112</v>
      </c>
      <c r="Q18" s="115">
        <f t="shared" si="6"/>
        <v>2.031044436914365E-2</v>
      </c>
      <c r="R18" s="119"/>
    </row>
    <row r="19" spans="1:18" ht="13.8" customHeight="1" x14ac:dyDescent="0.25">
      <c r="A19" s="19">
        <v>1984</v>
      </c>
      <c r="B19" s="20">
        <v>4.6528847292974769</v>
      </c>
      <c r="C19" s="21">
        <v>8</v>
      </c>
      <c r="D19" s="20">
        <f t="shared" si="0"/>
        <v>4.2806539509536785</v>
      </c>
      <c r="E19" s="21">
        <v>6.1301197779286234</v>
      </c>
      <c r="F19" s="20">
        <f t="shared" si="1"/>
        <v>4.0182447364815843</v>
      </c>
      <c r="G19" s="21">
        <v>27</v>
      </c>
      <c r="H19" s="21">
        <f t="shared" si="7"/>
        <v>2.9333186576315566</v>
      </c>
      <c r="I19" s="21">
        <v>32</v>
      </c>
      <c r="J19" s="22">
        <f t="shared" si="2"/>
        <v>57.130752141142658</v>
      </c>
      <c r="K19" s="20">
        <f t="shared" si="8"/>
        <v>1.9946566871894587</v>
      </c>
      <c r="L19" s="20">
        <f t="shared" si="3"/>
        <v>8.7437005465839282E-2</v>
      </c>
      <c r="M19" s="20">
        <f t="shared" si="4"/>
        <v>2.4787953864538106</v>
      </c>
      <c r="N19" s="21">
        <v>14</v>
      </c>
      <c r="O19" s="21">
        <v>119</v>
      </c>
      <c r="P19" s="20">
        <f t="shared" si="5"/>
        <v>0.29162298664162478</v>
      </c>
      <c r="Q19" s="115">
        <f t="shared" si="6"/>
        <v>2.0830213331544625E-2</v>
      </c>
      <c r="R19" s="119"/>
    </row>
    <row r="20" spans="1:18" ht="13.8" customHeight="1" x14ac:dyDescent="0.25">
      <c r="A20" s="19">
        <v>1985</v>
      </c>
      <c r="B20" s="20">
        <v>4.393917791215519</v>
      </c>
      <c r="C20" s="21">
        <v>8</v>
      </c>
      <c r="D20" s="20">
        <f t="shared" si="0"/>
        <v>4.0424043679182775</v>
      </c>
      <c r="E20" s="21">
        <v>6.1301197779286234</v>
      </c>
      <c r="F20" s="20">
        <f t="shared" si="1"/>
        <v>3.7946001382566688</v>
      </c>
      <c r="G20" s="21">
        <v>27</v>
      </c>
      <c r="H20" s="21">
        <f t="shared" si="7"/>
        <v>2.7700581009273684</v>
      </c>
      <c r="I20" s="21">
        <v>32</v>
      </c>
      <c r="J20" s="22">
        <f t="shared" si="2"/>
        <v>57.130752141142658</v>
      </c>
      <c r="K20" s="20">
        <f t="shared" si="8"/>
        <v>1.8836395086306106</v>
      </c>
      <c r="L20" s="20">
        <f t="shared" si="3"/>
        <v>8.2570499008465123E-2</v>
      </c>
      <c r="M20" s="20">
        <f t="shared" si="4"/>
        <v>2.3408323616404818</v>
      </c>
      <c r="N20" s="21">
        <v>14</v>
      </c>
      <c r="O20" s="21">
        <v>119</v>
      </c>
      <c r="P20" s="20">
        <f t="shared" si="5"/>
        <v>0.27539204254593902</v>
      </c>
      <c r="Q20" s="115">
        <f t="shared" si="6"/>
        <v>1.9670860181852788E-2</v>
      </c>
      <c r="R20" s="119"/>
    </row>
    <row r="21" spans="1:18" ht="13.8" customHeight="1" x14ac:dyDescent="0.25">
      <c r="A21" s="13">
        <v>1986</v>
      </c>
      <c r="B21" s="35">
        <v>4.6249548100776652</v>
      </c>
      <c r="C21" s="15">
        <v>8</v>
      </c>
      <c r="D21" s="16">
        <f t="shared" si="0"/>
        <v>4.2549584252714521</v>
      </c>
      <c r="E21" s="15">
        <v>6.1301197779286234</v>
      </c>
      <c r="F21" s="16">
        <f t="shared" si="1"/>
        <v>3.9941243773012465</v>
      </c>
      <c r="G21" s="15">
        <v>27</v>
      </c>
      <c r="H21" s="15">
        <f t="shared" si="7"/>
        <v>2.9157107954299102</v>
      </c>
      <c r="I21" s="15">
        <v>32</v>
      </c>
      <c r="J21" s="17">
        <f t="shared" si="2"/>
        <v>57.130752141142658</v>
      </c>
      <c r="K21" s="16">
        <f t="shared" si="8"/>
        <v>1.982683340892339</v>
      </c>
      <c r="L21" s="16">
        <f t="shared" si="3"/>
        <v>8.691214645007514E-2</v>
      </c>
      <c r="M21" s="16">
        <f t="shared" si="4"/>
        <v>2.4639158957864051</v>
      </c>
      <c r="N21" s="15">
        <v>14</v>
      </c>
      <c r="O21" s="15">
        <v>119</v>
      </c>
      <c r="P21" s="16">
        <f t="shared" si="5"/>
        <v>0.28987245832781233</v>
      </c>
      <c r="Q21" s="114">
        <f t="shared" si="6"/>
        <v>2.070517559484374E-2</v>
      </c>
      <c r="R21" s="119"/>
    </row>
    <row r="22" spans="1:18" ht="13.8" customHeight="1" x14ac:dyDescent="0.25">
      <c r="A22" s="13">
        <v>1987</v>
      </c>
      <c r="B22" s="35">
        <v>5.0666381113984942</v>
      </c>
      <c r="C22" s="15">
        <v>8</v>
      </c>
      <c r="D22" s="16">
        <f t="shared" si="0"/>
        <v>4.6613070624866149</v>
      </c>
      <c r="E22" s="15">
        <v>6.1301197779286234</v>
      </c>
      <c r="F22" s="16">
        <f t="shared" si="1"/>
        <v>4.3755633563391392</v>
      </c>
      <c r="G22" s="15">
        <v>27</v>
      </c>
      <c r="H22" s="15">
        <f t="shared" si="7"/>
        <v>3.1941612501275713</v>
      </c>
      <c r="I22" s="15">
        <v>32</v>
      </c>
      <c r="J22" s="17">
        <f t="shared" si="2"/>
        <v>57.130752141142679</v>
      </c>
      <c r="K22" s="16">
        <f t="shared" si="8"/>
        <v>2.1720296500867482</v>
      </c>
      <c r="L22" s="16">
        <f t="shared" si="3"/>
        <v>9.5212258633939645E-2</v>
      </c>
      <c r="M22" s="16">
        <f t="shared" si="4"/>
        <v>2.699219926142872</v>
      </c>
      <c r="N22" s="15">
        <v>14</v>
      </c>
      <c r="O22" s="15">
        <v>119</v>
      </c>
      <c r="P22" s="16">
        <f t="shared" si="5"/>
        <v>0.3175552854285732</v>
      </c>
      <c r="Q22" s="114">
        <f t="shared" si="6"/>
        <v>2.2682520387755228E-2</v>
      </c>
      <c r="R22" s="119"/>
    </row>
    <row r="23" spans="1:18" ht="13.8" customHeight="1" x14ac:dyDescent="0.25">
      <c r="A23" s="13">
        <v>1988</v>
      </c>
      <c r="B23" s="35">
        <v>4.8244844319466491</v>
      </c>
      <c r="C23" s="15">
        <v>8</v>
      </c>
      <c r="D23" s="16">
        <f t="shared" si="0"/>
        <v>4.438525677390917</v>
      </c>
      <c r="E23" s="15">
        <v>6.1301197779286234</v>
      </c>
      <c r="F23" s="16">
        <f t="shared" si="1"/>
        <v>4.1664387369927356</v>
      </c>
      <c r="G23" s="15">
        <v>27</v>
      </c>
      <c r="H23" s="15">
        <f t="shared" si="7"/>
        <v>3.0415002780046971</v>
      </c>
      <c r="I23" s="15">
        <v>32</v>
      </c>
      <c r="J23" s="17">
        <f t="shared" si="2"/>
        <v>57.130752141142672</v>
      </c>
      <c r="K23" s="16">
        <f t="shared" si="8"/>
        <v>2.0682201890431942</v>
      </c>
      <c r="L23" s="16">
        <f t="shared" si="3"/>
        <v>9.0661706916961932E-2</v>
      </c>
      <c r="M23" s="16">
        <f t="shared" si="4"/>
        <v>2.5702140602424124</v>
      </c>
      <c r="N23" s="15">
        <v>14</v>
      </c>
      <c r="O23" s="15">
        <v>119</v>
      </c>
      <c r="P23" s="16">
        <f t="shared" si="5"/>
        <v>0.30237812473440145</v>
      </c>
      <c r="Q23" s="114">
        <f t="shared" si="6"/>
        <v>2.1598437481028677E-2</v>
      </c>
      <c r="R23" s="119"/>
    </row>
    <row r="24" spans="1:18" ht="13.8" customHeight="1" x14ac:dyDescent="0.25">
      <c r="A24" s="13">
        <v>1989</v>
      </c>
      <c r="B24" s="35">
        <v>4.7836598717565151</v>
      </c>
      <c r="C24" s="15">
        <v>8</v>
      </c>
      <c r="D24" s="16">
        <f t="shared" si="0"/>
        <v>4.4009670820159936</v>
      </c>
      <c r="E24" s="15">
        <v>6.1301197779286234</v>
      </c>
      <c r="F24" s="16">
        <f t="shared" si="1"/>
        <v>4.1311825285012027</v>
      </c>
      <c r="G24" s="15">
        <v>27</v>
      </c>
      <c r="H24" s="15">
        <f t="shared" si="7"/>
        <v>3.0157632458058776</v>
      </c>
      <c r="I24" s="15">
        <v>32</v>
      </c>
      <c r="J24" s="17">
        <f t="shared" si="2"/>
        <v>57.130752141142679</v>
      </c>
      <c r="K24" s="16">
        <f t="shared" si="8"/>
        <v>2.0507190071479968</v>
      </c>
      <c r="L24" s="16">
        <f t="shared" si="3"/>
        <v>8.9894531820186169E-2</v>
      </c>
      <c r="M24" s="16">
        <f t="shared" si="4"/>
        <v>2.5484650298363678</v>
      </c>
      <c r="N24" s="15">
        <v>14</v>
      </c>
      <c r="O24" s="15">
        <v>119</v>
      </c>
      <c r="P24" s="16">
        <f t="shared" si="5"/>
        <v>0.29981941527486683</v>
      </c>
      <c r="Q24" s="114">
        <f t="shared" si="6"/>
        <v>2.1415672519633343E-2</v>
      </c>
      <c r="R24" s="119"/>
    </row>
    <row r="25" spans="1:18" ht="13.8" customHeight="1" x14ac:dyDescent="0.25">
      <c r="A25" s="13">
        <v>1990</v>
      </c>
      <c r="B25" s="35">
        <v>4.6741952888874678</v>
      </c>
      <c r="C25" s="15">
        <v>8</v>
      </c>
      <c r="D25" s="16">
        <f t="shared" si="0"/>
        <v>4.30025966577647</v>
      </c>
      <c r="E25" s="15">
        <v>6.1301197779286234</v>
      </c>
      <c r="F25" s="16">
        <f t="shared" si="1"/>
        <v>4.0366485975024196</v>
      </c>
      <c r="G25" s="15">
        <v>27</v>
      </c>
      <c r="H25" s="15">
        <f t="shared" si="7"/>
        <v>2.9467534761767666</v>
      </c>
      <c r="I25" s="15">
        <v>32</v>
      </c>
      <c r="J25" s="17">
        <f t="shared" si="2"/>
        <v>57.130752141142665</v>
      </c>
      <c r="K25" s="16">
        <f t="shared" si="8"/>
        <v>2.0037923638002013</v>
      </c>
      <c r="L25" s="16">
        <f t="shared" si="3"/>
        <v>8.7837473481652661E-2</v>
      </c>
      <c r="M25" s="16">
        <f t="shared" si="4"/>
        <v>2.4901484544681121</v>
      </c>
      <c r="N25" s="15">
        <v>14</v>
      </c>
      <c r="O25" s="15">
        <v>119</v>
      </c>
      <c r="P25" s="16">
        <f t="shared" si="5"/>
        <v>0.29295864170213082</v>
      </c>
      <c r="Q25" s="114">
        <f t="shared" si="6"/>
        <v>2.0925617264437917E-2</v>
      </c>
      <c r="R25" s="119"/>
    </row>
    <row r="26" spans="1:18" ht="13.8" customHeight="1" x14ac:dyDescent="0.25">
      <c r="A26" s="19">
        <v>1991</v>
      </c>
      <c r="B26" s="20">
        <v>4.5578881744269077</v>
      </c>
      <c r="C26" s="21">
        <v>8</v>
      </c>
      <c r="D26" s="20">
        <f t="shared" si="0"/>
        <v>4.1932571204727553</v>
      </c>
      <c r="E26" s="21">
        <v>6.1301197779286234</v>
      </c>
      <c r="F26" s="20">
        <f t="shared" si="1"/>
        <v>3.9362054363912549</v>
      </c>
      <c r="G26" s="21">
        <v>27</v>
      </c>
      <c r="H26" s="21">
        <f t="shared" si="7"/>
        <v>2.8734299685656159</v>
      </c>
      <c r="I26" s="21">
        <v>32</v>
      </c>
      <c r="J26" s="22">
        <f t="shared" si="2"/>
        <v>57.130752141142665</v>
      </c>
      <c r="K26" s="20">
        <f t="shared" si="8"/>
        <v>1.9539323786246188</v>
      </c>
      <c r="L26" s="20">
        <f t="shared" si="3"/>
        <v>8.5651830295873699E-2</v>
      </c>
      <c r="M26" s="20">
        <f t="shared" si="4"/>
        <v>2.4281865629728712</v>
      </c>
      <c r="N26" s="21">
        <v>14</v>
      </c>
      <c r="O26" s="21">
        <v>119</v>
      </c>
      <c r="P26" s="20">
        <f t="shared" si="5"/>
        <v>0.28566900740857309</v>
      </c>
      <c r="Q26" s="115">
        <f t="shared" si="6"/>
        <v>2.0404929100612364E-2</v>
      </c>
      <c r="R26" s="119"/>
    </row>
    <row r="27" spans="1:18" ht="13.8" customHeight="1" x14ac:dyDescent="0.25">
      <c r="A27" s="19">
        <v>1992</v>
      </c>
      <c r="B27" s="20">
        <v>4.9278545509042644</v>
      </c>
      <c r="C27" s="21">
        <v>8</v>
      </c>
      <c r="D27" s="20">
        <f t="shared" si="0"/>
        <v>4.5336261868319232</v>
      </c>
      <c r="E27" s="21">
        <v>6.1301197779286234</v>
      </c>
      <c r="F27" s="20">
        <f t="shared" si="1"/>
        <v>4.2557094712955879</v>
      </c>
      <c r="G27" s="21">
        <v>27</v>
      </c>
      <c r="H27" s="21">
        <f t="shared" si="7"/>
        <v>3.1066679140457794</v>
      </c>
      <c r="I27" s="21">
        <v>32</v>
      </c>
      <c r="J27" s="22">
        <f t="shared" si="2"/>
        <v>57.130752141142672</v>
      </c>
      <c r="K27" s="20">
        <f t="shared" si="8"/>
        <v>2.1125341815511298</v>
      </c>
      <c r="L27" s="20">
        <f t="shared" si="3"/>
        <v>9.2604238095391991E-2</v>
      </c>
      <c r="M27" s="20">
        <f t="shared" si="4"/>
        <v>2.6252838478853153</v>
      </c>
      <c r="N27" s="21">
        <v>14</v>
      </c>
      <c r="O27" s="21">
        <v>119</v>
      </c>
      <c r="P27" s="20">
        <f t="shared" si="5"/>
        <v>0.30885692328062531</v>
      </c>
      <c r="Q27" s="115">
        <f t="shared" si="6"/>
        <v>2.2061208805758951E-2</v>
      </c>
      <c r="R27" s="119"/>
    </row>
    <row r="28" spans="1:18" ht="13.8" customHeight="1" x14ac:dyDescent="0.25">
      <c r="A28" s="19">
        <v>1993</v>
      </c>
      <c r="B28" s="20">
        <v>5.2117828130103163</v>
      </c>
      <c r="C28" s="21">
        <v>8</v>
      </c>
      <c r="D28" s="20">
        <f t="shared" si="0"/>
        <v>4.7948401879694913</v>
      </c>
      <c r="E28" s="21">
        <v>6.1301197779286234</v>
      </c>
      <c r="F28" s="20">
        <f t="shared" si="1"/>
        <v>4.5009107412867033</v>
      </c>
      <c r="G28" s="21">
        <v>27</v>
      </c>
      <c r="H28" s="21">
        <f t="shared" si="7"/>
        <v>3.2856648411392935</v>
      </c>
      <c r="I28" s="21">
        <v>32</v>
      </c>
      <c r="J28" s="22">
        <f t="shared" si="2"/>
        <v>57.130752141142665</v>
      </c>
      <c r="K28" s="20">
        <f t="shared" si="8"/>
        <v>2.2342520919747195</v>
      </c>
      <c r="L28" s="20">
        <f t="shared" si="3"/>
        <v>9.7939817730398671E-2</v>
      </c>
      <c r="M28" s="20">
        <f t="shared" si="4"/>
        <v>2.776544862747937</v>
      </c>
      <c r="N28" s="21">
        <v>14</v>
      </c>
      <c r="O28" s="21">
        <v>119</v>
      </c>
      <c r="P28" s="20">
        <f t="shared" si="5"/>
        <v>0.32665233679387495</v>
      </c>
      <c r="Q28" s="115">
        <f t="shared" si="6"/>
        <v>2.3332309770991069E-2</v>
      </c>
      <c r="R28" s="119"/>
    </row>
    <row r="29" spans="1:18" ht="13.8" customHeight="1" x14ac:dyDescent="0.25">
      <c r="A29" s="19">
        <v>1994</v>
      </c>
      <c r="B29" s="20">
        <v>5.3626922174645841</v>
      </c>
      <c r="C29" s="21">
        <v>8</v>
      </c>
      <c r="D29" s="20">
        <f t="shared" si="0"/>
        <v>4.9336768400674176</v>
      </c>
      <c r="E29" s="21">
        <v>6.1301197779286234</v>
      </c>
      <c r="F29" s="20">
        <f t="shared" si="1"/>
        <v>4.6312365403153608</v>
      </c>
      <c r="G29" s="21">
        <v>27</v>
      </c>
      <c r="H29" s="21">
        <f t="shared" si="7"/>
        <v>3.3808026744302135</v>
      </c>
      <c r="I29" s="21">
        <v>32</v>
      </c>
      <c r="J29" s="22">
        <f t="shared" si="2"/>
        <v>57.130752141142665</v>
      </c>
      <c r="K29" s="20">
        <f t="shared" si="8"/>
        <v>2.2989458186125451</v>
      </c>
      <c r="L29" s="20">
        <f t="shared" si="3"/>
        <v>0.10077570711726225</v>
      </c>
      <c r="M29" s="20">
        <f t="shared" si="4"/>
        <v>2.856940908920826</v>
      </c>
      <c r="N29" s="21">
        <v>14</v>
      </c>
      <c r="O29" s="21">
        <v>119</v>
      </c>
      <c r="P29" s="20">
        <f t="shared" si="5"/>
        <v>0.33611069516715603</v>
      </c>
      <c r="Q29" s="115">
        <f t="shared" si="6"/>
        <v>2.4007906797654001E-2</v>
      </c>
      <c r="R29" s="119"/>
    </row>
    <row r="30" spans="1:18" ht="13.8" customHeight="1" x14ac:dyDescent="0.25">
      <c r="A30" s="19">
        <v>1995</v>
      </c>
      <c r="B30" s="20">
        <v>5.6089460678203906</v>
      </c>
      <c r="C30" s="21">
        <v>8</v>
      </c>
      <c r="D30" s="20">
        <f t="shared" si="0"/>
        <v>5.1602303823947597</v>
      </c>
      <c r="E30" s="21">
        <v>6.1301197779286234</v>
      </c>
      <c r="F30" s="20">
        <f t="shared" si="1"/>
        <v>4.843902079136897</v>
      </c>
      <c r="G30" s="21">
        <v>27</v>
      </c>
      <c r="H30" s="21">
        <f t="shared" si="7"/>
        <v>3.5360485177699346</v>
      </c>
      <c r="I30" s="21">
        <v>32</v>
      </c>
      <c r="J30" s="22">
        <f t="shared" si="2"/>
        <v>57.130752141142672</v>
      </c>
      <c r="K30" s="20">
        <f t="shared" si="8"/>
        <v>2.4045129920835553</v>
      </c>
      <c r="L30" s="20">
        <f t="shared" si="3"/>
        <v>0.10540330924201886</v>
      </c>
      <c r="M30" s="20">
        <f t="shared" si="4"/>
        <v>2.9881311153566137</v>
      </c>
      <c r="N30" s="21">
        <v>14</v>
      </c>
      <c r="O30" s="21">
        <v>119</v>
      </c>
      <c r="P30" s="20">
        <f t="shared" si="5"/>
        <v>0.35154483710077811</v>
      </c>
      <c r="Q30" s="115">
        <f t="shared" si="6"/>
        <v>2.5110345507198435E-2</v>
      </c>
      <c r="R30" s="119"/>
    </row>
    <row r="31" spans="1:18" ht="13.8" customHeight="1" x14ac:dyDescent="0.25">
      <c r="A31" s="13">
        <v>1996</v>
      </c>
      <c r="B31" s="35">
        <v>5.9303379093474549</v>
      </c>
      <c r="C31" s="15">
        <v>8</v>
      </c>
      <c r="D31" s="16">
        <f t="shared" si="0"/>
        <v>5.455910876599658</v>
      </c>
      <c r="E31" s="15">
        <v>6.1301197779286234</v>
      </c>
      <c r="F31" s="16">
        <f t="shared" si="1"/>
        <v>5.1214570048870636</v>
      </c>
      <c r="G31" s="15">
        <v>27</v>
      </c>
      <c r="H31" s="15">
        <f t="shared" si="7"/>
        <v>3.7386636135675566</v>
      </c>
      <c r="I31" s="15">
        <v>32</v>
      </c>
      <c r="J31" s="17">
        <f t="shared" si="2"/>
        <v>57.130752141142672</v>
      </c>
      <c r="K31" s="16">
        <f t="shared" si="8"/>
        <v>2.5422912572259384</v>
      </c>
      <c r="L31" s="16">
        <f t="shared" si="3"/>
        <v>0.11144290442634251</v>
      </c>
      <c r="M31" s="16">
        <f t="shared" si="4"/>
        <v>3.1593506190345968</v>
      </c>
      <c r="N31" s="15">
        <v>14</v>
      </c>
      <c r="O31" s="15">
        <v>119</v>
      </c>
      <c r="P31" s="16">
        <f t="shared" si="5"/>
        <v>0.37168830812171727</v>
      </c>
      <c r="Q31" s="114">
        <f t="shared" si="6"/>
        <v>2.6549164865836947E-2</v>
      </c>
      <c r="R31" s="119"/>
    </row>
    <row r="32" spans="1:18" ht="13.8" customHeight="1" x14ac:dyDescent="0.25">
      <c r="A32" s="13">
        <v>1997</v>
      </c>
      <c r="B32" s="35">
        <v>6.4228596983643085</v>
      </c>
      <c r="C32" s="15">
        <v>8</v>
      </c>
      <c r="D32" s="16">
        <f t="shared" si="0"/>
        <v>5.9090309224951643</v>
      </c>
      <c r="E32" s="15">
        <v>6.1301197779286234</v>
      </c>
      <c r="F32" s="16">
        <f t="shared" si="1"/>
        <v>5.5468002492313699</v>
      </c>
      <c r="G32" s="15">
        <v>27</v>
      </c>
      <c r="H32" s="15">
        <f t="shared" si="7"/>
        <v>4.0491641819389006</v>
      </c>
      <c r="I32" s="15">
        <v>32</v>
      </c>
      <c r="J32" s="17">
        <f t="shared" si="2"/>
        <v>57.130752141142658</v>
      </c>
      <c r="K32" s="16">
        <f t="shared" si="8"/>
        <v>2.7534316437184527</v>
      </c>
      <c r="L32" s="16">
        <f t="shared" si="3"/>
        <v>0.12069837342327464</v>
      </c>
      <c r="M32" s="16">
        <f t="shared" si="4"/>
        <v>3.4217385373631242</v>
      </c>
      <c r="N32" s="15">
        <v>14</v>
      </c>
      <c r="O32" s="15">
        <v>119</v>
      </c>
      <c r="P32" s="16">
        <f t="shared" si="5"/>
        <v>0.40255747498389693</v>
      </c>
      <c r="Q32" s="114">
        <f t="shared" si="6"/>
        <v>2.875410535599264E-2</v>
      </c>
      <c r="R32" s="119"/>
    </row>
    <row r="33" spans="1:18" ht="13.8" customHeight="1" x14ac:dyDescent="0.25">
      <c r="A33" s="13">
        <v>1998</v>
      </c>
      <c r="B33" s="35">
        <v>6.4903032721873126</v>
      </c>
      <c r="C33" s="15">
        <v>8</v>
      </c>
      <c r="D33" s="16">
        <f t="shared" si="0"/>
        <v>5.9710790104123275</v>
      </c>
      <c r="E33" s="15">
        <v>6.1301197779286234</v>
      </c>
      <c r="F33" s="16">
        <f t="shared" si="1"/>
        <v>5.6050447150392966</v>
      </c>
      <c r="G33" s="15">
        <v>27</v>
      </c>
      <c r="H33" s="15">
        <f t="shared" si="7"/>
        <v>4.0916826419786867</v>
      </c>
      <c r="I33" s="15">
        <v>32</v>
      </c>
      <c r="J33" s="17">
        <f t="shared" si="2"/>
        <v>57.130752141142665</v>
      </c>
      <c r="K33" s="16">
        <f t="shared" si="8"/>
        <v>2.7823441965455071</v>
      </c>
      <c r="L33" s="16">
        <f t="shared" si="3"/>
        <v>0.12196577299925511</v>
      </c>
      <c r="M33" s="16">
        <f t="shared" si="4"/>
        <v>3.4576686816423825</v>
      </c>
      <c r="N33" s="15">
        <v>14</v>
      </c>
      <c r="O33" s="15">
        <v>119</v>
      </c>
      <c r="P33" s="16">
        <f t="shared" si="5"/>
        <v>0.40678455078145681</v>
      </c>
      <c r="Q33" s="114">
        <f t="shared" si="6"/>
        <v>2.9056039341532627E-2</v>
      </c>
      <c r="R33" s="119"/>
    </row>
    <row r="34" spans="1:18" ht="13.8" customHeight="1" x14ac:dyDescent="0.25">
      <c r="A34" s="13">
        <v>1999</v>
      </c>
      <c r="B34" s="35">
        <v>6.7292078125279717</v>
      </c>
      <c r="C34" s="15">
        <v>8</v>
      </c>
      <c r="D34" s="16">
        <f t="shared" si="0"/>
        <v>6.1908711875257341</v>
      </c>
      <c r="E34" s="15">
        <v>6.1301197779286234</v>
      </c>
      <c r="F34" s="16">
        <f t="shared" si="1"/>
        <v>5.8113633684331347</v>
      </c>
      <c r="G34" s="15">
        <v>27</v>
      </c>
      <c r="H34" s="15">
        <f t="shared" si="7"/>
        <v>4.2422952589561884</v>
      </c>
      <c r="I34" s="15">
        <v>32</v>
      </c>
      <c r="J34" s="17">
        <f t="shared" si="2"/>
        <v>57.130752141142665</v>
      </c>
      <c r="K34" s="16">
        <f t="shared" si="8"/>
        <v>2.8847607760902081</v>
      </c>
      <c r="L34" s="16">
        <f t="shared" si="3"/>
        <v>0.12645526689710501</v>
      </c>
      <c r="M34" s="16">
        <f t="shared" si="4"/>
        <v>3.5849435888994785</v>
      </c>
      <c r="N34" s="15">
        <v>14</v>
      </c>
      <c r="O34" s="15">
        <v>119</v>
      </c>
      <c r="P34" s="16">
        <f t="shared" si="5"/>
        <v>0.42175806928229159</v>
      </c>
      <c r="Q34" s="114">
        <f t="shared" si="6"/>
        <v>3.0125576377306541E-2</v>
      </c>
      <c r="R34" s="119"/>
    </row>
    <row r="35" spans="1:18" ht="13.8" customHeight="1" x14ac:dyDescent="0.25">
      <c r="A35" s="13">
        <v>2000</v>
      </c>
      <c r="B35" s="35">
        <v>6.3513134125396178</v>
      </c>
      <c r="C35" s="15">
        <v>8</v>
      </c>
      <c r="D35" s="16">
        <f t="shared" si="0"/>
        <v>5.8432083395364485</v>
      </c>
      <c r="E35" s="15">
        <v>6.1301197779286234</v>
      </c>
      <c r="F35" s="16">
        <f t="shared" si="1"/>
        <v>5.4850126694489498</v>
      </c>
      <c r="G35" s="15">
        <v>27</v>
      </c>
      <c r="H35" s="15">
        <f t="shared" si="7"/>
        <v>4.0040592486977333</v>
      </c>
      <c r="I35" s="15">
        <v>32</v>
      </c>
      <c r="J35" s="17">
        <f t="shared" si="2"/>
        <v>57.130752141142665</v>
      </c>
      <c r="K35" s="16">
        <f t="shared" si="8"/>
        <v>2.7227602891144587</v>
      </c>
      <c r="L35" s="16">
        <f t="shared" si="3"/>
        <v>0.11935387568720915</v>
      </c>
      <c r="M35" s="16">
        <f t="shared" si="4"/>
        <v>3.3836226987945355</v>
      </c>
      <c r="N35" s="15">
        <v>14</v>
      </c>
      <c r="O35" s="15">
        <v>119</v>
      </c>
      <c r="P35" s="16">
        <f t="shared" si="5"/>
        <v>0.39807325868171006</v>
      </c>
      <c r="Q35" s="114">
        <f t="shared" si="6"/>
        <v>2.843380419155072E-2</v>
      </c>
      <c r="R35" s="119"/>
    </row>
    <row r="36" spans="1:18" ht="13.8" customHeight="1" x14ac:dyDescent="0.25">
      <c r="A36" s="19">
        <v>2001</v>
      </c>
      <c r="B36" s="20">
        <v>6.2677319815115977</v>
      </c>
      <c r="C36" s="21">
        <v>8</v>
      </c>
      <c r="D36" s="20">
        <f t="shared" si="0"/>
        <v>5.7663134229906703</v>
      </c>
      <c r="E36" s="21">
        <v>6.1301197779286234</v>
      </c>
      <c r="F36" s="20">
        <f t="shared" si="1"/>
        <v>5.4128315033905663</v>
      </c>
      <c r="G36" s="21">
        <v>27</v>
      </c>
      <c r="H36" s="21">
        <f t="shared" si="7"/>
        <v>3.9513669974751133</v>
      </c>
      <c r="I36" s="21">
        <v>32</v>
      </c>
      <c r="J36" s="22">
        <f t="shared" si="2"/>
        <v>57.130752141142672</v>
      </c>
      <c r="K36" s="20">
        <f t="shared" si="8"/>
        <v>2.6869295582830768</v>
      </c>
      <c r="L36" s="20">
        <f t="shared" si="3"/>
        <v>0.11778321351377871</v>
      </c>
      <c r="M36" s="20">
        <f t="shared" si="4"/>
        <v>3.3390952115088695</v>
      </c>
      <c r="N36" s="21">
        <v>14</v>
      </c>
      <c r="O36" s="21">
        <v>119</v>
      </c>
      <c r="P36" s="20">
        <f t="shared" si="5"/>
        <v>0.39283473076574932</v>
      </c>
      <c r="Q36" s="115">
        <f t="shared" si="6"/>
        <v>2.8059623626124953E-2</v>
      </c>
      <c r="R36" s="119"/>
    </row>
    <row r="37" spans="1:18" ht="13.8" customHeight="1" x14ac:dyDescent="0.25">
      <c r="A37" s="19">
        <v>2002</v>
      </c>
      <c r="B37" s="20">
        <v>6.6233857810736083</v>
      </c>
      <c r="C37" s="21">
        <v>8</v>
      </c>
      <c r="D37" s="20">
        <f t="shared" si="0"/>
        <v>6.0935149185877195</v>
      </c>
      <c r="E37" s="21">
        <v>6.1301197779286234</v>
      </c>
      <c r="F37" s="20">
        <f t="shared" si="1"/>
        <v>5.7199751553923424</v>
      </c>
      <c r="G37" s="21">
        <v>27</v>
      </c>
      <c r="H37" s="21">
        <f t="shared" si="7"/>
        <v>4.1755818634364097</v>
      </c>
      <c r="I37" s="21">
        <v>32</v>
      </c>
      <c r="J37" s="22">
        <f t="shared" si="2"/>
        <v>57.130752141142665</v>
      </c>
      <c r="K37" s="20">
        <f t="shared" si="8"/>
        <v>2.8393956671367588</v>
      </c>
      <c r="L37" s="20">
        <f t="shared" si="3"/>
        <v>0.12446665938133737</v>
      </c>
      <c r="M37" s="20">
        <f t="shared" si="4"/>
        <v>3.5285675601312239</v>
      </c>
      <c r="N37" s="21">
        <v>14</v>
      </c>
      <c r="O37" s="21">
        <v>119</v>
      </c>
      <c r="P37" s="20">
        <f t="shared" si="5"/>
        <v>0.41512559530955573</v>
      </c>
      <c r="Q37" s="115">
        <f t="shared" si="6"/>
        <v>2.9651828236396838E-2</v>
      </c>
      <c r="R37" s="119"/>
    </row>
    <row r="38" spans="1:18" ht="13.8" customHeight="1" x14ac:dyDescent="0.25">
      <c r="A38" s="19">
        <v>2003</v>
      </c>
      <c r="B38" s="20">
        <v>6.1576521171194374</v>
      </c>
      <c r="C38" s="21">
        <v>8</v>
      </c>
      <c r="D38" s="20">
        <f t="shared" si="0"/>
        <v>5.6650399477498823</v>
      </c>
      <c r="E38" s="21">
        <v>6.1301197779286234</v>
      </c>
      <c r="F38" s="20">
        <f t="shared" si="1"/>
        <v>5.3177662134853092</v>
      </c>
      <c r="G38" s="21">
        <v>27</v>
      </c>
      <c r="H38" s="21">
        <f t="shared" si="7"/>
        <v>3.8819693358442757</v>
      </c>
      <c r="I38" s="21">
        <v>32</v>
      </c>
      <c r="J38" s="22">
        <f t="shared" si="2"/>
        <v>57.130752141142672</v>
      </c>
      <c r="K38" s="20">
        <f t="shared" si="8"/>
        <v>2.6397391483741073</v>
      </c>
      <c r="L38" s="20">
        <f t="shared" si="3"/>
        <v>0.11571459280544032</v>
      </c>
      <c r="M38" s="20">
        <f t="shared" si="4"/>
        <v>3.2804508487378303</v>
      </c>
      <c r="N38" s="21">
        <v>14</v>
      </c>
      <c r="O38" s="21">
        <v>119</v>
      </c>
      <c r="P38" s="20">
        <f t="shared" si="5"/>
        <v>0.38593539396915649</v>
      </c>
      <c r="Q38" s="115">
        <f t="shared" si="6"/>
        <v>2.756681385493975E-2</v>
      </c>
      <c r="R38" s="119"/>
    </row>
    <row r="39" spans="1:18" ht="13.8" customHeight="1" x14ac:dyDescent="0.25">
      <c r="A39" s="19">
        <v>2004</v>
      </c>
      <c r="B39" s="20">
        <v>6.4298870981039746</v>
      </c>
      <c r="C39" s="21">
        <v>8</v>
      </c>
      <c r="D39" s="20">
        <f t="shared" si="0"/>
        <v>5.915496130255657</v>
      </c>
      <c r="E39" s="21">
        <v>6.1301197779286234</v>
      </c>
      <c r="F39" s="20">
        <f t="shared" si="1"/>
        <v>5.552869132012253</v>
      </c>
      <c r="G39" s="21">
        <v>27</v>
      </c>
      <c r="H39" s="21">
        <f t="shared" si="7"/>
        <v>4.0535944663689447</v>
      </c>
      <c r="I39" s="21">
        <v>32</v>
      </c>
      <c r="J39" s="22">
        <f t="shared" si="2"/>
        <v>57.130752141142665</v>
      </c>
      <c r="K39" s="20">
        <f t="shared" si="8"/>
        <v>2.7564442371308822</v>
      </c>
      <c r="L39" s="20">
        <f t="shared" si="3"/>
        <v>0.12083043231258661</v>
      </c>
      <c r="M39" s="20">
        <f t="shared" si="4"/>
        <v>3.425482340845674</v>
      </c>
      <c r="N39" s="21">
        <v>14</v>
      </c>
      <c r="O39" s="21">
        <v>119</v>
      </c>
      <c r="P39" s="20">
        <f t="shared" si="5"/>
        <v>0.40299792245243227</v>
      </c>
      <c r="Q39" s="115">
        <f t="shared" si="6"/>
        <v>2.8785565889459446E-2</v>
      </c>
      <c r="R39" s="119"/>
    </row>
    <row r="40" spans="1:18" ht="13.8" customHeight="1" x14ac:dyDescent="0.25">
      <c r="A40" s="19">
        <v>2005</v>
      </c>
      <c r="B40" s="20">
        <v>6.1934731392091527</v>
      </c>
      <c r="C40" s="21">
        <v>8</v>
      </c>
      <c r="D40" s="20">
        <f t="shared" si="0"/>
        <v>5.6979952880724207</v>
      </c>
      <c r="E40" s="21">
        <v>6.1301197779286234</v>
      </c>
      <c r="F40" s="20">
        <f t="shared" si="1"/>
        <v>5.3487013519728519</v>
      </c>
      <c r="G40" s="21">
        <v>27</v>
      </c>
      <c r="H40" s="21">
        <f t="shared" si="7"/>
        <v>3.9045519869401817</v>
      </c>
      <c r="I40" s="21">
        <v>32</v>
      </c>
      <c r="J40" s="22">
        <f t="shared" si="2"/>
        <v>57.130752141142672</v>
      </c>
      <c r="K40" s="20">
        <f t="shared" si="8"/>
        <v>2.6550953511193236</v>
      </c>
      <c r="L40" s="20">
        <f t="shared" si="3"/>
        <v>0.11638774141892926</v>
      </c>
      <c r="M40" s="20">
        <f t="shared" si="4"/>
        <v>3.2995342753559349</v>
      </c>
      <c r="N40" s="21">
        <v>14</v>
      </c>
      <c r="O40" s="21">
        <v>119</v>
      </c>
      <c r="P40" s="20">
        <f t="shared" si="5"/>
        <v>0.38818050298305118</v>
      </c>
      <c r="Q40" s="115">
        <f t="shared" si="6"/>
        <v>2.7727178784503655E-2</v>
      </c>
      <c r="R40" s="119"/>
    </row>
    <row r="41" spans="1:18" ht="13.8" customHeight="1" x14ac:dyDescent="0.25">
      <c r="A41" s="13">
        <v>2006</v>
      </c>
      <c r="B41" s="35">
        <v>6.1404214891629332</v>
      </c>
      <c r="C41" s="15">
        <v>8</v>
      </c>
      <c r="D41" s="16">
        <f t="shared" si="0"/>
        <v>5.6491877700298989</v>
      </c>
      <c r="E41" s="15">
        <v>6.1301197779286234</v>
      </c>
      <c r="F41" s="16">
        <f t="shared" si="1"/>
        <v>5.3028857932469711</v>
      </c>
      <c r="G41" s="15">
        <v>27</v>
      </c>
      <c r="H41" s="15">
        <f t="shared" si="7"/>
        <v>3.8711066290702885</v>
      </c>
      <c r="I41" s="15">
        <v>32</v>
      </c>
      <c r="J41" s="17">
        <f t="shared" si="2"/>
        <v>57.130752141142679</v>
      </c>
      <c r="K41" s="16">
        <f t="shared" si="8"/>
        <v>2.6323525077677958</v>
      </c>
      <c r="L41" s="16">
        <f t="shared" si="3"/>
        <v>0.11539079486105407</v>
      </c>
      <c r="M41" s="16">
        <f t="shared" si="4"/>
        <v>3.271271338913452</v>
      </c>
      <c r="N41" s="15">
        <v>14</v>
      </c>
      <c r="O41" s="15">
        <v>119</v>
      </c>
      <c r="P41" s="16">
        <f t="shared" si="5"/>
        <v>0.38485545163687668</v>
      </c>
      <c r="Q41" s="114">
        <f t="shared" si="6"/>
        <v>2.7489675116919764E-2</v>
      </c>
      <c r="R41" s="119"/>
    </row>
    <row r="42" spans="1:18" ht="13.8" customHeight="1" x14ac:dyDescent="0.25">
      <c r="A42" s="13">
        <v>2007</v>
      </c>
      <c r="B42" s="35">
        <v>6.4229744973804426</v>
      </c>
      <c r="C42" s="15">
        <v>8</v>
      </c>
      <c r="D42" s="16">
        <f t="shared" si="0"/>
        <v>5.9091365375900073</v>
      </c>
      <c r="E42" s="15">
        <v>7.3467094920521703</v>
      </c>
      <c r="F42" s="16">
        <f t="shared" si="1"/>
        <v>5.4750094426845592</v>
      </c>
      <c r="G42" s="15">
        <v>27</v>
      </c>
      <c r="H42" s="15">
        <f t="shared" si="7"/>
        <v>3.9967568931597279</v>
      </c>
      <c r="I42" s="15">
        <v>32</v>
      </c>
      <c r="J42" s="17">
        <f t="shared" si="2"/>
        <v>57.686354064506325</v>
      </c>
      <c r="K42" s="16">
        <f t="shared" si="8"/>
        <v>2.717794687348615</v>
      </c>
      <c r="L42" s="16">
        <f t="shared" si="3"/>
        <v>0.119136205472816</v>
      </c>
      <c r="M42" s="16">
        <f t="shared" si="4"/>
        <v>3.377451857051597</v>
      </c>
      <c r="N42" s="15">
        <v>14</v>
      </c>
      <c r="O42" s="15">
        <v>119</v>
      </c>
      <c r="P42" s="16">
        <f t="shared" si="5"/>
        <v>0.39734727730018787</v>
      </c>
      <c r="Q42" s="114">
        <f t="shared" si="6"/>
        <v>2.8381948378584848E-2</v>
      </c>
      <c r="R42" s="119"/>
    </row>
    <row r="43" spans="1:18" ht="13.8" customHeight="1" x14ac:dyDescent="0.25">
      <c r="A43" s="13">
        <v>2008</v>
      </c>
      <c r="B43" s="35">
        <v>6.3877553254073938</v>
      </c>
      <c r="C43" s="15">
        <v>8</v>
      </c>
      <c r="D43" s="16">
        <f t="shared" si="0"/>
        <v>5.8767348993748021</v>
      </c>
      <c r="E43" s="15">
        <v>8.5632992061757172</v>
      </c>
      <c r="F43" s="16">
        <f t="shared" si="1"/>
        <v>5.3734925063875885</v>
      </c>
      <c r="G43" s="15">
        <v>27</v>
      </c>
      <c r="H43" s="15">
        <f t="shared" si="7"/>
        <v>3.9226495296629396</v>
      </c>
      <c r="I43" s="15">
        <v>32</v>
      </c>
      <c r="J43" s="17">
        <f t="shared" si="2"/>
        <v>58.241955987869979</v>
      </c>
      <c r="K43" s="16">
        <f t="shared" si="8"/>
        <v>2.6674016801707987</v>
      </c>
      <c r="L43" s="16">
        <f t="shared" si="3"/>
        <v>0.11692719693899392</v>
      </c>
      <c r="M43" s="16">
        <f t="shared" si="4"/>
        <v>3.314827569622008</v>
      </c>
      <c r="N43" s="15">
        <v>14</v>
      </c>
      <c r="O43" s="15">
        <v>119</v>
      </c>
      <c r="P43" s="16">
        <f t="shared" si="5"/>
        <v>0.38997971407317744</v>
      </c>
      <c r="Q43" s="114">
        <f t="shared" si="6"/>
        <v>2.7855693862369815E-2</v>
      </c>
      <c r="R43" s="119"/>
    </row>
    <row r="44" spans="1:18" ht="13.8" customHeight="1" x14ac:dyDescent="0.25">
      <c r="A44" s="13">
        <v>2009</v>
      </c>
      <c r="B44" s="35">
        <v>6.8037164142842501</v>
      </c>
      <c r="C44" s="15">
        <v>8</v>
      </c>
      <c r="D44" s="16">
        <f t="shared" si="0"/>
        <v>6.2594191011415106</v>
      </c>
      <c r="E44" s="15">
        <v>9.779888920299264</v>
      </c>
      <c r="F44" s="16">
        <f t="shared" si="1"/>
        <v>5.6472548659938759</v>
      </c>
      <c r="G44" s="15">
        <v>27</v>
      </c>
      <c r="H44" s="15">
        <f t="shared" si="7"/>
        <v>4.1224960521755296</v>
      </c>
      <c r="I44" s="15">
        <v>32</v>
      </c>
      <c r="J44" s="17">
        <f t="shared" si="2"/>
        <v>58.797557911233625</v>
      </c>
      <c r="K44" s="16">
        <f t="shared" si="8"/>
        <v>2.8032973154793601</v>
      </c>
      <c r="L44" s="16">
        <f t="shared" si="3"/>
        <v>0.12288426588402675</v>
      </c>
      <c r="M44" s="16">
        <f t="shared" si="4"/>
        <v>3.4837074956792162</v>
      </c>
      <c r="N44" s="15">
        <v>14</v>
      </c>
      <c r="O44" s="15">
        <v>119</v>
      </c>
      <c r="P44" s="16">
        <f t="shared" si="5"/>
        <v>0.40984794066814306</v>
      </c>
      <c r="Q44" s="114">
        <f t="shared" si="6"/>
        <v>2.9274852904867362E-2</v>
      </c>
      <c r="R44" s="119"/>
    </row>
    <row r="45" spans="1:18" ht="13.8" customHeight="1" x14ac:dyDescent="0.25">
      <c r="A45" s="13">
        <v>2010</v>
      </c>
      <c r="B45" s="35">
        <v>6.7314380520787465</v>
      </c>
      <c r="C45" s="15">
        <v>8</v>
      </c>
      <c r="D45" s="16">
        <f t="shared" si="0"/>
        <v>6.1929230079124471</v>
      </c>
      <c r="E45" s="15">
        <v>10.996478634422811</v>
      </c>
      <c r="F45" s="16">
        <f t="shared" si="1"/>
        <v>5.5119195525011007</v>
      </c>
      <c r="G45" s="15">
        <v>27</v>
      </c>
      <c r="H45" s="15">
        <f t="shared" si="7"/>
        <v>4.0237012733258037</v>
      </c>
      <c r="I45" s="15">
        <v>32</v>
      </c>
      <c r="J45" s="17">
        <f t="shared" si="2"/>
        <v>59.353159834597278</v>
      </c>
      <c r="K45" s="16">
        <f t="shared" si="8"/>
        <v>2.7361168658615465</v>
      </c>
      <c r="L45" s="16">
        <f t="shared" si="3"/>
        <v>0.11993936946242395</v>
      </c>
      <c r="M45" s="16">
        <f t="shared" si="4"/>
        <v>3.4002211545749876</v>
      </c>
      <c r="N45" s="15">
        <v>14</v>
      </c>
      <c r="O45" s="15">
        <v>119</v>
      </c>
      <c r="P45" s="16">
        <f t="shared" si="5"/>
        <v>0.40002601818529265</v>
      </c>
      <c r="Q45" s="114">
        <f t="shared" si="6"/>
        <v>2.857328701323519E-2</v>
      </c>
      <c r="R45" s="119"/>
    </row>
    <row r="46" spans="1:18" ht="13.8" customHeight="1" x14ac:dyDescent="0.25">
      <c r="A46" s="24">
        <v>2011</v>
      </c>
      <c r="B46" s="20">
        <v>6.3818219323716932</v>
      </c>
      <c r="C46" s="25">
        <v>8</v>
      </c>
      <c r="D46" s="26">
        <f t="shared" si="0"/>
        <v>5.871276177781958</v>
      </c>
      <c r="E46" s="21">
        <v>12.213068348546358</v>
      </c>
      <c r="F46" s="26">
        <f t="shared" si="1"/>
        <v>5.1542132052575269</v>
      </c>
      <c r="G46" s="25">
        <v>27</v>
      </c>
      <c r="H46" s="21">
        <f t="shared" si="7"/>
        <v>3.7625756398379946</v>
      </c>
      <c r="I46" s="25">
        <v>32</v>
      </c>
      <c r="J46" s="27">
        <f t="shared" si="2"/>
        <v>59.908761757960939</v>
      </c>
      <c r="K46" s="20">
        <f t="shared" si="8"/>
        <v>2.5585514350898366</v>
      </c>
      <c r="L46" s="26">
        <f t="shared" si="3"/>
        <v>0.1121556793464038</v>
      </c>
      <c r="M46" s="26">
        <f t="shared" si="4"/>
        <v>3.1795574316308746</v>
      </c>
      <c r="N46" s="25">
        <v>14</v>
      </c>
      <c r="O46" s="25">
        <v>119</v>
      </c>
      <c r="P46" s="26">
        <f t="shared" si="5"/>
        <v>0.37406558019186759</v>
      </c>
      <c r="Q46" s="116">
        <f t="shared" si="6"/>
        <v>2.6718970013704827E-2</v>
      </c>
      <c r="R46" s="119"/>
    </row>
    <row r="47" spans="1:18" ht="13.8" customHeight="1" x14ac:dyDescent="0.25">
      <c r="A47" s="19">
        <v>2012</v>
      </c>
      <c r="B47" s="20">
        <v>7.1238741988234846</v>
      </c>
      <c r="C47" s="21">
        <v>8</v>
      </c>
      <c r="D47" s="20">
        <f t="shared" ref="D47:D52" si="9">+B47-B47*(C47/100)</f>
        <v>6.5539642629176056</v>
      </c>
      <c r="E47" s="25">
        <v>12.213068348546358</v>
      </c>
      <c r="F47" s="20">
        <f t="shared" ref="F47:F52" si="10">+(D47-D47*(E47)/100)</f>
        <v>5.7535241279481761</v>
      </c>
      <c r="G47" s="21">
        <v>27</v>
      </c>
      <c r="H47" s="21">
        <f t="shared" si="7"/>
        <v>4.2000726134021686</v>
      </c>
      <c r="I47" s="21">
        <v>32</v>
      </c>
      <c r="J47" s="22">
        <f t="shared" ref="J47:J52" si="11">100-(K47/B47*100)</f>
        <v>59.908761757960939</v>
      </c>
      <c r="K47" s="20">
        <f t="shared" si="8"/>
        <v>2.8560493771134747</v>
      </c>
      <c r="L47" s="20">
        <f t="shared" ref="L47:L52" si="12">+(K47/365)*16</f>
        <v>0.12519668502415232</v>
      </c>
      <c r="M47" s="20">
        <f t="shared" ref="M47:M52" si="13">+L47*28.3495</f>
        <v>3.5492634220922059</v>
      </c>
      <c r="N47" s="21">
        <v>14</v>
      </c>
      <c r="O47" s="21">
        <v>119</v>
      </c>
      <c r="P47" s="20">
        <f t="shared" ref="P47:P52" si="14">+Q47*N47</f>
        <v>0.41756040259908306</v>
      </c>
      <c r="Q47" s="115">
        <f t="shared" ref="Q47:Q52" si="15">+M47/O47</f>
        <v>2.9825743042791647E-2</v>
      </c>
      <c r="R47" s="119"/>
    </row>
    <row r="48" spans="1:18" ht="13.8" customHeight="1" x14ac:dyDescent="0.25">
      <c r="A48" s="19">
        <v>2013</v>
      </c>
      <c r="B48" s="20">
        <v>7.3243487339921396</v>
      </c>
      <c r="C48" s="21">
        <v>8</v>
      </c>
      <c r="D48" s="20">
        <f t="shared" si="9"/>
        <v>6.7384008352727687</v>
      </c>
      <c r="E48" s="25">
        <v>12.213068348546358</v>
      </c>
      <c r="F48" s="20">
        <f t="shared" si="10"/>
        <v>5.9154353356618863</v>
      </c>
      <c r="G48" s="21">
        <v>27</v>
      </c>
      <c r="H48" s="21">
        <f t="shared" si="7"/>
        <v>4.3182677950331767</v>
      </c>
      <c r="I48" s="21">
        <v>32</v>
      </c>
      <c r="J48" s="22">
        <f t="shared" si="11"/>
        <v>59.908761757960946</v>
      </c>
      <c r="K48" s="20">
        <f t="shared" si="8"/>
        <v>2.9364221006225604</v>
      </c>
      <c r="L48" s="20">
        <f t="shared" si="12"/>
        <v>0.12871987290400264</v>
      </c>
      <c r="M48" s="20">
        <f t="shared" si="13"/>
        <v>3.6491440368920225</v>
      </c>
      <c r="N48" s="21">
        <v>14</v>
      </c>
      <c r="O48" s="21">
        <v>119</v>
      </c>
      <c r="P48" s="20">
        <f t="shared" si="14"/>
        <v>0.42931106316376733</v>
      </c>
      <c r="Q48" s="115">
        <f t="shared" si="15"/>
        <v>3.0665075940269095E-2</v>
      </c>
      <c r="R48" s="119"/>
    </row>
    <row r="49" spans="1:18" ht="13.8" customHeight="1" x14ac:dyDescent="0.25">
      <c r="A49" s="19">
        <v>2014</v>
      </c>
      <c r="B49" s="20">
        <v>7.4325497186559524</v>
      </c>
      <c r="C49" s="21">
        <v>8</v>
      </c>
      <c r="D49" s="20">
        <f t="shared" si="9"/>
        <v>6.8379457411634759</v>
      </c>
      <c r="E49" s="25">
        <v>12.213068348546358</v>
      </c>
      <c r="F49" s="20">
        <f t="shared" si="10"/>
        <v>6.0028227541586654</v>
      </c>
      <c r="G49" s="21">
        <v>27</v>
      </c>
      <c r="H49" s="21">
        <f t="shared" si="7"/>
        <v>4.3820606105358255</v>
      </c>
      <c r="I49" s="21">
        <v>32</v>
      </c>
      <c r="J49" s="22">
        <f t="shared" si="11"/>
        <v>59.908761757960946</v>
      </c>
      <c r="K49" s="20">
        <f t="shared" si="8"/>
        <v>2.9798012151643611</v>
      </c>
      <c r="L49" s="20">
        <f t="shared" si="12"/>
        <v>0.13062142313049255</v>
      </c>
      <c r="M49" s="20">
        <f t="shared" si="13"/>
        <v>3.7030520350378984</v>
      </c>
      <c r="N49" s="21">
        <v>14</v>
      </c>
      <c r="O49" s="21">
        <v>119</v>
      </c>
      <c r="P49" s="20">
        <f t="shared" si="14"/>
        <v>0.43565318059269392</v>
      </c>
      <c r="Q49" s="115">
        <f t="shared" si="15"/>
        <v>3.1118084328049567E-2</v>
      </c>
      <c r="R49" s="119"/>
    </row>
    <row r="50" spans="1:18" ht="13.8" customHeight="1" x14ac:dyDescent="0.25">
      <c r="A50" s="24">
        <v>2015</v>
      </c>
      <c r="B50" s="20">
        <v>7.5634930244004259</v>
      </c>
      <c r="C50" s="25">
        <v>8</v>
      </c>
      <c r="D50" s="26">
        <f t="shared" si="9"/>
        <v>6.9584135824483919</v>
      </c>
      <c r="E50" s="25">
        <v>12.213068348546358</v>
      </c>
      <c r="F50" s="26">
        <f t="shared" si="10"/>
        <v>6.1085777756494366</v>
      </c>
      <c r="G50" s="25">
        <v>27</v>
      </c>
      <c r="H50" s="21">
        <f t="shared" si="7"/>
        <v>4.4592617762240891</v>
      </c>
      <c r="I50" s="25">
        <v>32</v>
      </c>
      <c r="J50" s="27">
        <f t="shared" si="11"/>
        <v>59.908761757960932</v>
      </c>
      <c r="K50" s="20">
        <f t="shared" si="8"/>
        <v>3.0322980078323809</v>
      </c>
      <c r="L50" s="26">
        <f t="shared" si="12"/>
        <v>0.13292265239813175</v>
      </c>
      <c r="M50" s="26">
        <f t="shared" si="13"/>
        <v>3.768290734160836</v>
      </c>
      <c r="N50" s="25">
        <v>14</v>
      </c>
      <c r="O50" s="25">
        <v>119</v>
      </c>
      <c r="P50" s="26">
        <f t="shared" si="14"/>
        <v>0.44332832166598068</v>
      </c>
      <c r="Q50" s="116">
        <f t="shared" si="15"/>
        <v>3.1666308690427192E-2</v>
      </c>
      <c r="R50" s="119"/>
    </row>
    <row r="51" spans="1:18" ht="13.8" customHeight="1" x14ac:dyDescent="0.25">
      <c r="A51" s="29">
        <v>2016</v>
      </c>
      <c r="B51" s="35">
        <v>8.1198497306112234</v>
      </c>
      <c r="C51" s="30">
        <v>8</v>
      </c>
      <c r="D51" s="14">
        <f t="shared" si="9"/>
        <v>7.4702617521623251</v>
      </c>
      <c r="E51" s="30">
        <v>12.213068348546358</v>
      </c>
      <c r="F51" s="14">
        <f t="shared" si="10"/>
        <v>6.5579135785554232</v>
      </c>
      <c r="G51" s="30">
        <v>27</v>
      </c>
      <c r="H51" s="30">
        <f t="shared" si="7"/>
        <v>4.787276912345459</v>
      </c>
      <c r="I51" s="30">
        <v>32</v>
      </c>
      <c r="J51" s="32">
        <f t="shared" si="11"/>
        <v>59.908761757960946</v>
      </c>
      <c r="K51" s="14">
        <f t="shared" si="8"/>
        <v>3.2553483003949122</v>
      </c>
      <c r="L51" s="14">
        <f t="shared" si="12"/>
        <v>0.14270019946936602</v>
      </c>
      <c r="M51" s="14">
        <f t="shared" si="13"/>
        <v>4.0454793048567916</v>
      </c>
      <c r="N51" s="30">
        <v>14</v>
      </c>
      <c r="O51" s="30">
        <v>119</v>
      </c>
      <c r="P51" s="14">
        <f t="shared" si="14"/>
        <v>0.47593874174785783</v>
      </c>
      <c r="Q51" s="117">
        <f t="shared" si="15"/>
        <v>3.3995624410561275E-2</v>
      </c>
      <c r="R51" s="119"/>
    </row>
    <row r="52" spans="1:18" ht="13.8" customHeight="1" x14ac:dyDescent="0.25">
      <c r="A52" s="29">
        <v>2017</v>
      </c>
      <c r="B52" s="35">
        <v>7.4295991351618538</v>
      </c>
      <c r="C52" s="30">
        <v>8</v>
      </c>
      <c r="D52" s="14">
        <f t="shared" si="9"/>
        <v>6.8352312043489052</v>
      </c>
      <c r="E52" s="30">
        <v>12.213068348546358</v>
      </c>
      <c r="F52" s="14">
        <f t="shared" si="10"/>
        <v>6.0004397455806053</v>
      </c>
      <c r="G52" s="30">
        <v>27</v>
      </c>
      <c r="H52" s="30">
        <f t="shared" si="7"/>
        <v>4.380321014273842</v>
      </c>
      <c r="I52" s="30">
        <v>32</v>
      </c>
      <c r="J52" s="32">
        <f t="shared" si="11"/>
        <v>59.908761757960932</v>
      </c>
      <c r="K52" s="14">
        <f t="shared" si="8"/>
        <v>2.9786182897062128</v>
      </c>
      <c r="L52" s="14">
        <f t="shared" si="12"/>
        <v>0.13056956886383397</v>
      </c>
      <c r="M52" s="14">
        <f t="shared" si="13"/>
        <v>3.7015819925052611</v>
      </c>
      <c r="N52" s="30">
        <v>14</v>
      </c>
      <c r="O52" s="30">
        <v>119</v>
      </c>
      <c r="P52" s="14">
        <f t="shared" si="14"/>
        <v>0.4354802344123837</v>
      </c>
      <c r="Q52" s="117">
        <f t="shared" si="15"/>
        <v>3.1105731029455977E-2</v>
      </c>
      <c r="R52" s="119"/>
    </row>
    <row r="53" spans="1:18" ht="13.8" customHeight="1" x14ac:dyDescent="0.25">
      <c r="A53" s="59">
        <v>2018</v>
      </c>
      <c r="B53" s="35">
        <v>7.9892879980255724</v>
      </c>
      <c r="C53" s="31">
        <v>8</v>
      </c>
      <c r="D53" s="35">
        <f>+B53-B53*(C53/100)</f>
        <v>7.3501449581835265</v>
      </c>
      <c r="E53" s="31">
        <v>12.213068348546358</v>
      </c>
      <c r="F53" s="35">
        <f>+(D53-D53*(E53)/100)</f>
        <v>6.4524667307233381</v>
      </c>
      <c r="G53" s="31">
        <v>27</v>
      </c>
      <c r="H53" s="31">
        <f>F53-(F53*G53/100)</f>
        <v>4.7103007134280368</v>
      </c>
      <c r="I53" s="31">
        <v>32</v>
      </c>
      <c r="J53" s="60">
        <f>100-(K53/B53*100)</f>
        <v>59.908761757960946</v>
      </c>
      <c r="K53" s="35">
        <f>+H53-H53*I53/100</f>
        <v>3.2030044851310651</v>
      </c>
      <c r="L53" s="35">
        <f>+(K53/365)*16</f>
        <v>0.14040567606053983</v>
      </c>
      <c r="M53" s="35">
        <f>+L53*28.3495</f>
        <v>3.9804307134782739</v>
      </c>
      <c r="N53" s="31">
        <v>14</v>
      </c>
      <c r="O53" s="31">
        <v>119</v>
      </c>
      <c r="P53" s="35">
        <f>+Q53*N53</f>
        <v>0.46828596629156161</v>
      </c>
      <c r="Q53" s="120">
        <f>+M53/O53</f>
        <v>3.3448997592254399E-2</v>
      </c>
      <c r="R53" s="119"/>
    </row>
    <row r="54" spans="1:18" ht="13.8" customHeight="1" x14ac:dyDescent="0.25">
      <c r="A54" s="59">
        <v>2019</v>
      </c>
      <c r="B54" s="35">
        <v>7.8288090589211317</v>
      </c>
      <c r="C54" s="31">
        <v>8</v>
      </c>
      <c r="D54" s="35">
        <f>+B54-B54*(C54/100)</f>
        <v>7.2025043342074415</v>
      </c>
      <c r="E54" s="31">
        <v>12.213068348546358</v>
      </c>
      <c r="F54" s="35">
        <f>+(D54-D54*(E54)/100)</f>
        <v>6.3228575570636725</v>
      </c>
      <c r="G54" s="31">
        <v>27</v>
      </c>
      <c r="H54" s="31">
        <f>F54-(F54*G54/100)</f>
        <v>4.6156860166564808</v>
      </c>
      <c r="I54" s="31">
        <v>32</v>
      </c>
      <c r="J54" s="60">
        <f>100-(K54/B54*100)</f>
        <v>59.908761757960946</v>
      </c>
      <c r="K54" s="35">
        <f>+H54-H54*I54/100</f>
        <v>3.1386664913264068</v>
      </c>
      <c r="L54" s="35">
        <f>+(K54/365)*16</f>
        <v>0.13758538044170551</v>
      </c>
      <c r="M54" s="35">
        <f>+L54*28.3495</f>
        <v>3.9004767428321303</v>
      </c>
      <c r="N54" s="31">
        <v>14</v>
      </c>
      <c r="O54" s="31">
        <v>119</v>
      </c>
      <c r="P54" s="35">
        <f>+Q54*N54</f>
        <v>0.45887961680378009</v>
      </c>
      <c r="Q54" s="120">
        <f>+M54/O54</f>
        <v>3.277711548598429E-2</v>
      </c>
      <c r="R54" s="119"/>
    </row>
    <row r="55" spans="1:18" ht="13.8" customHeight="1" x14ac:dyDescent="0.25">
      <c r="A55" s="59">
        <v>2020</v>
      </c>
      <c r="B55" s="35">
        <v>7.5481009619768287</v>
      </c>
      <c r="C55" s="31">
        <v>8</v>
      </c>
      <c r="D55" s="35">
        <f>+B55-B55*(C55/100)</f>
        <v>6.944252885018682</v>
      </c>
      <c r="E55" s="31">
        <v>12.213068348546358</v>
      </c>
      <c r="F55" s="35">
        <f>+(D55-D55*(E55)/100)</f>
        <v>6.0961465338754479</v>
      </c>
      <c r="G55" s="31">
        <v>27</v>
      </c>
      <c r="H55" s="31">
        <f>F55-(F55*G55/100)</f>
        <v>4.450186969729077</v>
      </c>
      <c r="I55" s="31">
        <v>32</v>
      </c>
      <c r="J55" s="60">
        <f>100-(K55/B55*100)</f>
        <v>59.908761757960946</v>
      </c>
      <c r="K55" s="35">
        <f>+H55-H55*I55/100</f>
        <v>3.026127139415772</v>
      </c>
      <c r="L55" s="35">
        <f>+(K55/365)*16</f>
        <v>0.13265214857712973</v>
      </c>
      <c r="M55" s="35">
        <f>+L55*28.3495</f>
        <v>3.7606220860873392</v>
      </c>
      <c r="N55" s="31">
        <v>14</v>
      </c>
      <c r="O55" s="31">
        <v>119</v>
      </c>
      <c r="P55" s="35">
        <f>+Q55*N55</f>
        <v>0.44242612777498103</v>
      </c>
      <c r="Q55" s="120">
        <f>+M55/O55</f>
        <v>3.1601866269641503E-2</v>
      </c>
      <c r="R55" s="119"/>
    </row>
    <row r="56" spans="1:18" ht="13.8" customHeight="1" x14ac:dyDescent="0.25">
      <c r="A56" s="19">
        <v>2021</v>
      </c>
      <c r="B56" s="121">
        <v>7.97493016423625</v>
      </c>
      <c r="C56" s="21">
        <v>8</v>
      </c>
      <c r="D56" s="20">
        <f t="shared" ref="D56:D57" si="16">+B56-B56*(C56/100)</f>
        <v>7.3369357510973501</v>
      </c>
      <c r="E56" s="21">
        <v>12.213068348546358</v>
      </c>
      <c r="F56" s="20">
        <f t="shared" ref="F56:F57" si="17">+(D56-D56*(E56)/100)</f>
        <v>6.4408707731268979</v>
      </c>
      <c r="G56" s="21">
        <v>27</v>
      </c>
      <c r="H56" s="21">
        <f t="shared" ref="H56:H57" si="18">F56-(F56*G56/100)</f>
        <v>4.7018356643826351</v>
      </c>
      <c r="I56" s="21">
        <v>32</v>
      </c>
      <c r="J56" s="22">
        <f t="shared" ref="J56:J57" si="19">100-(K56/B56*100)</f>
        <v>59.908761757960939</v>
      </c>
      <c r="K56" s="20">
        <f t="shared" ref="K56:K57" si="20">+H56-H56*I56/100</f>
        <v>3.1972482517801919</v>
      </c>
      <c r="L56" s="20">
        <f t="shared" ref="L56:L57" si="21">+(K56/365)*16</f>
        <v>0.14015334802324128</v>
      </c>
      <c r="M56" s="20">
        <f t="shared" ref="M56:M57" si="22">+L56*28.3495</f>
        <v>3.9732773397848784</v>
      </c>
      <c r="N56" s="21">
        <v>14</v>
      </c>
      <c r="O56" s="21">
        <v>119</v>
      </c>
      <c r="P56" s="20">
        <f t="shared" ref="P56:P57" si="23">+Q56*N56</f>
        <v>0.46744439291586809</v>
      </c>
      <c r="Q56" s="115">
        <f t="shared" ref="Q56:Q57" si="24">+M56/O56</f>
        <v>3.3388885208276292E-2</v>
      </c>
      <c r="R56" s="119"/>
    </row>
    <row r="57" spans="1:18" ht="13.8" customHeight="1" thickBot="1" x14ac:dyDescent="0.3">
      <c r="A57" s="123">
        <v>2022</v>
      </c>
      <c r="B57" s="124">
        <v>8.1511935473474093</v>
      </c>
      <c r="C57" s="125">
        <v>8</v>
      </c>
      <c r="D57" s="124">
        <f t="shared" si="16"/>
        <v>7.4990980635596163</v>
      </c>
      <c r="E57" s="125">
        <v>12.213068348546358</v>
      </c>
      <c r="F57" s="124">
        <f t="shared" si="17"/>
        <v>6.5832280915325638</v>
      </c>
      <c r="G57" s="125">
        <v>27</v>
      </c>
      <c r="H57" s="125">
        <f t="shared" si="18"/>
        <v>4.8057565068187715</v>
      </c>
      <c r="I57" s="125">
        <v>32</v>
      </c>
      <c r="J57" s="126">
        <f t="shared" si="19"/>
        <v>59.908761757960946</v>
      </c>
      <c r="K57" s="124">
        <f t="shared" si="20"/>
        <v>3.2679144246367646</v>
      </c>
      <c r="L57" s="124">
        <f t="shared" si="21"/>
        <v>0.14325104327174859</v>
      </c>
      <c r="M57" s="124">
        <f t="shared" si="22"/>
        <v>4.0610954512324362</v>
      </c>
      <c r="N57" s="125">
        <v>14</v>
      </c>
      <c r="O57" s="125">
        <v>119</v>
      </c>
      <c r="P57" s="124">
        <f t="shared" si="23"/>
        <v>0.47777593543911012</v>
      </c>
      <c r="Q57" s="128">
        <f t="shared" si="24"/>
        <v>3.4126852531365007E-2</v>
      </c>
      <c r="R57" s="119"/>
    </row>
    <row r="58" spans="1:18" ht="15" customHeight="1" thickTop="1" x14ac:dyDescent="0.25">
      <c r="A58" s="7" t="s">
        <v>96</v>
      </c>
      <c r="Q58" s="7"/>
    </row>
    <row r="59" spans="1:18" ht="15" customHeight="1" x14ac:dyDescent="0.25">
      <c r="A59" s="7" t="s">
        <v>104</v>
      </c>
      <c r="Q59" s="7"/>
    </row>
    <row r="60" spans="1:18" ht="15" customHeight="1" x14ac:dyDescent="0.25">
      <c r="A60" s="7" t="s">
        <v>209</v>
      </c>
      <c r="Q60" s="7"/>
    </row>
    <row r="61" spans="1:18" ht="15" customHeight="1" x14ac:dyDescent="0.25">
      <c r="A61" s="7" t="s">
        <v>210</v>
      </c>
      <c r="Q61" s="7"/>
    </row>
    <row r="62" spans="1:18" ht="15" customHeight="1" x14ac:dyDescent="0.25">
      <c r="A62" s="7" t="s">
        <v>105</v>
      </c>
      <c r="Q62" s="7"/>
    </row>
    <row r="63" spans="1:18" ht="15" customHeight="1" x14ac:dyDescent="0.25">
      <c r="A63" s="7" t="s">
        <v>106</v>
      </c>
      <c r="Q63" s="7"/>
    </row>
    <row r="64" spans="1:18" ht="15" customHeight="1" x14ac:dyDescent="0.25">
      <c r="A64" s="7" t="s">
        <v>214</v>
      </c>
      <c r="Q64" s="7"/>
    </row>
    <row r="65" spans="17:17" x14ac:dyDescent="0.25">
      <c r="Q65" s="7"/>
    </row>
    <row r="66" spans="17:17" x14ac:dyDescent="0.25">
      <c r="Q66" s="7"/>
    </row>
    <row r="67" spans="17:17" x14ac:dyDescent="0.25">
      <c r="Q67" s="7"/>
    </row>
    <row r="68" spans="17:17" x14ac:dyDescent="0.25">
      <c r="Q68" s="7"/>
    </row>
    <row r="69" spans="17:17" x14ac:dyDescent="0.25">
      <c r="Q69" s="7"/>
    </row>
    <row r="70" spans="17:17" x14ac:dyDescent="0.25">
      <c r="Q70"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R74"/>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117</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103"/>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0.33357392271228764</v>
      </c>
      <c r="C5" s="15">
        <v>10</v>
      </c>
      <c r="D5" s="16">
        <f t="shared" ref="D5:D46" si="0">+B5-B5*(C5/100)</f>
        <v>0.30021653044105889</v>
      </c>
      <c r="E5" s="15">
        <v>21.32762029927196</v>
      </c>
      <c r="F5" s="16">
        <f t="shared" ref="F5:F46" si="1">+(D5-D5*(E5)/100)</f>
        <v>0.23618748875294165</v>
      </c>
      <c r="G5" s="15">
        <v>19</v>
      </c>
      <c r="H5" s="16">
        <f>F5-(F5*G5/100)</f>
        <v>0.19131186588988275</v>
      </c>
      <c r="I5" s="15">
        <v>26</v>
      </c>
      <c r="J5" s="17">
        <f t="shared" ref="J5:J46" si="2">100-(K5/B5*100)</f>
        <v>57.559398046645242</v>
      </c>
      <c r="K5" s="16">
        <f>+H5-H5*I5/100</f>
        <v>0.14157078075851323</v>
      </c>
      <c r="L5" s="16">
        <f t="shared" ref="L5:L46" si="3">+(K5/365)*16</f>
        <v>6.2058424442087996E-3</v>
      </c>
      <c r="M5" s="16">
        <f t="shared" ref="M5:M46" si="4">+L5*28.3495</f>
        <v>0.17593253037209736</v>
      </c>
      <c r="N5" s="15">
        <v>20</v>
      </c>
      <c r="O5" s="15">
        <v>82</v>
      </c>
      <c r="P5" s="16">
        <f t="shared" ref="P5:P46" si="5">+Q5*N5</f>
        <v>4.291037326148716E-2</v>
      </c>
      <c r="Q5" s="114">
        <f t="shared" ref="Q5:Q46" si="6">+M5/O5</f>
        <v>2.1455186630743579E-3</v>
      </c>
      <c r="R5" s="119"/>
    </row>
    <row r="6" spans="1:18" ht="13.8" customHeight="1" x14ac:dyDescent="0.25">
      <c r="A6" s="19">
        <v>1971</v>
      </c>
      <c r="B6" s="20">
        <v>0.32264122777026016</v>
      </c>
      <c r="C6" s="21">
        <v>10</v>
      </c>
      <c r="D6" s="20">
        <f t="shared" si="0"/>
        <v>0.29037710499323416</v>
      </c>
      <c r="E6" s="21">
        <v>21.32762029927196</v>
      </c>
      <c r="F6" s="20">
        <f t="shared" si="1"/>
        <v>0.2284465786042589</v>
      </c>
      <c r="G6" s="21">
        <v>19</v>
      </c>
      <c r="H6" s="20">
        <f t="shared" ref="H6:H52" si="7">F6-(F6*G6/100)</f>
        <v>0.18504172866944971</v>
      </c>
      <c r="I6" s="21">
        <v>26</v>
      </c>
      <c r="J6" s="22">
        <f t="shared" si="2"/>
        <v>57.559398046645256</v>
      </c>
      <c r="K6" s="20">
        <f t="shared" ref="K6:K52" si="8">+H6-H6*I6/100</f>
        <v>0.13693087921539276</v>
      </c>
      <c r="L6" s="20">
        <f t="shared" si="3"/>
        <v>6.0024494998528336E-3</v>
      </c>
      <c r="M6" s="20">
        <f t="shared" si="4"/>
        <v>0.1701664420960779</v>
      </c>
      <c r="N6" s="21">
        <v>20</v>
      </c>
      <c r="O6" s="21">
        <v>82</v>
      </c>
      <c r="P6" s="20">
        <f t="shared" si="5"/>
        <v>4.1504010267336071E-2</v>
      </c>
      <c r="Q6" s="115">
        <f t="shared" si="6"/>
        <v>2.0752005133668036E-3</v>
      </c>
      <c r="R6" s="119"/>
    </row>
    <row r="7" spans="1:18" ht="13.8" customHeight="1" x14ac:dyDescent="0.25">
      <c r="A7" s="19">
        <v>1972</v>
      </c>
      <c r="B7" s="20">
        <v>0.38685825361131232</v>
      </c>
      <c r="C7" s="21">
        <v>10</v>
      </c>
      <c r="D7" s="20">
        <f t="shared" si="0"/>
        <v>0.34817242825018108</v>
      </c>
      <c r="E7" s="21">
        <v>21.32762029927196</v>
      </c>
      <c r="F7" s="20">
        <f t="shared" si="1"/>
        <v>0.27391553476622738</v>
      </c>
      <c r="G7" s="21">
        <v>19</v>
      </c>
      <c r="H7" s="20">
        <f t="shared" si="7"/>
        <v>0.22187158316064418</v>
      </c>
      <c r="I7" s="21">
        <v>26</v>
      </c>
      <c r="J7" s="22">
        <f t="shared" si="2"/>
        <v>57.559398046645256</v>
      </c>
      <c r="K7" s="20">
        <f t="shared" si="8"/>
        <v>0.16418497153887668</v>
      </c>
      <c r="L7" s="20">
        <f t="shared" si="3"/>
        <v>7.1971494373206215E-3</v>
      </c>
      <c r="M7" s="20">
        <f t="shared" si="4"/>
        <v>0.20403558797332094</v>
      </c>
      <c r="N7" s="21">
        <v>20</v>
      </c>
      <c r="O7" s="21">
        <v>82</v>
      </c>
      <c r="P7" s="20">
        <f t="shared" si="5"/>
        <v>4.9764777554468523E-2</v>
      </c>
      <c r="Q7" s="115">
        <f t="shared" si="6"/>
        <v>2.4882388777234263E-3</v>
      </c>
      <c r="R7" s="119"/>
    </row>
    <row r="8" spans="1:18" ht="13.8" customHeight="1" x14ac:dyDescent="0.25">
      <c r="A8" s="19">
        <v>1973</v>
      </c>
      <c r="B8" s="20">
        <v>0.43367671972403254</v>
      </c>
      <c r="C8" s="21">
        <v>10</v>
      </c>
      <c r="D8" s="20">
        <f t="shared" si="0"/>
        <v>0.39030904775162928</v>
      </c>
      <c r="E8" s="21">
        <v>21.32762029927196</v>
      </c>
      <c r="F8" s="20">
        <f t="shared" si="1"/>
        <v>0.30706541605345772</v>
      </c>
      <c r="G8" s="21">
        <v>19</v>
      </c>
      <c r="H8" s="20">
        <f t="shared" si="7"/>
        <v>0.24872298700330076</v>
      </c>
      <c r="I8" s="21">
        <v>26</v>
      </c>
      <c r="J8" s="22">
        <f t="shared" si="2"/>
        <v>57.559398046645256</v>
      </c>
      <c r="K8" s="20">
        <f t="shared" si="8"/>
        <v>0.18405501038244254</v>
      </c>
      <c r="L8" s="20">
        <f t="shared" si="3"/>
        <v>8.0681648386824126E-3</v>
      </c>
      <c r="M8" s="20">
        <f t="shared" si="4"/>
        <v>0.22872843909422705</v>
      </c>
      <c r="N8" s="21">
        <v>20</v>
      </c>
      <c r="O8" s="21">
        <v>82</v>
      </c>
      <c r="P8" s="20">
        <f t="shared" si="5"/>
        <v>5.5787424169323675E-2</v>
      </c>
      <c r="Q8" s="115">
        <f t="shared" si="6"/>
        <v>2.7893712084661837E-3</v>
      </c>
      <c r="R8" s="119"/>
    </row>
    <row r="9" spans="1:18" ht="13.8" customHeight="1" x14ac:dyDescent="0.25">
      <c r="A9" s="19">
        <v>1974</v>
      </c>
      <c r="B9" s="20">
        <v>0.40635199715693887</v>
      </c>
      <c r="C9" s="21">
        <v>10</v>
      </c>
      <c r="D9" s="20">
        <f t="shared" si="0"/>
        <v>0.36571679744124497</v>
      </c>
      <c r="E9" s="21">
        <v>21.32762029927196</v>
      </c>
      <c r="F9" s="20">
        <f t="shared" si="1"/>
        <v>0.28771810751231869</v>
      </c>
      <c r="G9" s="21">
        <v>19</v>
      </c>
      <c r="H9" s="20">
        <f t="shared" si="7"/>
        <v>0.23305166708497815</v>
      </c>
      <c r="I9" s="21">
        <v>26</v>
      </c>
      <c r="J9" s="22">
        <f t="shared" si="2"/>
        <v>57.559398046645249</v>
      </c>
      <c r="K9" s="20">
        <f t="shared" si="8"/>
        <v>0.17245823364288385</v>
      </c>
      <c r="L9" s="20">
        <f t="shared" si="3"/>
        <v>7.5598129816058669E-3</v>
      </c>
      <c r="M9" s="20">
        <f t="shared" si="4"/>
        <v>0.21431691812203552</v>
      </c>
      <c r="N9" s="21">
        <v>20</v>
      </c>
      <c r="O9" s="21">
        <v>82</v>
      </c>
      <c r="P9" s="20">
        <f t="shared" si="5"/>
        <v>5.2272419054155E-2</v>
      </c>
      <c r="Q9" s="115">
        <f t="shared" si="6"/>
        <v>2.61362095270775E-3</v>
      </c>
      <c r="R9" s="119"/>
    </row>
    <row r="10" spans="1:18" ht="13.8" customHeight="1" x14ac:dyDescent="0.25">
      <c r="A10" s="19">
        <v>1975</v>
      </c>
      <c r="B10" s="20">
        <v>0.44542604862644858</v>
      </c>
      <c r="C10" s="21">
        <v>10</v>
      </c>
      <c r="D10" s="20">
        <f t="shared" si="0"/>
        <v>0.40088344376380369</v>
      </c>
      <c r="E10" s="21">
        <v>21.32762029927196</v>
      </c>
      <c r="F10" s="20">
        <f t="shared" si="1"/>
        <v>0.31538454503521418</v>
      </c>
      <c r="G10" s="21">
        <v>19</v>
      </c>
      <c r="H10" s="20">
        <f t="shared" si="7"/>
        <v>0.25546148147852349</v>
      </c>
      <c r="I10" s="21">
        <v>26</v>
      </c>
      <c r="J10" s="22">
        <f t="shared" si="2"/>
        <v>57.559398046645256</v>
      </c>
      <c r="K10" s="20">
        <f t="shared" si="8"/>
        <v>0.18904149629410738</v>
      </c>
      <c r="L10" s="20">
        <f t="shared" si="3"/>
        <v>8.28675052248142E-3</v>
      </c>
      <c r="M10" s="20">
        <f t="shared" si="4"/>
        <v>0.234925233937087</v>
      </c>
      <c r="N10" s="21">
        <v>20</v>
      </c>
      <c r="O10" s="21">
        <v>82</v>
      </c>
      <c r="P10" s="20">
        <f t="shared" si="5"/>
        <v>5.7298837545630976E-2</v>
      </c>
      <c r="Q10" s="115">
        <f t="shared" si="6"/>
        <v>2.8649418772815488E-3</v>
      </c>
      <c r="R10" s="119"/>
    </row>
    <row r="11" spans="1:18" ht="13.8" customHeight="1" x14ac:dyDescent="0.25">
      <c r="A11" s="13">
        <v>1976</v>
      </c>
      <c r="B11" s="14">
        <v>0.45910060311417888</v>
      </c>
      <c r="C11" s="15">
        <v>10</v>
      </c>
      <c r="D11" s="16">
        <f t="shared" si="0"/>
        <v>0.41319054280276102</v>
      </c>
      <c r="E11" s="15">
        <v>21.32762029927196</v>
      </c>
      <c r="F11" s="16">
        <f t="shared" si="1"/>
        <v>0.32506683272128734</v>
      </c>
      <c r="G11" s="15">
        <v>19</v>
      </c>
      <c r="H11" s="16">
        <f t="shared" si="7"/>
        <v>0.26330413450424273</v>
      </c>
      <c r="I11" s="15">
        <v>26</v>
      </c>
      <c r="J11" s="17">
        <f t="shared" si="2"/>
        <v>57.559398046645256</v>
      </c>
      <c r="K11" s="16">
        <f t="shared" si="8"/>
        <v>0.19484505953313963</v>
      </c>
      <c r="L11" s="16">
        <f t="shared" si="3"/>
        <v>8.5411532946033809E-3</v>
      </c>
      <c r="M11" s="16">
        <f t="shared" si="4"/>
        <v>0.24213742532535854</v>
      </c>
      <c r="N11" s="15">
        <v>20</v>
      </c>
      <c r="O11" s="15">
        <v>82</v>
      </c>
      <c r="P11" s="16">
        <f t="shared" si="5"/>
        <v>5.9057908615941103E-2</v>
      </c>
      <c r="Q11" s="114">
        <f t="shared" si="6"/>
        <v>2.9528954307970552E-3</v>
      </c>
      <c r="R11" s="119"/>
    </row>
    <row r="12" spans="1:18" ht="13.8" customHeight="1" x14ac:dyDescent="0.25">
      <c r="A12" s="13">
        <v>1977</v>
      </c>
      <c r="B12" s="14">
        <v>0.4377063099632672</v>
      </c>
      <c r="C12" s="15">
        <v>10</v>
      </c>
      <c r="D12" s="16">
        <f t="shared" si="0"/>
        <v>0.39393567896694048</v>
      </c>
      <c r="E12" s="15">
        <v>21.32762029927196</v>
      </c>
      <c r="F12" s="16">
        <f t="shared" si="1"/>
        <v>0.30991857313351245</v>
      </c>
      <c r="G12" s="15">
        <v>19</v>
      </c>
      <c r="H12" s="16">
        <f t="shared" si="7"/>
        <v>0.25103404423814507</v>
      </c>
      <c r="I12" s="15">
        <v>26</v>
      </c>
      <c r="J12" s="17">
        <f t="shared" si="2"/>
        <v>57.559398046645256</v>
      </c>
      <c r="K12" s="16">
        <f t="shared" si="8"/>
        <v>0.18576519273622735</v>
      </c>
      <c r="L12" s="16">
        <f t="shared" si="3"/>
        <v>8.1431317363825691E-3</v>
      </c>
      <c r="M12" s="16">
        <f t="shared" si="4"/>
        <v>0.23085371316057762</v>
      </c>
      <c r="N12" s="15">
        <v>20</v>
      </c>
      <c r="O12" s="15">
        <v>82</v>
      </c>
      <c r="P12" s="16">
        <f t="shared" si="5"/>
        <v>5.6305783697701853E-2</v>
      </c>
      <c r="Q12" s="114">
        <f t="shared" si="6"/>
        <v>2.8152891848850928E-3</v>
      </c>
      <c r="R12" s="119"/>
    </row>
    <row r="13" spans="1:18" ht="13.8" customHeight="1" x14ac:dyDescent="0.25">
      <c r="A13" s="13">
        <v>1978</v>
      </c>
      <c r="B13" s="14">
        <v>0.48880203068490691</v>
      </c>
      <c r="C13" s="15">
        <v>10</v>
      </c>
      <c r="D13" s="16">
        <f t="shared" si="0"/>
        <v>0.43992182761641618</v>
      </c>
      <c r="E13" s="15">
        <v>21.32762029927196</v>
      </c>
      <c r="F13" s="16">
        <f t="shared" si="1"/>
        <v>0.34609697060876921</v>
      </c>
      <c r="G13" s="15">
        <v>19</v>
      </c>
      <c r="H13" s="16">
        <f t="shared" si="7"/>
        <v>0.28033854619310306</v>
      </c>
      <c r="I13" s="15">
        <v>26</v>
      </c>
      <c r="J13" s="17">
        <f t="shared" si="2"/>
        <v>57.559398046645249</v>
      </c>
      <c r="K13" s="16">
        <f t="shared" si="8"/>
        <v>0.20745052418289628</v>
      </c>
      <c r="L13" s="16">
        <f t="shared" si="3"/>
        <v>9.0937216080173716E-3</v>
      </c>
      <c r="M13" s="16">
        <f t="shared" si="4"/>
        <v>0.25780246072648849</v>
      </c>
      <c r="N13" s="15">
        <v>20</v>
      </c>
      <c r="O13" s="15">
        <v>82</v>
      </c>
      <c r="P13" s="16">
        <f t="shared" si="5"/>
        <v>6.2878648957680111E-2</v>
      </c>
      <c r="Q13" s="114">
        <f t="shared" si="6"/>
        <v>3.1439324478840058E-3</v>
      </c>
      <c r="R13" s="119"/>
    </row>
    <row r="14" spans="1:18" ht="13.8" customHeight="1" x14ac:dyDescent="0.25">
      <c r="A14" s="13">
        <v>1979</v>
      </c>
      <c r="B14" s="14">
        <v>0.47588367287996264</v>
      </c>
      <c r="C14" s="15">
        <v>10</v>
      </c>
      <c r="D14" s="16">
        <f t="shared" si="0"/>
        <v>0.42829530559196638</v>
      </c>
      <c r="E14" s="15">
        <v>21.32762029927196</v>
      </c>
      <c r="F14" s="16">
        <f t="shared" si="1"/>
        <v>0.33695010905570527</v>
      </c>
      <c r="G14" s="15">
        <v>19</v>
      </c>
      <c r="H14" s="16">
        <f t="shared" si="7"/>
        <v>0.27292958833512126</v>
      </c>
      <c r="I14" s="15">
        <v>26</v>
      </c>
      <c r="J14" s="17">
        <f t="shared" si="2"/>
        <v>57.559398046645256</v>
      </c>
      <c r="K14" s="16">
        <f t="shared" si="8"/>
        <v>0.20196789536798973</v>
      </c>
      <c r="L14" s="16">
        <f t="shared" si="3"/>
        <v>8.8533871942132487E-3</v>
      </c>
      <c r="M14" s="16">
        <f t="shared" si="4"/>
        <v>0.2509891002623485</v>
      </c>
      <c r="N14" s="15">
        <v>20</v>
      </c>
      <c r="O14" s="15">
        <v>82</v>
      </c>
      <c r="P14" s="16">
        <f t="shared" si="5"/>
        <v>6.1216853722524028E-2</v>
      </c>
      <c r="Q14" s="114">
        <f t="shared" si="6"/>
        <v>3.0608426861262012E-3</v>
      </c>
      <c r="R14" s="119"/>
    </row>
    <row r="15" spans="1:18" ht="13.8" customHeight="1" x14ac:dyDescent="0.25">
      <c r="A15" s="13">
        <v>1980</v>
      </c>
      <c r="B15" s="14">
        <v>0.47732801700288946</v>
      </c>
      <c r="C15" s="15">
        <v>10</v>
      </c>
      <c r="D15" s="16">
        <f t="shared" si="0"/>
        <v>0.42959521530260053</v>
      </c>
      <c r="E15" s="15">
        <v>21.32762029927196</v>
      </c>
      <c r="F15" s="16">
        <f t="shared" si="1"/>
        <v>0.337972778959022</v>
      </c>
      <c r="G15" s="15">
        <v>19</v>
      </c>
      <c r="H15" s="16">
        <f t="shared" si="7"/>
        <v>0.27375795095680783</v>
      </c>
      <c r="I15" s="15">
        <v>26</v>
      </c>
      <c r="J15" s="17">
        <f t="shared" si="2"/>
        <v>57.559398046645256</v>
      </c>
      <c r="K15" s="16">
        <f t="shared" si="8"/>
        <v>0.20258088370803778</v>
      </c>
      <c r="L15" s="16">
        <f t="shared" si="3"/>
        <v>8.880257915968779E-3</v>
      </c>
      <c r="M15" s="16">
        <f t="shared" si="4"/>
        <v>0.25175087178875688</v>
      </c>
      <c r="N15" s="15">
        <v>20</v>
      </c>
      <c r="O15" s="15">
        <v>82</v>
      </c>
      <c r="P15" s="16">
        <f t="shared" si="5"/>
        <v>6.1402651655794366E-2</v>
      </c>
      <c r="Q15" s="114">
        <f t="shared" si="6"/>
        <v>3.0701325827897181E-3</v>
      </c>
      <c r="R15" s="119"/>
    </row>
    <row r="16" spans="1:18" ht="13.8" customHeight="1" x14ac:dyDescent="0.25">
      <c r="A16" s="19">
        <v>1981</v>
      </c>
      <c r="B16" s="20">
        <v>0.45832862249202055</v>
      </c>
      <c r="C16" s="21">
        <v>10</v>
      </c>
      <c r="D16" s="20">
        <f t="shared" si="0"/>
        <v>0.41249576024281848</v>
      </c>
      <c r="E16" s="21">
        <v>21.32762029927196</v>
      </c>
      <c r="F16" s="20">
        <f t="shared" si="1"/>
        <v>0.32452023074763492</v>
      </c>
      <c r="G16" s="21">
        <v>19</v>
      </c>
      <c r="H16" s="20">
        <f t="shared" si="7"/>
        <v>0.2628613869055843</v>
      </c>
      <c r="I16" s="21">
        <v>26</v>
      </c>
      <c r="J16" s="22">
        <f t="shared" si="2"/>
        <v>57.559398046645249</v>
      </c>
      <c r="K16" s="20">
        <f t="shared" si="8"/>
        <v>0.19451742631013239</v>
      </c>
      <c r="L16" s="20">
        <f t="shared" si="3"/>
        <v>8.526791290307173E-3</v>
      </c>
      <c r="M16" s="20">
        <f t="shared" si="4"/>
        <v>0.24173026968456318</v>
      </c>
      <c r="N16" s="21">
        <v>20</v>
      </c>
      <c r="O16" s="21">
        <v>82</v>
      </c>
      <c r="P16" s="20">
        <f t="shared" si="5"/>
        <v>5.895860236208858E-2</v>
      </c>
      <c r="Q16" s="115">
        <f t="shared" si="6"/>
        <v>2.9479301181044291E-3</v>
      </c>
      <c r="R16" s="119"/>
    </row>
    <row r="17" spans="1:18" ht="13.8" customHeight="1" x14ac:dyDescent="0.25">
      <c r="A17" s="19">
        <v>1982</v>
      </c>
      <c r="B17" s="20">
        <v>0.51380777645700904</v>
      </c>
      <c r="C17" s="21">
        <v>10</v>
      </c>
      <c r="D17" s="20">
        <f t="shared" si="0"/>
        <v>0.46242699881130811</v>
      </c>
      <c r="E17" s="21">
        <v>21.32762029927196</v>
      </c>
      <c r="F17" s="20">
        <f t="shared" si="1"/>
        <v>0.36380232434351345</v>
      </c>
      <c r="G17" s="21">
        <v>19</v>
      </c>
      <c r="H17" s="20">
        <f t="shared" si="7"/>
        <v>0.29467988271824591</v>
      </c>
      <c r="I17" s="21">
        <v>26</v>
      </c>
      <c r="J17" s="22">
        <f t="shared" si="2"/>
        <v>57.559398046645256</v>
      </c>
      <c r="K17" s="20">
        <f t="shared" si="8"/>
        <v>0.21806311321150196</v>
      </c>
      <c r="L17" s="20">
        <f t="shared" si="3"/>
        <v>9.5589309900932368E-3</v>
      </c>
      <c r="M17" s="20">
        <f t="shared" si="4"/>
        <v>0.27099091410364823</v>
      </c>
      <c r="N17" s="21">
        <v>20</v>
      </c>
      <c r="O17" s="21">
        <v>82</v>
      </c>
      <c r="P17" s="20">
        <f t="shared" si="5"/>
        <v>6.6095344903328843E-2</v>
      </c>
      <c r="Q17" s="115">
        <f t="shared" si="6"/>
        <v>3.304767245166442E-3</v>
      </c>
      <c r="R17" s="119"/>
    </row>
    <row r="18" spans="1:18" ht="13.8" customHeight="1" x14ac:dyDescent="0.25">
      <c r="A18" s="19">
        <v>1983</v>
      </c>
      <c r="B18" s="20">
        <v>0.51257538187079343</v>
      </c>
      <c r="C18" s="21">
        <v>10</v>
      </c>
      <c r="D18" s="20">
        <f t="shared" si="0"/>
        <v>0.46131784368371409</v>
      </c>
      <c r="E18" s="21">
        <v>21.32762029927196</v>
      </c>
      <c r="F18" s="20">
        <f t="shared" si="1"/>
        <v>0.36292972561006259</v>
      </c>
      <c r="G18" s="21">
        <v>19</v>
      </c>
      <c r="H18" s="20">
        <f t="shared" si="7"/>
        <v>0.29397307774415071</v>
      </c>
      <c r="I18" s="21">
        <v>26</v>
      </c>
      <c r="J18" s="22">
        <f t="shared" si="2"/>
        <v>57.559398046645256</v>
      </c>
      <c r="K18" s="20">
        <f t="shared" si="8"/>
        <v>0.21754007753067151</v>
      </c>
      <c r="L18" s="20">
        <f t="shared" si="3"/>
        <v>9.5360033986047789E-3</v>
      </c>
      <c r="M18" s="20">
        <f t="shared" si="4"/>
        <v>0.27034092834874618</v>
      </c>
      <c r="N18" s="21">
        <v>20</v>
      </c>
      <c r="O18" s="21">
        <v>82</v>
      </c>
      <c r="P18" s="20">
        <f t="shared" si="5"/>
        <v>6.593681179237712E-2</v>
      </c>
      <c r="Q18" s="115">
        <f t="shared" si="6"/>
        <v>3.296840589618856E-3</v>
      </c>
      <c r="R18" s="119"/>
    </row>
    <row r="19" spans="1:18" ht="13.8" customHeight="1" x14ac:dyDescent="0.25">
      <c r="A19" s="19">
        <v>1984</v>
      </c>
      <c r="B19" s="20">
        <v>0.46880024370842999</v>
      </c>
      <c r="C19" s="21">
        <v>10</v>
      </c>
      <c r="D19" s="20">
        <f t="shared" si="0"/>
        <v>0.421920219337587</v>
      </c>
      <c r="E19" s="21">
        <v>21.32762029927196</v>
      </c>
      <c r="F19" s="20">
        <f t="shared" si="1"/>
        <v>0.33193467699141099</v>
      </c>
      <c r="G19" s="21">
        <v>19</v>
      </c>
      <c r="H19" s="20">
        <f t="shared" si="7"/>
        <v>0.26886708836304291</v>
      </c>
      <c r="I19" s="21">
        <v>26</v>
      </c>
      <c r="J19" s="22">
        <f t="shared" si="2"/>
        <v>57.559398046645256</v>
      </c>
      <c r="K19" s="20">
        <f t="shared" si="8"/>
        <v>0.19896164538865174</v>
      </c>
      <c r="L19" s="20">
        <f t="shared" si="3"/>
        <v>8.7216063732011729E-3</v>
      </c>
      <c r="M19" s="20">
        <f t="shared" si="4"/>
        <v>0.24725317987706663</v>
      </c>
      <c r="N19" s="21">
        <v>20</v>
      </c>
      <c r="O19" s="21">
        <v>82</v>
      </c>
      <c r="P19" s="20">
        <f t="shared" si="5"/>
        <v>6.0305653628552836E-2</v>
      </c>
      <c r="Q19" s="115">
        <f t="shared" si="6"/>
        <v>3.0152826814276419E-3</v>
      </c>
      <c r="R19" s="119"/>
    </row>
    <row r="20" spans="1:18" ht="13.8" customHeight="1" x14ac:dyDescent="0.25">
      <c r="A20" s="19">
        <v>1985</v>
      </c>
      <c r="B20" s="20">
        <v>0.45792691620608389</v>
      </c>
      <c r="C20" s="21">
        <v>10</v>
      </c>
      <c r="D20" s="20">
        <f t="shared" si="0"/>
        <v>0.41213422458547549</v>
      </c>
      <c r="E20" s="21">
        <v>21.32762029927196</v>
      </c>
      <c r="F20" s="20">
        <f t="shared" si="1"/>
        <v>0.32423580204253655</v>
      </c>
      <c r="G20" s="21">
        <v>19</v>
      </c>
      <c r="H20" s="20">
        <f t="shared" si="7"/>
        <v>0.26263099965445458</v>
      </c>
      <c r="I20" s="21">
        <v>26</v>
      </c>
      <c r="J20" s="22">
        <f t="shared" si="2"/>
        <v>57.559398046645256</v>
      </c>
      <c r="K20" s="20">
        <f t="shared" si="8"/>
        <v>0.1943469397442964</v>
      </c>
      <c r="L20" s="20">
        <f t="shared" si="3"/>
        <v>8.5193179065992941E-3</v>
      </c>
      <c r="M20" s="20">
        <f t="shared" si="4"/>
        <v>0.24151840299313668</v>
      </c>
      <c r="N20" s="21">
        <v>20</v>
      </c>
      <c r="O20" s="21">
        <v>82</v>
      </c>
      <c r="P20" s="20">
        <f t="shared" si="5"/>
        <v>5.8906927559301624E-2</v>
      </c>
      <c r="Q20" s="115">
        <f t="shared" si="6"/>
        <v>2.9453463779650813E-3</v>
      </c>
      <c r="R20" s="119"/>
    </row>
    <row r="21" spans="1:18" ht="13.8" customHeight="1" x14ac:dyDescent="0.25">
      <c r="A21" s="13">
        <v>1986</v>
      </c>
      <c r="B21" s="14">
        <v>0.4666508761650689</v>
      </c>
      <c r="C21" s="15">
        <v>10</v>
      </c>
      <c r="D21" s="16">
        <f t="shared" si="0"/>
        <v>0.419985788548562</v>
      </c>
      <c r="E21" s="15">
        <v>21.32762029927196</v>
      </c>
      <c r="F21" s="16">
        <f t="shared" si="1"/>
        <v>0.33041281425602148</v>
      </c>
      <c r="G21" s="15">
        <v>19</v>
      </c>
      <c r="H21" s="16">
        <f t="shared" si="7"/>
        <v>0.2676343795473774</v>
      </c>
      <c r="I21" s="15">
        <v>26</v>
      </c>
      <c r="J21" s="17">
        <f t="shared" si="2"/>
        <v>57.559398046645256</v>
      </c>
      <c r="K21" s="16">
        <f t="shared" si="8"/>
        <v>0.19804944086505927</v>
      </c>
      <c r="L21" s="16">
        <f t="shared" si="3"/>
        <v>8.6816193255916385E-3</v>
      </c>
      <c r="M21" s="16">
        <f t="shared" si="4"/>
        <v>0.24611956707086013</v>
      </c>
      <c r="N21" s="15">
        <v>20</v>
      </c>
      <c r="O21" s="15">
        <v>82</v>
      </c>
      <c r="P21" s="16">
        <f t="shared" si="5"/>
        <v>6.002916270020979E-2</v>
      </c>
      <c r="Q21" s="114">
        <f t="shared" si="6"/>
        <v>3.0014581350104896E-3</v>
      </c>
      <c r="R21" s="119"/>
    </row>
    <row r="22" spans="1:18" ht="13.8" customHeight="1" x14ac:dyDescent="0.25">
      <c r="A22" s="13">
        <v>1987</v>
      </c>
      <c r="B22" s="14">
        <v>0.47280934416236964</v>
      </c>
      <c r="C22" s="15">
        <v>10</v>
      </c>
      <c r="D22" s="16">
        <f t="shared" si="0"/>
        <v>0.42552840974613265</v>
      </c>
      <c r="E22" s="15">
        <v>21.32762029927196</v>
      </c>
      <c r="F22" s="16">
        <f t="shared" si="1"/>
        <v>0.33477332624994732</v>
      </c>
      <c r="G22" s="15">
        <v>19</v>
      </c>
      <c r="H22" s="16">
        <f t="shared" si="7"/>
        <v>0.27116639426245737</v>
      </c>
      <c r="I22" s="15">
        <v>26</v>
      </c>
      <c r="J22" s="17">
        <f t="shared" si="2"/>
        <v>57.559398046645242</v>
      </c>
      <c r="K22" s="16">
        <f t="shared" si="8"/>
        <v>0.20066313175421846</v>
      </c>
      <c r="L22" s="16">
        <f t="shared" si="3"/>
        <v>8.7961920768972468E-3</v>
      </c>
      <c r="M22" s="16">
        <f t="shared" si="4"/>
        <v>0.24936764728399849</v>
      </c>
      <c r="N22" s="15">
        <v>20</v>
      </c>
      <c r="O22" s="15">
        <v>82</v>
      </c>
      <c r="P22" s="16">
        <f t="shared" si="5"/>
        <v>6.0821377386341094E-2</v>
      </c>
      <c r="Q22" s="114">
        <f t="shared" si="6"/>
        <v>3.0410688693170546E-3</v>
      </c>
      <c r="R22" s="119"/>
    </row>
    <row r="23" spans="1:18" ht="13.8" customHeight="1" x14ac:dyDescent="0.25">
      <c r="A23" s="13">
        <v>1988</v>
      </c>
      <c r="B23" s="14">
        <v>0.39017063843507299</v>
      </c>
      <c r="C23" s="15">
        <v>10</v>
      </c>
      <c r="D23" s="16">
        <f t="shared" si="0"/>
        <v>0.35115357459156571</v>
      </c>
      <c r="E23" s="15">
        <v>21.32762029927196</v>
      </c>
      <c r="F23" s="16">
        <f t="shared" si="1"/>
        <v>0.27626087353535583</v>
      </c>
      <c r="G23" s="15">
        <v>19</v>
      </c>
      <c r="H23" s="16">
        <f t="shared" si="7"/>
        <v>0.22377130756363822</v>
      </c>
      <c r="I23" s="15">
        <v>26</v>
      </c>
      <c r="J23" s="17">
        <f t="shared" si="2"/>
        <v>57.559398046645249</v>
      </c>
      <c r="K23" s="16">
        <f t="shared" si="8"/>
        <v>0.16559076759709229</v>
      </c>
      <c r="L23" s="16">
        <f t="shared" si="3"/>
        <v>7.2587733741191138E-3</v>
      </c>
      <c r="M23" s="16">
        <f t="shared" si="4"/>
        <v>0.20578259576958982</v>
      </c>
      <c r="N23" s="15">
        <v>20</v>
      </c>
      <c r="O23" s="15">
        <v>82</v>
      </c>
      <c r="P23" s="16">
        <f t="shared" si="5"/>
        <v>5.0190877016973126E-2</v>
      </c>
      <c r="Q23" s="114">
        <f t="shared" si="6"/>
        <v>2.5095438508486562E-3</v>
      </c>
      <c r="R23" s="119"/>
    </row>
    <row r="24" spans="1:18" ht="13.8" customHeight="1" x14ac:dyDescent="0.25">
      <c r="A24" s="13">
        <v>1989</v>
      </c>
      <c r="B24" s="14">
        <v>0.39904262114804601</v>
      </c>
      <c r="C24" s="15">
        <v>10</v>
      </c>
      <c r="D24" s="16">
        <f t="shared" si="0"/>
        <v>0.35913835903324143</v>
      </c>
      <c r="E24" s="15">
        <v>21.32762029927196</v>
      </c>
      <c r="F24" s="16">
        <f t="shared" si="1"/>
        <v>0.2825426934695956</v>
      </c>
      <c r="G24" s="15">
        <v>19</v>
      </c>
      <c r="H24" s="16">
        <f t="shared" si="7"/>
        <v>0.22885958171037243</v>
      </c>
      <c r="I24" s="15">
        <v>26</v>
      </c>
      <c r="J24" s="17">
        <f t="shared" si="2"/>
        <v>57.559398046645256</v>
      </c>
      <c r="K24" s="16">
        <f t="shared" si="8"/>
        <v>0.1693560904656756</v>
      </c>
      <c r="L24" s="16">
        <f t="shared" si="3"/>
        <v>7.4238286231529029E-3</v>
      </c>
      <c r="M24" s="16">
        <f t="shared" si="4"/>
        <v>0.21046182955207321</v>
      </c>
      <c r="N24" s="15">
        <v>20</v>
      </c>
      <c r="O24" s="15">
        <v>82</v>
      </c>
      <c r="P24" s="16">
        <f t="shared" si="5"/>
        <v>5.133215354928615E-2</v>
      </c>
      <c r="Q24" s="114">
        <f t="shared" si="6"/>
        <v>2.5666076774643076E-3</v>
      </c>
      <c r="R24" s="119"/>
    </row>
    <row r="25" spans="1:18" ht="13.8" customHeight="1" x14ac:dyDescent="0.25">
      <c r="A25" s="13">
        <v>1990</v>
      </c>
      <c r="B25" s="14">
        <v>0.39938912254329717</v>
      </c>
      <c r="C25" s="15">
        <v>10</v>
      </c>
      <c r="D25" s="16">
        <f t="shared" si="0"/>
        <v>0.35945021028896745</v>
      </c>
      <c r="E25" s="15">
        <v>21.32762029927196</v>
      </c>
      <c r="F25" s="16">
        <f t="shared" si="1"/>
        <v>0.28278803427360188</v>
      </c>
      <c r="G25" s="15">
        <v>19</v>
      </c>
      <c r="H25" s="16">
        <f t="shared" si="7"/>
        <v>0.22905830776161754</v>
      </c>
      <c r="I25" s="15">
        <v>26</v>
      </c>
      <c r="J25" s="17">
        <f t="shared" si="2"/>
        <v>57.559398046645249</v>
      </c>
      <c r="K25" s="16">
        <f t="shared" si="8"/>
        <v>0.16950314774359698</v>
      </c>
      <c r="L25" s="16">
        <f t="shared" si="3"/>
        <v>7.4302749695823334E-3</v>
      </c>
      <c r="M25" s="16">
        <f t="shared" si="4"/>
        <v>0.21064458025017435</v>
      </c>
      <c r="N25" s="15">
        <v>20</v>
      </c>
      <c r="O25" s="15">
        <v>82</v>
      </c>
      <c r="P25" s="16">
        <f t="shared" si="5"/>
        <v>5.1376726890286425E-2</v>
      </c>
      <c r="Q25" s="114">
        <f t="shared" si="6"/>
        <v>2.5688363445143213E-3</v>
      </c>
      <c r="R25" s="119"/>
    </row>
    <row r="26" spans="1:18" ht="13.8" customHeight="1" x14ac:dyDescent="0.25">
      <c r="A26" s="19">
        <v>1991</v>
      </c>
      <c r="B26" s="20">
        <v>0.41145120378077499</v>
      </c>
      <c r="C26" s="21">
        <v>10</v>
      </c>
      <c r="D26" s="20">
        <f t="shared" si="0"/>
        <v>0.37030608340269749</v>
      </c>
      <c r="E26" s="21">
        <v>21.32762029927196</v>
      </c>
      <c r="F26" s="20">
        <f t="shared" si="1"/>
        <v>0.29132860798946481</v>
      </c>
      <c r="G26" s="21">
        <v>19</v>
      </c>
      <c r="H26" s="20">
        <f t="shared" si="7"/>
        <v>0.23597617247146649</v>
      </c>
      <c r="I26" s="21">
        <v>26</v>
      </c>
      <c r="J26" s="22">
        <f t="shared" si="2"/>
        <v>57.559398046645249</v>
      </c>
      <c r="K26" s="20">
        <f t="shared" si="8"/>
        <v>0.17462236762888522</v>
      </c>
      <c r="L26" s="20">
        <f t="shared" si="3"/>
        <v>7.6546791289374347E-3</v>
      </c>
      <c r="M26" s="20">
        <f t="shared" si="4"/>
        <v>0.21700632596581179</v>
      </c>
      <c r="N26" s="21">
        <v>20</v>
      </c>
      <c r="O26" s="21">
        <v>82</v>
      </c>
      <c r="P26" s="20">
        <f t="shared" si="5"/>
        <v>5.2928372186783368E-2</v>
      </c>
      <c r="Q26" s="115">
        <f t="shared" si="6"/>
        <v>2.6464186093391683E-3</v>
      </c>
      <c r="R26" s="119"/>
    </row>
    <row r="27" spans="1:18" ht="13.8" customHeight="1" x14ac:dyDescent="0.25">
      <c r="A27" s="19">
        <v>1992</v>
      </c>
      <c r="B27" s="20">
        <v>0.46984359307730039</v>
      </c>
      <c r="C27" s="21">
        <v>10</v>
      </c>
      <c r="D27" s="20">
        <f t="shared" si="0"/>
        <v>0.42285923376957035</v>
      </c>
      <c r="E27" s="21">
        <v>21.32762029927196</v>
      </c>
      <c r="F27" s="20">
        <f t="shared" si="1"/>
        <v>0.33267342199078559</v>
      </c>
      <c r="G27" s="21">
        <v>19</v>
      </c>
      <c r="H27" s="20">
        <f t="shared" si="7"/>
        <v>0.26946547181253633</v>
      </c>
      <c r="I27" s="21">
        <v>26</v>
      </c>
      <c r="J27" s="22">
        <f t="shared" si="2"/>
        <v>57.559398046645256</v>
      </c>
      <c r="K27" s="20">
        <f t="shared" si="8"/>
        <v>0.19940444914127686</v>
      </c>
      <c r="L27" s="20">
        <f t="shared" si="3"/>
        <v>8.7410169486587114E-3</v>
      </c>
      <c r="M27" s="20">
        <f t="shared" si="4"/>
        <v>0.24780345998600012</v>
      </c>
      <c r="N27" s="21">
        <v>20</v>
      </c>
      <c r="O27" s="21">
        <v>82</v>
      </c>
      <c r="P27" s="20">
        <f t="shared" si="5"/>
        <v>6.0439868289268318E-2</v>
      </c>
      <c r="Q27" s="115">
        <f t="shared" si="6"/>
        <v>3.021993414463416E-3</v>
      </c>
      <c r="R27" s="119"/>
    </row>
    <row r="28" spans="1:18" ht="13.8" customHeight="1" x14ac:dyDescent="0.25">
      <c r="A28" s="19">
        <v>1993</v>
      </c>
      <c r="B28" s="20">
        <v>0.47146068279187714</v>
      </c>
      <c r="C28" s="21">
        <v>10</v>
      </c>
      <c r="D28" s="20">
        <f t="shared" si="0"/>
        <v>0.42431461451268943</v>
      </c>
      <c r="E28" s="21">
        <v>21.32762029927196</v>
      </c>
      <c r="F28" s="20">
        <f t="shared" si="1"/>
        <v>0.33381840465510348</v>
      </c>
      <c r="G28" s="21">
        <v>19</v>
      </c>
      <c r="H28" s="20">
        <f t="shared" si="7"/>
        <v>0.27039290777063385</v>
      </c>
      <c r="I28" s="21">
        <v>26</v>
      </c>
      <c r="J28" s="22">
        <f t="shared" si="2"/>
        <v>57.559398046645249</v>
      </c>
      <c r="K28" s="20">
        <f t="shared" si="8"/>
        <v>0.20009075175026905</v>
      </c>
      <c r="L28" s="20">
        <f t="shared" si="3"/>
        <v>8.771101446587137E-3</v>
      </c>
      <c r="M28" s="20">
        <f t="shared" si="4"/>
        <v>0.24865634046002202</v>
      </c>
      <c r="N28" s="21">
        <v>20</v>
      </c>
      <c r="O28" s="21">
        <v>82</v>
      </c>
      <c r="P28" s="20">
        <f t="shared" si="5"/>
        <v>6.0647887917078543E-2</v>
      </c>
      <c r="Q28" s="115">
        <f t="shared" si="6"/>
        <v>3.0323943958539272E-3</v>
      </c>
      <c r="R28" s="119"/>
    </row>
    <row r="29" spans="1:18" ht="13.8" customHeight="1" x14ac:dyDescent="0.25">
      <c r="A29" s="19">
        <v>1994</v>
      </c>
      <c r="B29" s="20">
        <v>0.51625442232648544</v>
      </c>
      <c r="C29" s="21">
        <v>10</v>
      </c>
      <c r="D29" s="20">
        <f t="shared" si="0"/>
        <v>0.46462898009383691</v>
      </c>
      <c r="E29" s="21">
        <v>21.32762029927196</v>
      </c>
      <c r="F29" s="20">
        <f t="shared" si="1"/>
        <v>0.3655346754190435</v>
      </c>
      <c r="G29" s="21">
        <v>19</v>
      </c>
      <c r="H29" s="20">
        <f t="shared" si="7"/>
        <v>0.29608308708942521</v>
      </c>
      <c r="I29" s="21">
        <v>26</v>
      </c>
      <c r="J29" s="22">
        <f t="shared" si="2"/>
        <v>57.559398046645249</v>
      </c>
      <c r="K29" s="20">
        <f t="shared" si="8"/>
        <v>0.21910148444617467</v>
      </c>
      <c r="L29" s="20">
        <f t="shared" si="3"/>
        <v>9.604448633256971E-3</v>
      </c>
      <c r="M29" s="20">
        <f t="shared" si="4"/>
        <v>0.2722813165285185</v>
      </c>
      <c r="N29" s="21">
        <v>20</v>
      </c>
      <c r="O29" s="21">
        <v>82</v>
      </c>
      <c r="P29" s="20">
        <f t="shared" si="5"/>
        <v>6.6410077202077686E-2</v>
      </c>
      <c r="Q29" s="115">
        <f t="shared" si="6"/>
        <v>3.3205038601038842E-3</v>
      </c>
      <c r="R29" s="119"/>
    </row>
    <row r="30" spans="1:18" ht="13.8" customHeight="1" x14ac:dyDescent="0.25">
      <c r="A30" s="19">
        <v>1995</v>
      </c>
      <c r="B30" s="20">
        <v>0.47269439557017823</v>
      </c>
      <c r="C30" s="21">
        <v>10</v>
      </c>
      <c r="D30" s="20">
        <f t="shared" si="0"/>
        <v>0.42542495601316038</v>
      </c>
      <c r="E30" s="21">
        <v>21.32762029927196</v>
      </c>
      <c r="F30" s="20">
        <f t="shared" si="1"/>
        <v>0.3346919367363288</v>
      </c>
      <c r="G30" s="21">
        <v>19</v>
      </c>
      <c r="H30" s="20">
        <f t="shared" si="7"/>
        <v>0.27110046875642635</v>
      </c>
      <c r="I30" s="21">
        <v>26</v>
      </c>
      <c r="J30" s="22">
        <f t="shared" si="2"/>
        <v>57.559398046645249</v>
      </c>
      <c r="K30" s="20">
        <f t="shared" si="8"/>
        <v>0.20061434687975549</v>
      </c>
      <c r="L30" s="20">
        <f t="shared" si="3"/>
        <v>8.7940535618522952E-3</v>
      </c>
      <c r="M30" s="20">
        <f t="shared" si="4"/>
        <v>0.24930702145173164</v>
      </c>
      <c r="N30" s="21">
        <v>20</v>
      </c>
      <c r="O30" s="21">
        <v>82</v>
      </c>
      <c r="P30" s="20">
        <f t="shared" si="5"/>
        <v>6.0806590597983323E-2</v>
      </c>
      <c r="Q30" s="115">
        <f t="shared" si="6"/>
        <v>3.0403295298991662E-3</v>
      </c>
      <c r="R30" s="119"/>
    </row>
    <row r="31" spans="1:18" ht="13.8" customHeight="1" x14ac:dyDescent="0.25">
      <c r="A31" s="13">
        <v>1996</v>
      </c>
      <c r="B31" s="14">
        <v>0.59888677517085898</v>
      </c>
      <c r="C31" s="15">
        <v>10</v>
      </c>
      <c r="D31" s="16">
        <f t="shared" si="0"/>
        <v>0.53899809765377305</v>
      </c>
      <c r="E31" s="15">
        <v>21.32762029927196</v>
      </c>
      <c r="F31" s="16">
        <f t="shared" si="1"/>
        <v>0.42404262996587727</v>
      </c>
      <c r="G31" s="15">
        <v>19</v>
      </c>
      <c r="H31" s="16">
        <f t="shared" si="7"/>
        <v>0.34347453027236058</v>
      </c>
      <c r="I31" s="15">
        <v>26</v>
      </c>
      <c r="J31" s="17">
        <f t="shared" si="2"/>
        <v>57.559398046645256</v>
      </c>
      <c r="K31" s="16">
        <f t="shared" si="8"/>
        <v>0.25417115240154681</v>
      </c>
      <c r="L31" s="16">
        <f t="shared" si="3"/>
        <v>1.1141749146369175E-2</v>
      </c>
      <c r="M31" s="16">
        <f t="shared" si="4"/>
        <v>0.3158630174249929</v>
      </c>
      <c r="N31" s="15">
        <v>20</v>
      </c>
      <c r="O31" s="15">
        <v>82</v>
      </c>
      <c r="P31" s="16">
        <f t="shared" si="5"/>
        <v>7.7039760347559244E-2</v>
      </c>
      <c r="Q31" s="114">
        <f t="shared" si="6"/>
        <v>3.8519880173779621E-3</v>
      </c>
      <c r="R31" s="119"/>
    </row>
    <row r="32" spans="1:18" ht="13.8" customHeight="1" x14ac:dyDescent="0.25">
      <c r="A32" s="13">
        <v>1997</v>
      </c>
      <c r="B32" s="14">
        <v>0.65016378906020988</v>
      </c>
      <c r="C32" s="15">
        <v>10</v>
      </c>
      <c r="D32" s="16">
        <f t="shared" si="0"/>
        <v>0.58514741015418892</v>
      </c>
      <c r="E32" s="15">
        <v>21.32762029927196</v>
      </c>
      <c r="F32" s="16">
        <f t="shared" si="1"/>
        <v>0.46034939232547994</v>
      </c>
      <c r="G32" s="15">
        <v>19</v>
      </c>
      <c r="H32" s="16">
        <f t="shared" si="7"/>
        <v>0.37288300778363875</v>
      </c>
      <c r="I32" s="15">
        <v>26</v>
      </c>
      <c r="J32" s="17">
        <f t="shared" si="2"/>
        <v>57.559398046645256</v>
      </c>
      <c r="K32" s="16">
        <f t="shared" si="8"/>
        <v>0.27593342575989266</v>
      </c>
      <c r="L32" s="16">
        <f t="shared" si="3"/>
        <v>1.2095711814132281E-2</v>
      </c>
      <c r="M32" s="16">
        <f t="shared" si="4"/>
        <v>0.34290738207474308</v>
      </c>
      <c r="N32" s="15">
        <v>20</v>
      </c>
      <c r="O32" s="15">
        <v>82</v>
      </c>
      <c r="P32" s="16">
        <f t="shared" si="5"/>
        <v>8.363594684749831E-2</v>
      </c>
      <c r="Q32" s="114">
        <f t="shared" si="6"/>
        <v>4.1817973423749159E-3</v>
      </c>
      <c r="R32" s="119"/>
    </row>
    <row r="33" spans="1:18" ht="13.8" customHeight="1" x14ac:dyDescent="0.25">
      <c r="A33" s="13">
        <v>1998</v>
      </c>
      <c r="B33" s="14">
        <v>0.6997519149629684</v>
      </c>
      <c r="C33" s="15">
        <v>10</v>
      </c>
      <c r="D33" s="16">
        <f t="shared" si="0"/>
        <v>0.62977672346667157</v>
      </c>
      <c r="E33" s="15">
        <v>21.32762029927196</v>
      </c>
      <c r="F33" s="16">
        <f t="shared" si="1"/>
        <v>0.49546033515250387</v>
      </c>
      <c r="G33" s="15">
        <v>19</v>
      </c>
      <c r="H33" s="16">
        <f t="shared" si="7"/>
        <v>0.40132287147352813</v>
      </c>
      <c r="I33" s="15">
        <v>26</v>
      </c>
      <c r="J33" s="17">
        <f t="shared" si="2"/>
        <v>57.559398046645249</v>
      </c>
      <c r="K33" s="16">
        <f t="shared" si="8"/>
        <v>0.29697892489041083</v>
      </c>
      <c r="L33" s="16">
        <f t="shared" si="3"/>
        <v>1.3018254241771434E-2</v>
      </c>
      <c r="M33" s="16">
        <f t="shared" si="4"/>
        <v>0.36906099862709929</v>
      </c>
      <c r="N33" s="15">
        <v>20</v>
      </c>
      <c r="O33" s="15">
        <v>82</v>
      </c>
      <c r="P33" s="16">
        <f t="shared" si="5"/>
        <v>9.0014877713926661E-2</v>
      </c>
      <c r="Q33" s="114">
        <f t="shared" si="6"/>
        <v>4.5007438856963329E-3</v>
      </c>
      <c r="R33" s="119"/>
    </row>
    <row r="34" spans="1:18" ht="13.8" customHeight="1" x14ac:dyDescent="0.25">
      <c r="A34" s="13">
        <v>1999</v>
      </c>
      <c r="B34" s="14">
        <v>0.66601979985320181</v>
      </c>
      <c r="C34" s="15">
        <v>10</v>
      </c>
      <c r="D34" s="16">
        <f t="shared" si="0"/>
        <v>0.59941781986788167</v>
      </c>
      <c r="E34" s="15">
        <v>21.32762029927196</v>
      </c>
      <c r="F34" s="16">
        <f t="shared" si="1"/>
        <v>0.4715762632402859</v>
      </c>
      <c r="G34" s="15">
        <v>19</v>
      </c>
      <c r="H34" s="16">
        <f t="shared" si="7"/>
        <v>0.38197677322463158</v>
      </c>
      <c r="I34" s="15">
        <v>26</v>
      </c>
      <c r="J34" s="17">
        <f t="shared" si="2"/>
        <v>57.559398046645249</v>
      </c>
      <c r="K34" s="16">
        <f t="shared" si="8"/>
        <v>0.28266281218622735</v>
      </c>
      <c r="L34" s="16">
        <f t="shared" si="3"/>
        <v>1.2390698616382569E-2</v>
      </c>
      <c r="M34" s="16">
        <f t="shared" si="4"/>
        <v>0.35127011042513762</v>
      </c>
      <c r="N34" s="15">
        <v>20</v>
      </c>
      <c r="O34" s="15">
        <v>82</v>
      </c>
      <c r="P34" s="16">
        <f t="shared" si="5"/>
        <v>8.5675636689057949E-2</v>
      </c>
      <c r="Q34" s="114">
        <f t="shared" si="6"/>
        <v>4.2837818344528978E-3</v>
      </c>
      <c r="R34" s="119"/>
    </row>
    <row r="35" spans="1:18" ht="13.8" customHeight="1" x14ac:dyDescent="0.25">
      <c r="A35" s="13">
        <v>2000</v>
      </c>
      <c r="B35" s="14">
        <v>0.80699103705933395</v>
      </c>
      <c r="C35" s="15">
        <v>10</v>
      </c>
      <c r="D35" s="16">
        <f t="shared" si="0"/>
        <v>0.72629193335340059</v>
      </c>
      <c r="E35" s="15">
        <v>21.32762029927196</v>
      </c>
      <c r="F35" s="16">
        <f t="shared" si="1"/>
        <v>0.57139114754354592</v>
      </c>
      <c r="G35" s="15">
        <v>19</v>
      </c>
      <c r="H35" s="16">
        <f t="shared" si="7"/>
        <v>0.46282682951027221</v>
      </c>
      <c r="I35" s="15">
        <v>26</v>
      </c>
      <c r="J35" s="17">
        <f t="shared" si="2"/>
        <v>57.559398046645249</v>
      </c>
      <c r="K35" s="16">
        <f t="shared" si="8"/>
        <v>0.34249185383760145</v>
      </c>
      <c r="L35" s="16">
        <f t="shared" si="3"/>
        <v>1.5013341538086639E-2</v>
      </c>
      <c r="M35" s="16">
        <f t="shared" si="4"/>
        <v>0.42562072593398714</v>
      </c>
      <c r="N35" s="15">
        <v>20</v>
      </c>
      <c r="O35" s="15">
        <v>82</v>
      </c>
      <c r="P35" s="16">
        <f t="shared" si="5"/>
        <v>0.10380993315463102</v>
      </c>
      <c r="Q35" s="114">
        <f t="shared" si="6"/>
        <v>5.1904966577315508E-3</v>
      </c>
      <c r="R35" s="119"/>
    </row>
    <row r="36" spans="1:18" ht="13.8" customHeight="1" x14ac:dyDescent="0.25">
      <c r="A36" s="19">
        <v>2001</v>
      </c>
      <c r="B36" s="20">
        <v>0.83239202122804279</v>
      </c>
      <c r="C36" s="21">
        <v>10</v>
      </c>
      <c r="D36" s="20">
        <f t="shared" si="0"/>
        <v>0.74915281910523857</v>
      </c>
      <c r="E36" s="21">
        <v>21.32762029927196</v>
      </c>
      <c r="F36" s="20">
        <f t="shared" si="1"/>
        <v>0.58937635038518155</v>
      </c>
      <c r="G36" s="21">
        <v>19</v>
      </c>
      <c r="H36" s="20">
        <f t="shared" si="7"/>
        <v>0.47739484381199704</v>
      </c>
      <c r="I36" s="21">
        <v>26</v>
      </c>
      <c r="J36" s="22">
        <f t="shared" si="2"/>
        <v>57.559398046645249</v>
      </c>
      <c r="K36" s="20">
        <f t="shared" si="8"/>
        <v>0.35327218442087782</v>
      </c>
      <c r="L36" s="20">
        <f t="shared" si="3"/>
        <v>1.5485903974613822E-2</v>
      </c>
      <c r="M36" s="20">
        <f t="shared" si="4"/>
        <v>0.43901763472831457</v>
      </c>
      <c r="N36" s="21">
        <v>20</v>
      </c>
      <c r="O36" s="21">
        <v>82</v>
      </c>
      <c r="P36" s="20">
        <f t="shared" si="5"/>
        <v>0.10707747188495478</v>
      </c>
      <c r="Q36" s="115">
        <f t="shared" si="6"/>
        <v>5.353873594247739E-3</v>
      </c>
      <c r="R36" s="119"/>
    </row>
    <row r="37" spans="1:18" ht="13.8" customHeight="1" x14ac:dyDescent="0.25">
      <c r="A37" s="19">
        <v>2002</v>
      </c>
      <c r="B37" s="20">
        <v>0.71906531948382746</v>
      </c>
      <c r="C37" s="21">
        <v>10</v>
      </c>
      <c r="D37" s="20">
        <f t="shared" si="0"/>
        <v>0.64715878753544476</v>
      </c>
      <c r="E37" s="21">
        <v>21.32762029927196</v>
      </c>
      <c r="F37" s="20">
        <f t="shared" si="1"/>
        <v>0.50913521859651301</v>
      </c>
      <c r="G37" s="21">
        <v>19</v>
      </c>
      <c r="H37" s="20">
        <f t="shared" si="7"/>
        <v>0.41239952706317551</v>
      </c>
      <c r="I37" s="21">
        <v>26</v>
      </c>
      <c r="J37" s="22">
        <f t="shared" si="2"/>
        <v>57.559398046645249</v>
      </c>
      <c r="K37" s="20">
        <f t="shared" si="8"/>
        <v>0.30517565002674985</v>
      </c>
      <c r="L37" s="20">
        <f t="shared" si="3"/>
        <v>1.3377562740898623E-2</v>
      </c>
      <c r="M37" s="20">
        <f t="shared" si="4"/>
        <v>0.37924721492310548</v>
      </c>
      <c r="N37" s="21">
        <v>20</v>
      </c>
      <c r="O37" s="21">
        <v>82</v>
      </c>
      <c r="P37" s="20">
        <f t="shared" si="5"/>
        <v>9.2499320712952554E-2</v>
      </c>
      <c r="Q37" s="115">
        <f t="shared" si="6"/>
        <v>4.6249660356476275E-3</v>
      </c>
      <c r="R37" s="119"/>
    </row>
    <row r="38" spans="1:18" ht="13.8" customHeight="1" x14ac:dyDescent="0.25">
      <c r="A38" s="19">
        <v>2003</v>
      </c>
      <c r="B38" s="20">
        <v>0.72546446778074136</v>
      </c>
      <c r="C38" s="21">
        <v>10</v>
      </c>
      <c r="D38" s="20">
        <f t="shared" si="0"/>
        <v>0.65291802100266727</v>
      </c>
      <c r="E38" s="21">
        <v>21.32762029927196</v>
      </c>
      <c r="F38" s="20">
        <f t="shared" si="1"/>
        <v>0.51366614461769766</v>
      </c>
      <c r="G38" s="21">
        <v>19</v>
      </c>
      <c r="H38" s="20">
        <f t="shared" si="7"/>
        <v>0.4160695771403351</v>
      </c>
      <c r="I38" s="21">
        <v>26</v>
      </c>
      <c r="J38" s="22">
        <f t="shared" si="2"/>
        <v>57.559398046645249</v>
      </c>
      <c r="K38" s="20">
        <f t="shared" si="8"/>
        <v>0.30789148708384795</v>
      </c>
      <c r="L38" s="20">
        <f t="shared" si="3"/>
        <v>1.349661313244265E-2</v>
      </c>
      <c r="M38" s="20">
        <f t="shared" si="4"/>
        <v>0.3826222339981829</v>
      </c>
      <c r="N38" s="21">
        <v>20</v>
      </c>
      <c r="O38" s="21">
        <v>82</v>
      </c>
      <c r="P38" s="20">
        <f t="shared" si="5"/>
        <v>9.3322496097117791E-2</v>
      </c>
      <c r="Q38" s="115">
        <f t="shared" si="6"/>
        <v>4.6661248048558892E-3</v>
      </c>
      <c r="R38" s="119"/>
    </row>
    <row r="39" spans="1:18" ht="13.8" customHeight="1" x14ac:dyDescent="0.25">
      <c r="A39" s="19">
        <v>2004</v>
      </c>
      <c r="B39" s="20">
        <v>0.72473673316126519</v>
      </c>
      <c r="C39" s="21">
        <v>10</v>
      </c>
      <c r="D39" s="20">
        <f t="shared" si="0"/>
        <v>0.65226305984513866</v>
      </c>
      <c r="E39" s="21">
        <v>21.32762029927196</v>
      </c>
      <c r="F39" s="20">
        <f t="shared" si="1"/>
        <v>0.51315087108895452</v>
      </c>
      <c r="G39" s="21">
        <v>19</v>
      </c>
      <c r="H39" s="20">
        <f t="shared" si="7"/>
        <v>0.41565220558205318</v>
      </c>
      <c r="I39" s="21">
        <v>26</v>
      </c>
      <c r="J39" s="22">
        <f t="shared" si="2"/>
        <v>57.559398046645242</v>
      </c>
      <c r="K39" s="20">
        <f t="shared" si="8"/>
        <v>0.30758263213071935</v>
      </c>
      <c r="L39" s="20">
        <f t="shared" si="3"/>
        <v>1.3483074285182218E-2</v>
      </c>
      <c r="M39" s="20">
        <f t="shared" si="4"/>
        <v>0.38223841444777329</v>
      </c>
      <c r="N39" s="21">
        <v>20</v>
      </c>
      <c r="O39" s="21">
        <v>82</v>
      </c>
      <c r="P39" s="20">
        <f t="shared" si="5"/>
        <v>9.3228881572627625E-2</v>
      </c>
      <c r="Q39" s="115">
        <f t="shared" si="6"/>
        <v>4.6614440786313816E-3</v>
      </c>
      <c r="R39" s="119"/>
    </row>
    <row r="40" spans="1:18" ht="13.8" customHeight="1" x14ac:dyDescent="0.25">
      <c r="A40" s="19">
        <v>2005</v>
      </c>
      <c r="B40" s="20">
        <v>0.84986249042564899</v>
      </c>
      <c r="C40" s="21">
        <v>10</v>
      </c>
      <c r="D40" s="20">
        <f t="shared" si="0"/>
        <v>0.76487624138308408</v>
      </c>
      <c r="E40" s="21">
        <v>21.32762029927196</v>
      </c>
      <c r="F40" s="20">
        <f t="shared" si="1"/>
        <v>0.60174634086155709</v>
      </c>
      <c r="G40" s="21">
        <v>19</v>
      </c>
      <c r="H40" s="20">
        <f t="shared" si="7"/>
        <v>0.48741453609786123</v>
      </c>
      <c r="I40" s="21">
        <v>26</v>
      </c>
      <c r="J40" s="22">
        <f t="shared" si="2"/>
        <v>57.559398046645242</v>
      </c>
      <c r="K40" s="20">
        <f t="shared" si="8"/>
        <v>0.36068675671241734</v>
      </c>
      <c r="L40" s="20">
        <f t="shared" si="3"/>
        <v>1.5810926321640214E-2</v>
      </c>
      <c r="M40" s="20">
        <f t="shared" si="4"/>
        <v>0.44823185575533925</v>
      </c>
      <c r="N40" s="21">
        <v>20</v>
      </c>
      <c r="O40" s="21">
        <v>82</v>
      </c>
      <c r="P40" s="20">
        <f t="shared" si="5"/>
        <v>0.10932484286715591</v>
      </c>
      <c r="Q40" s="115">
        <f t="shared" si="6"/>
        <v>5.4662421433577957E-3</v>
      </c>
      <c r="R40" s="119"/>
    </row>
    <row r="41" spans="1:18" ht="13.8" customHeight="1" x14ac:dyDescent="0.25">
      <c r="A41" s="13">
        <v>2006</v>
      </c>
      <c r="B41" s="14">
        <v>0.85108398836471622</v>
      </c>
      <c r="C41" s="15">
        <v>10</v>
      </c>
      <c r="D41" s="16">
        <f t="shared" si="0"/>
        <v>0.76597558952824463</v>
      </c>
      <c r="E41" s="15">
        <v>21.32762029927196</v>
      </c>
      <c r="F41" s="16">
        <f t="shared" si="1"/>
        <v>0.60261122420855062</v>
      </c>
      <c r="G41" s="15">
        <v>19</v>
      </c>
      <c r="H41" s="16">
        <f t="shared" si="7"/>
        <v>0.48811509160892602</v>
      </c>
      <c r="I41" s="15">
        <v>26</v>
      </c>
      <c r="J41" s="17">
        <f t="shared" si="2"/>
        <v>57.559398046645256</v>
      </c>
      <c r="K41" s="16">
        <f t="shared" si="8"/>
        <v>0.36120516779060524</v>
      </c>
      <c r="L41" s="16">
        <f t="shared" si="3"/>
        <v>1.5833651190821051E-2</v>
      </c>
      <c r="M41" s="16">
        <f t="shared" si="4"/>
        <v>0.44887609443418136</v>
      </c>
      <c r="N41" s="15">
        <v>20</v>
      </c>
      <c r="O41" s="15">
        <v>82</v>
      </c>
      <c r="P41" s="16">
        <f t="shared" si="5"/>
        <v>0.10948197425223935</v>
      </c>
      <c r="Q41" s="114">
        <f t="shared" si="6"/>
        <v>5.4740987126119679E-3</v>
      </c>
      <c r="R41" s="119"/>
    </row>
    <row r="42" spans="1:18" ht="13.8" customHeight="1" x14ac:dyDescent="0.25">
      <c r="A42" s="13">
        <v>2007</v>
      </c>
      <c r="B42" s="14">
        <v>0.85513085306035685</v>
      </c>
      <c r="C42" s="15">
        <v>10</v>
      </c>
      <c r="D42" s="16">
        <f t="shared" si="0"/>
        <v>0.76961776775432122</v>
      </c>
      <c r="E42" s="15">
        <v>21.188436923487274</v>
      </c>
      <c r="F42" s="16">
        <f t="shared" si="1"/>
        <v>0.60654779248174617</v>
      </c>
      <c r="G42" s="15">
        <v>19</v>
      </c>
      <c r="H42" s="16">
        <f t="shared" si="7"/>
        <v>0.49130371191021438</v>
      </c>
      <c r="I42" s="15">
        <v>26</v>
      </c>
      <c r="J42" s="17">
        <f t="shared" si="2"/>
        <v>57.484314182744434</v>
      </c>
      <c r="K42" s="16">
        <f t="shared" si="8"/>
        <v>0.36356474681355866</v>
      </c>
      <c r="L42" s="16">
        <f t="shared" si="3"/>
        <v>1.5937084791827229E-2</v>
      </c>
      <c r="M42" s="16">
        <f t="shared" si="4"/>
        <v>0.451808385305906</v>
      </c>
      <c r="N42" s="15">
        <v>20</v>
      </c>
      <c r="O42" s="15">
        <v>82</v>
      </c>
      <c r="P42" s="16">
        <f t="shared" si="5"/>
        <v>0.11019716714778195</v>
      </c>
      <c r="Q42" s="114">
        <f t="shared" si="6"/>
        <v>5.5098583573890978E-3</v>
      </c>
      <c r="R42" s="119"/>
    </row>
    <row r="43" spans="1:18" ht="13.8" customHeight="1" x14ac:dyDescent="0.25">
      <c r="A43" s="13">
        <v>2008</v>
      </c>
      <c r="B43" s="14">
        <v>0.77653372688211086</v>
      </c>
      <c r="C43" s="15">
        <v>10</v>
      </c>
      <c r="D43" s="16">
        <f t="shared" si="0"/>
        <v>0.69888035419389971</v>
      </c>
      <c r="E43" s="15">
        <v>21.049253547702587</v>
      </c>
      <c r="F43" s="16">
        <f t="shared" si="1"/>
        <v>0.55177125644454383</v>
      </c>
      <c r="G43" s="15">
        <v>19</v>
      </c>
      <c r="H43" s="16">
        <f t="shared" si="7"/>
        <v>0.44693471772008053</v>
      </c>
      <c r="I43" s="15">
        <v>26</v>
      </c>
      <c r="J43" s="17">
        <f t="shared" si="2"/>
        <v>57.40923031884364</v>
      </c>
      <c r="K43" s="16">
        <f t="shared" si="8"/>
        <v>0.3307316911128596</v>
      </c>
      <c r="L43" s="16">
        <f t="shared" si="3"/>
        <v>1.4497827555632201E-2</v>
      </c>
      <c r="M43" s="16">
        <f t="shared" si="4"/>
        <v>0.41100616228839509</v>
      </c>
      <c r="N43" s="15">
        <v>20</v>
      </c>
      <c r="O43" s="15">
        <v>82</v>
      </c>
      <c r="P43" s="16">
        <f t="shared" si="5"/>
        <v>0.10024540543619392</v>
      </c>
      <c r="Q43" s="114">
        <f t="shared" si="6"/>
        <v>5.0122702718096964E-3</v>
      </c>
      <c r="R43" s="119"/>
    </row>
    <row r="44" spans="1:18" ht="13.8" customHeight="1" x14ac:dyDescent="0.25">
      <c r="A44" s="13">
        <v>2009</v>
      </c>
      <c r="B44" s="14">
        <v>0.80524447686931078</v>
      </c>
      <c r="C44" s="15">
        <v>10</v>
      </c>
      <c r="D44" s="16">
        <f t="shared" si="0"/>
        <v>0.72472002918237965</v>
      </c>
      <c r="E44" s="15">
        <v>20.910070171917901</v>
      </c>
      <c r="F44" s="16">
        <f t="shared" si="1"/>
        <v>0.57318056253040017</v>
      </c>
      <c r="G44" s="15">
        <v>19</v>
      </c>
      <c r="H44" s="16">
        <f t="shared" si="7"/>
        <v>0.46427625564962416</v>
      </c>
      <c r="I44" s="15">
        <v>26</v>
      </c>
      <c r="J44" s="17">
        <f t="shared" si="2"/>
        <v>57.334146454942832</v>
      </c>
      <c r="K44" s="16">
        <f t="shared" si="8"/>
        <v>0.34356442918072189</v>
      </c>
      <c r="L44" s="16">
        <f t="shared" si="3"/>
        <v>1.5060358539428905E-2</v>
      </c>
      <c r="M44" s="16">
        <f t="shared" si="4"/>
        <v>0.42695363441353973</v>
      </c>
      <c r="N44" s="15">
        <v>20</v>
      </c>
      <c r="O44" s="15">
        <v>82</v>
      </c>
      <c r="P44" s="16">
        <f t="shared" si="5"/>
        <v>0.10413503278379017</v>
      </c>
      <c r="Q44" s="114">
        <f t="shared" si="6"/>
        <v>5.2067516391895085E-3</v>
      </c>
      <c r="R44" s="119"/>
    </row>
    <row r="45" spans="1:18" ht="13.8" customHeight="1" x14ac:dyDescent="0.25">
      <c r="A45" s="13">
        <v>2010</v>
      </c>
      <c r="B45" s="14">
        <v>0.74210862898711205</v>
      </c>
      <c r="C45" s="15">
        <v>10</v>
      </c>
      <c r="D45" s="16">
        <f t="shared" si="0"/>
        <v>0.6678977660884009</v>
      </c>
      <c r="E45" s="15">
        <v>20.770886796133215</v>
      </c>
      <c r="F45" s="16">
        <f t="shared" si="1"/>
        <v>0.52916947718027652</v>
      </c>
      <c r="G45" s="15">
        <v>19</v>
      </c>
      <c r="H45" s="16">
        <f t="shared" si="7"/>
        <v>0.42862727651602395</v>
      </c>
      <c r="I45" s="15">
        <v>26</v>
      </c>
      <c r="J45" s="17">
        <f t="shared" si="2"/>
        <v>57.259062591042024</v>
      </c>
      <c r="K45" s="16">
        <f t="shared" si="8"/>
        <v>0.31718418462185771</v>
      </c>
      <c r="L45" s="16">
        <f t="shared" si="3"/>
        <v>1.3903964257396503E-2</v>
      </c>
      <c r="M45" s="16">
        <f t="shared" si="4"/>
        <v>0.39417043471506213</v>
      </c>
      <c r="N45" s="15">
        <v>20</v>
      </c>
      <c r="O45" s="15">
        <v>82</v>
      </c>
      <c r="P45" s="16">
        <f t="shared" si="5"/>
        <v>9.6139130418307836E-2</v>
      </c>
      <c r="Q45" s="114">
        <f t="shared" si="6"/>
        <v>4.8069565209153918E-3</v>
      </c>
      <c r="R45" s="119"/>
    </row>
    <row r="46" spans="1:18" ht="13.8" customHeight="1" x14ac:dyDescent="0.25">
      <c r="A46" s="24">
        <v>2011</v>
      </c>
      <c r="B46" s="20">
        <v>0.71232756988067747</v>
      </c>
      <c r="C46" s="25">
        <v>10</v>
      </c>
      <c r="D46" s="26">
        <f t="shared" si="0"/>
        <v>0.64109481289260972</v>
      </c>
      <c r="E46" s="21">
        <v>20.631703420348529</v>
      </c>
      <c r="F46" s="26">
        <f t="shared" si="1"/>
        <v>0.50882603245336822</v>
      </c>
      <c r="G46" s="25">
        <v>19</v>
      </c>
      <c r="H46" s="20">
        <f t="shared" si="7"/>
        <v>0.41214908628722824</v>
      </c>
      <c r="I46" s="25">
        <v>26</v>
      </c>
      <c r="J46" s="27">
        <f t="shared" si="2"/>
        <v>57.183978727141216</v>
      </c>
      <c r="K46" s="20">
        <f t="shared" si="8"/>
        <v>0.30499032385254887</v>
      </c>
      <c r="L46" s="26">
        <f t="shared" si="3"/>
        <v>1.3369438853810362E-2</v>
      </c>
      <c r="M46" s="26">
        <f t="shared" si="4"/>
        <v>0.37901690678609684</v>
      </c>
      <c r="N46" s="25">
        <v>20</v>
      </c>
      <c r="O46" s="25">
        <v>82</v>
      </c>
      <c r="P46" s="26">
        <f t="shared" si="5"/>
        <v>9.2443147996608979E-2</v>
      </c>
      <c r="Q46" s="116">
        <f t="shared" si="6"/>
        <v>4.6221573998304491E-3</v>
      </c>
      <c r="R46" s="119"/>
    </row>
    <row r="47" spans="1:18" ht="13.8" customHeight="1" x14ac:dyDescent="0.25">
      <c r="A47" s="19">
        <v>2012</v>
      </c>
      <c r="B47" s="20">
        <v>0.80610884196631361</v>
      </c>
      <c r="C47" s="21">
        <v>10</v>
      </c>
      <c r="D47" s="20">
        <f t="shared" ref="D47:D52" si="9">+B47-B47*(C47/100)</f>
        <v>0.72549795776968229</v>
      </c>
      <c r="E47" s="25">
        <v>20.631703420348529</v>
      </c>
      <c r="F47" s="20">
        <f t="shared" ref="F47:F52" si="10">+(D47-D47*(E47)/100)</f>
        <v>0.57581537080195599</v>
      </c>
      <c r="G47" s="21">
        <v>19</v>
      </c>
      <c r="H47" s="20">
        <f t="shared" si="7"/>
        <v>0.46641045034958434</v>
      </c>
      <c r="I47" s="21">
        <v>26</v>
      </c>
      <c r="J47" s="22">
        <f t="shared" ref="J47:J52" si="11">100-(K47/B47*100)</f>
        <v>57.183978727141216</v>
      </c>
      <c r="K47" s="20">
        <f t="shared" si="8"/>
        <v>0.34514373325869241</v>
      </c>
      <c r="L47" s="20">
        <f t="shared" ref="L47:L52" si="12">+(K47/365)*16</f>
        <v>1.5129588307230352E-2</v>
      </c>
      <c r="M47" s="20">
        <f t="shared" ref="M47:M52" si="13">+L47*28.3495</f>
        <v>0.42891626371582686</v>
      </c>
      <c r="N47" s="21">
        <v>20</v>
      </c>
      <c r="O47" s="21">
        <v>82</v>
      </c>
      <c r="P47" s="20">
        <f t="shared" ref="P47:P52" si="14">+Q47*N47</f>
        <v>0.10461372285751876</v>
      </c>
      <c r="Q47" s="115">
        <f t="shared" ref="Q47:Q52" si="15">+M47/O47</f>
        <v>5.2306861428759377E-3</v>
      </c>
      <c r="R47" s="119"/>
    </row>
    <row r="48" spans="1:18" ht="13.8" customHeight="1" x14ac:dyDescent="0.25">
      <c r="A48" s="19">
        <v>2013</v>
      </c>
      <c r="B48" s="20">
        <v>0.84852396698453947</v>
      </c>
      <c r="C48" s="21">
        <v>10</v>
      </c>
      <c r="D48" s="20">
        <f t="shared" si="9"/>
        <v>0.76367157028608545</v>
      </c>
      <c r="E48" s="25">
        <v>20.631703420348529</v>
      </c>
      <c r="F48" s="20">
        <f t="shared" si="10"/>
        <v>0.60611311679914182</v>
      </c>
      <c r="G48" s="21">
        <v>19</v>
      </c>
      <c r="H48" s="20">
        <f t="shared" si="7"/>
        <v>0.4909516246073049</v>
      </c>
      <c r="I48" s="21">
        <v>26</v>
      </c>
      <c r="J48" s="22">
        <f t="shared" si="11"/>
        <v>57.183978727141223</v>
      </c>
      <c r="K48" s="20">
        <f t="shared" si="8"/>
        <v>0.36330420220940562</v>
      </c>
      <c r="L48" s="20">
        <f t="shared" si="12"/>
        <v>1.5925663658494495E-2</v>
      </c>
      <c r="M48" s="20">
        <f t="shared" si="13"/>
        <v>0.45148460188648964</v>
      </c>
      <c r="N48" s="21">
        <v>20</v>
      </c>
      <c r="O48" s="21">
        <v>82</v>
      </c>
      <c r="P48" s="20">
        <f t="shared" si="14"/>
        <v>0.11011819558207064</v>
      </c>
      <c r="Q48" s="115">
        <f t="shared" si="15"/>
        <v>5.5059097791035324E-3</v>
      </c>
      <c r="R48" s="119"/>
    </row>
    <row r="49" spans="1:18" ht="13.8" customHeight="1" x14ac:dyDescent="0.25">
      <c r="A49" s="19">
        <v>2014</v>
      </c>
      <c r="B49" s="20">
        <v>0.84715997725558445</v>
      </c>
      <c r="C49" s="21">
        <v>10</v>
      </c>
      <c r="D49" s="20">
        <f t="shared" si="9"/>
        <v>0.76244397953002596</v>
      </c>
      <c r="E49" s="25">
        <v>20.631703420348529</v>
      </c>
      <c r="F49" s="20">
        <f t="shared" si="10"/>
        <v>0.60513879892708822</v>
      </c>
      <c r="G49" s="21">
        <v>19</v>
      </c>
      <c r="H49" s="20">
        <f t="shared" si="7"/>
        <v>0.49016242713094144</v>
      </c>
      <c r="I49" s="21">
        <v>26</v>
      </c>
      <c r="J49" s="22">
        <f t="shared" si="11"/>
        <v>57.183978727141223</v>
      </c>
      <c r="K49" s="20">
        <f t="shared" si="8"/>
        <v>0.36272019607689665</v>
      </c>
      <c r="L49" s="20">
        <f t="shared" si="12"/>
        <v>1.5900063389672182E-2</v>
      </c>
      <c r="M49" s="20">
        <f t="shared" si="13"/>
        <v>0.4507588470655115</v>
      </c>
      <c r="N49" s="21">
        <v>20</v>
      </c>
      <c r="O49" s="21">
        <v>82</v>
      </c>
      <c r="P49" s="20">
        <f t="shared" si="14"/>
        <v>0.10994118221110037</v>
      </c>
      <c r="Q49" s="115">
        <f t="shared" si="15"/>
        <v>5.4970591105550186E-3</v>
      </c>
      <c r="R49" s="119"/>
    </row>
    <row r="50" spans="1:18" ht="13.8" customHeight="1" x14ac:dyDescent="0.25">
      <c r="A50" s="24">
        <v>2015</v>
      </c>
      <c r="B50" s="20">
        <v>0.84738844138681002</v>
      </c>
      <c r="C50" s="25">
        <v>10</v>
      </c>
      <c r="D50" s="26">
        <f t="shared" si="9"/>
        <v>0.76264959724812897</v>
      </c>
      <c r="E50" s="25">
        <v>20.631703420348529</v>
      </c>
      <c r="F50" s="26">
        <f t="shared" si="10"/>
        <v>0.60530199420741249</v>
      </c>
      <c r="G50" s="25">
        <v>19</v>
      </c>
      <c r="H50" s="20">
        <f t="shared" si="7"/>
        <v>0.49029461530800411</v>
      </c>
      <c r="I50" s="25">
        <v>26</v>
      </c>
      <c r="J50" s="27">
        <f t="shared" si="11"/>
        <v>57.183978727141223</v>
      </c>
      <c r="K50" s="20">
        <f t="shared" si="8"/>
        <v>0.36281801532792302</v>
      </c>
      <c r="L50" s="26">
        <f t="shared" si="12"/>
        <v>1.5904351356840461E-2</v>
      </c>
      <c r="M50" s="26">
        <f t="shared" si="13"/>
        <v>0.45088040879074864</v>
      </c>
      <c r="N50" s="25">
        <v>20</v>
      </c>
      <c r="O50" s="25">
        <v>82</v>
      </c>
      <c r="P50" s="26">
        <f t="shared" si="14"/>
        <v>0.10997083141237771</v>
      </c>
      <c r="Q50" s="116">
        <f t="shared" si="15"/>
        <v>5.4985415706188855E-3</v>
      </c>
      <c r="R50" s="119"/>
    </row>
    <row r="51" spans="1:18" ht="13.8" customHeight="1" x14ac:dyDescent="0.25">
      <c r="A51" s="29">
        <v>2016</v>
      </c>
      <c r="B51" s="14">
        <v>0.86430112216420396</v>
      </c>
      <c r="C51" s="30">
        <v>10</v>
      </c>
      <c r="D51" s="14">
        <f t="shared" si="9"/>
        <v>0.77787100994778358</v>
      </c>
      <c r="E51" s="30">
        <v>20.631703420348529</v>
      </c>
      <c r="F51" s="14">
        <f t="shared" si="10"/>
        <v>0.61738297018248711</v>
      </c>
      <c r="G51" s="30">
        <v>19</v>
      </c>
      <c r="H51" s="14">
        <f t="shared" si="7"/>
        <v>0.50008020584781454</v>
      </c>
      <c r="I51" s="30">
        <v>26</v>
      </c>
      <c r="J51" s="32">
        <f t="shared" si="11"/>
        <v>57.183978727141216</v>
      </c>
      <c r="K51" s="14">
        <f t="shared" si="8"/>
        <v>0.37005935232738274</v>
      </c>
      <c r="L51" s="14">
        <f t="shared" si="12"/>
        <v>1.6221779828049655E-2</v>
      </c>
      <c r="M51" s="14">
        <f t="shared" si="13"/>
        <v>0.45987934723529367</v>
      </c>
      <c r="N51" s="30">
        <v>20</v>
      </c>
      <c r="O51" s="30">
        <v>82</v>
      </c>
      <c r="P51" s="14">
        <f t="shared" si="14"/>
        <v>0.11216569444763261</v>
      </c>
      <c r="Q51" s="117">
        <f t="shared" si="15"/>
        <v>5.60828472238163E-3</v>
      </c>
      <c r="R51" s="119"/>
    </row>
    <row r="52" spans="1:18" ht="13.8" customHeight="1" x14ac:dyDescent="0.25">
      <c r="A52" s="29">
        <v>2017</v>
      </c>
      <c r="B52" s="14">
        <v>0.97022097506679073</v>
      </c>
      <c r="C52" s="30">
        <v>10</v>
      </c>
      <c r="D52" s="14">
        <f t="shared" si="9"/>
        <v>0.87319887756011161</v>
      </c>
      <c r="E52" s="30">
        <v>20.631703420348529</v>
      </c>
      <c r="F52" s="14">
        <f t="shared" si="10"/>
        <v>0.69304307487209704</v>
      </c>
      <c r="G52" s="30">
        <v>19</v>
      </c>
      <c r="H52" s="14">
        <f t="shared" si="7"/>
        <v>0.56136489064639861</v>
      </c>
      <c r="I52" s="30">
        <v>26</v>
      </c>
      <c r="J52" s="32">
        <f t="shared" si="11"/>
        <v>57.183978727141223</v>
      </c>
      <c r="K52" s="14">
        <f t="shared" si="8"/>
        <v>0.41541001907833497</v>
      </c>
      <c r="L52" s="14">
        <f t="shared" si="12"/>
        <v>1.820975426096811E-2</v>
      </c>
      <c r="M52" s="14">
        <f t="shared" si="13"/>
        <v>0.51623742842131537</v>
      </c>
      <c r="N52" s="30">
        <v>20</v>
      </c>
      <c r="O52" s="30">
        <v>82</v>
      </c>
      <c r="P52" s="14">
        <f t="shared" si="14"/>
        <v>0.12591156790763788</v>
      </c>
      <c r="Q52" s="117">
        <f t="shared" si="15"/>
        <v>6.2955783953818944E-3</v>
      </c>
      <c r="R52" s="119"/>
    </row>
    <row r="53" spans="1:18" ht="13.8" customHeight="1" x14ac:dyDescent="0.25">
      <c r="A53" s="59">
        <v>2018</v>
      </c>
      <c r="B53" s="14">
        <v>0.80943584122646295</v>
      </c>
      <c r="C53" s="31">
        <v>10</v>
      </c>
      <c r="D53" s="35">
        <f>+B53-B53*(C53/100)</f>
        <v>0.7284922571038166</v>
      </c>
      <c r="E53" s="31">
        <v>20.631703420348529</v>
      </c>
      <c r="F53" s="35">
        <f>+(D53-D53*(E53)/100)</f>
        <v>0.57819189517795433</v>
      </c>
      <c r="G53" s="31">
        <v>19</v>
      </c>
      <c r="H53" s="35">
        <f>F53-(F53*G53/100)</f>
        <v>0.46833543509414299</v>
      </c>
      <c r="I53" s="31">
        <v>26</v>
      </c>
      <c r="J53" s="60">
        <f>100-(K53/B53*100)</f>
        <v>57.183978727141223</v>
      </c>
      <c r="K53" s="35">
        <f>+H53-H53*I53/100</f>
        <v>0.3465682219696658</v>
      </c>
      <c r="L53" s="35">
        <f>+(K53/365)*16</f>
        <v>1.5192031647985351E-2</v>
      </c>
      <c r="M53" s="35">
        <f>+L53*28.3495</f>
        <v>0.4306865012045607</v>
      </c>
      <c r="N53" s="31">
        <v>20</v>
      </c>
      <c r="O53" s="31">
        <v>82</v>
      </c>
      <c r="P53" s="35">
        <f>+Q53*N53</f>
        <v>0.10504548809867334</v>
      </c>
      <c r="Q53" s="120">
        <f>+M53/O53</f>
        <v>5.2522744049336668E-3</v>
      </c>
      <c r="R53" s="119"/>
    </row>
    <row r="54" spans="1:18" ht="13.8" customHeight="1" x14ac:dyDescent="0.25">
      <c r="A54" s="59">
        <v>2019</v>
      </c>
      <c r="B54" s="35">
        <v>0.80476970673516302</v>
      </c>
      <c r="C54" s="31">
        <v>10</v>
      </c>
      <c r="D54" s="35">
        <f>+B54-B54*(C54/100)</f>
        <v>0.72429273606164668</v>
      </c>
      <c r="E54" s="31">
        <v>20.631703420348529</v>
      </c>
      <c r="F54" s="35">
        <f>+(D54-D54*(E54)/100)</f>
        <v>0.57485880686227997</v>
      </c>
      <c r="G54" s="31">
        <v>19</v>
      </c>
      <c r="H54" s="35">
        <f>F54-(F54*G54/100)</f>
        <v>0.46563563355844678</v>
      </c>
      <c r="I54" s="31">
        <v>26</v>
      </c>
      <c r="J54" s="60">
        <f>100-(K54/B54*100)</f>
        <v>57.183978727141223</v>
      </c>
      <c r="K54" s="35">
        <f>+H54-H54*I54/100</f>
        <v>0.3445703688332506</v>
      </c>
      <c r="L54" s="35">
        <f>+(K54/365)*16</f>
        <v>1.5104454524197286E-2</v>
      </c>
      <c r="M54" s="35">
        <f>+L54*28.3495</f>
        <v>0.42820373353373092</v>
      </c>
      <c r="N54" s="31">
        <v>20</v>
      </c>
      <c r="O54" s="31">
        <v>82</v>
      </c>
      <c r="P54" s="35">
        <f>+Q54*N54</f>
        <v>0.10443993500822704</v>
      </c>
      <c r="Q54" s="120">
        <f>+M54/O54</f>
        <v>5.2219967504113524E-3</v>
      </c>
      <c r="R54" s="119"/>
    </row>
    <row r="55" spans="1:18" ht="13.8" customHeight="1" x14ac:dyDescent="0.25">
      <c r="A55" s="59">
        <v>2020</v>
      </c>
      <c r="B55" s="35">
        <v>0.97269136593366923</v>
      </c>
      <c r="C55" s="31">
        <v>10</v>
      </c>
      <c r="D55" s="35">
        <f>+B55-B55*(C55/100)</f>
        <v>0.87542222934030234</v>
      </c>
      <c r="E55" s="31">
        <v>20.631703420348529</v>
      </c>
      <c r="F55" s="35">
        <f>+(D55-D55*(E55)/100)</f>
        <v>0.6948077113070078</v>
      </c>
      <c r="G55" s="31">
        <v>19</v>
      </c>
      <c r="H55" s="35">
        <f>F55-(F55*G55/100)</f>
        <v>0.56279424615867635</v>
      </c>
      <c r="I55" s="31">
        <v>26</v>
      </c>
      <c r="J55" s="60">
        <f>100-(K55/B55*100)</f>
        <v>57.183978727141216</v>
      </c>
      <c r="K55" s="35">
        <f>+H55-H55*I55/100</f>
        <v>0.4164677421574205</v>
      </c>
      <c r="L55" s="35">
        <f>+(K55/365)*16</f>
        <v>1.8256120204160897E-2</v>
      </c>
      <c r="M55" s="35">
        <f>+L55*28.3495</f>
        <v>0.51755187972785932</v>
      </c>
      <c r="N55" s="31">
        <v>20</v>
      </c>
      <c r="O55" s="31">
        <v>82</v>
      </c>
      <c r="P55" s="35">
        <f>+Q55*N55</f>
        <v>0.12623216578728277</v>
      </c>
      <c r="Q55" s="120">
        <f>+M55/O55</f>
        <v>6.3116082893641384E-3</v>
      </c>
      <c r="R55" s="119"/>
    </row>
    <row r="56" spans="1:18" ht="13.8" customHeight="1" x14ac:dyDescent="0.25">
      <c r="A56" s="19">
        <v>2021</v>
      </c>
      <c r="B56" s="121">
        <v>0.96107984289969783</v>
      </c>
      <c r="C56" s="21">
        <v>10</v>
      </c>
      <c r="D56" s="20">
        <f t="shared" ref="D56:D57" si="16">+B56-B56*(C56/100)</f>
        <v>0.86497185860972803</v>
      </c>
      <c r="E56" s="21">
        <v>20.631703420348529</v>
      </c>
      <c r="F56" s="20">
        <f t="shared" ref="F56:F57" si="17">+(D56-D56*(E56)/100)</f>
        <v>0.68651343007189247</v>
      </c>
      <c r="G56" s="21">
        <v>19</v>
      </c>
      <c r="H56" s="20">
        <f t="shared" ref="H56:H57" si="18">F56-(F56*G56/100)</f>
        <v>0.55607587835823291</v>
      </c>
      <c r="I56" s="21">
        <v>26</v>
      </c>
      <c r="J56" s="22">
        <f t="shared" ref="J56:J57" si="19">100-(K56/B56*100)</f>
        <v>57.183978727141223</v>
      </c>
      <c r="K56" s="20">
        <f t="shared" ref="K56:K57" si="20">+H56-H56*I56/100</f>
        <v>0.41149614998509232</v>
      </c>
      <c r="L56" s="20">
        <f t="shared" ref="L56:L57" si="21">+(K56/365)*16</f>
        <v>1.8038187396606786E-2</v>
      </c>
      <c r="M56" s="20">
        <f t="shared" ref="M56:M57" si="22">+L56*28.3495</f>
        <v>0.51137359360010404</v>
      </c>
      <c r="N56" s="21">
        <v>20</v>
      </c>
      <c r="O56" s="21">
        <v>82</v>
      </c>
      <c r="P56" s="20">
        <f t="shared" ref="P56:P57" si="23">+Q56*N56</f>
        <v>0.1247252667317327</v>
      </c>
      <c r="Q56" s="115">
        <f t="shared" ref="Q56:Q57" si="24">+M56/O56</f>
        <v>6.236263336586635E-3</v>
      </c>
      <c r="R56" s="119"/>
    </row>
    <row r="57" spans="1:18" ht="13.8" customHeight="1" thickBot="1" x14ac:dyDescent="0.3">
      <c r="A57" s="123">
        <v>2022</v>
      </c>
      <c r="B57" s="124">
        <v>1.0078155332149237</v>
      </c>
      <c r="C57" s="125">
        <v>10</v>
      </c>
      <c r="D57" s="124">
        <f t="shared" si="16"/>
        <v>0.90703397989343126</v>
      </c>
      <c r="E57" s="125">
        <v>20.631703420348529</v>
      </c>
      <c r="F57" s="124">
        <f t="shared" si="17"/>
        <v>0.71989741924003481</v>
      </c>
      <c r="G57" s="125">
        <v>19</v>
      </c>
      <c r="H57" s="124">
        <f t="shared" si="18"/>
        <v>0.58311690958442819</v>
      </c>
      <c r="I57" s="125">
        <v>26</v>
      </c>
      <c r="J57" s="126">
        <f t="shared" si="19"/>
        <v>57.183978727141216</v>
      </c>
      <c r="K57" s="124">
        <f t="shared" si="20"/>
        <v>0.4315065130924769</v>
      </c>
      <c r="L57" s="124">
        <f t="shared" si="21"/>
        <v>1.891535399857433E-2</v>
      </c>
      <c r="M57" s="124">
        <f t="shared" si="22"/>
        <v>0.53624082818258301</v>
      </c>
      <c r="N57" s="125">
        <v>20</v>
      </c>
      <c r="O57" s="125">
        <v>82</v>
      </c>
      <c r="P57" s="124">
        <f t="shared" si="23"/>
        <v>0.13079044589819097</v>
      </c>
      <c r="Q57" s="128">
        <f t="shared" si="24"/>
        <v>6.5395222949095489E-3</v>
      </c>
      <c r="R57" s="119"/>
    </row>
    <row r="58" spans="1:18" ht="15" customHeight="1" thickTop="1" x14ac:dyDescent="0.25">
      <c r="A58" s="7" t="s">
        <v>96</v>
      </c>
      <c r="Q58" s="7"/>
    </row>
    <row r="59" spans="1:18" ht="15" customHeight="1" x14ac:dyDescent="0.25">
      <c r="A59" s="7" t="s">
        <v>104</v>
      </c>
      <c r="Q59" s="7"/>
    </row>
    <row r="60" spans="1:18" ht="15" customHeight="1" x14ac:dyDescent="0.25">
      <c r="A60" s="7" t="s">
        <v>209</v>
      </c>
      <c r="Q60" s="7"/>
    </row>
    <row r="61" spans="1:18" ht="15" customHeight="1" x14ac:dyDescent="0.25">
      <c r="A61" s="7" t="s">
        <v>210</v>
      </c>
      <c r="Q61" s="7"/>
    </row>
    <row r="62" spans="1:18" ht="15" customHeight="1" x14ac:dyDescent="0.25">
      <c r="A62" s="7" t="s">
        <v>105</v>
      </c>
      <c r="Q62" s="7"/>
    </row>
    <row r="63" spans="1:18" ht="15" customHeight="1" x14ac:dyDescent="0.25">
      <c r="A63" s="7" t="s">
        <v>106</v>
      </c>
      <c r="Q63" s="7"/>
    </row>
    <row r="64" spans="1:18" ht="15" customHeight="1" x14ac:dyDescent="0.25">
      <c r="A64" s="7" t="s">
        <v>214</v>
      </c>
      <c r="Q64" s="7"/>
    </row>
    <row r="65" spans="17:17" x14ac:dyDescent="0.25">
      <c r="Q65" s="7"/>
    </row>
    <row r="66" spans="17:17" x14ac:dyDescent="0.25">
      <c r="Q66" s="7"/>
    </row>
    <row r="67" spans="17:17" x14ac:dyDescent="0.25">
      <c r="Q67" s="7"/>
    </row>
    <row r="68" spans="17:17" x14ac:dyDescent="0.25">
      <c r="Q68" s="7"/>
    </row>
    <row r="69" spans="17:17" x14ac:dyDescent="0.25">
      <c r="Q69" s="7"/>
    </row>
    <row r="70" spans="17:17" x14ac:dyDescent="0.25">
      <c r="Q70" s="7"/>
    </row>
    <row r="71" spans="17:17" x14ac:dyDescent="0.25">
      <c r="Q71" s="7"/>
    </row>
    <row r="72" spans="17:17" x14ac:dyDescent="0.25">
      <c r="Q72" s="7"/>
    </row>
    <row r="73" spans="17:17" x14ac:dyDescent="0.25">
      <c r="Q73" s="7"/>
    </row>
    <row r="74" spans="17:17" x14ac:dyDescent="0.25">
      <c r="Q74" s="7"/>
    </row>
  </sheetData>
  <phoneticPr fontId="0" type="noConversion"/>
  <printOptions horizontalCentered="1"/>
  <pageMargins left="0.5" right="0.5" top="0.61" bottom="0.56000000000000005" header="0.5" footer="0.5"/>
  <pageSetup scale="71"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A1:R73"/>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118</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0.55644421902736863</v>
      </c>
      <c r="C5" s="15">
        <v>10</v>
      </c>
      <c r="D5" s="16">
        <f t="shared" ref="D5:D46" si="0">+B5-B5*(C5/100)</f>
        <v>0.50079979712463174</v>
      </c>
      <c r="E5" s="15">
        <v>47.683176565798369</v>
      </c>
      <c r="F5" s="16">
        <f t="shared" ref="F5:F46" si="1">+(D5-D5*(E5)/100)</f>
        <v>0.26200254562053354</v>
      </c>
      <c r="G5" s="15">
        <v>14</v>
      </c>
      <c r="H5" s="16">
        <f>F5-(F5*G5/100)</f>
        <v>0.22532218923365885</v>
      </c>
      <c r="I5" s="15">
        <v>24</v>
      </c>
      <c r="J5" s="17">
        <f t="shared" ref="J5:J46" si="2">100-(K5/B5*100)</f>
        <v>69.225151783065229</v>
      </c>
      <c r="K5" s="16">
        <f>+H5-H5*I5/100</f>
        <v>0.17124486381758072</v>
      </c>
      <c r="L5" s="18">
        <f t="shared" ref="L5:L46" si="3">+(K5/365)*16</f>
        <v>7.5066241673460042E-3</v>
      </c>
      <c r="M5" s="16">
        <f t="shared" ref="M5:M46" si="4">+L5*28.3495</f>
        <v>0.21280904183217553</v>
      </c>
      <c r="N5" s="15">
        <v>8</v>
      </c>
      <c r="O5" s="15">
        <v>25</v>
      </c>
      <c r="P5" s="18">
        <f t="shared" ref="P5:P46" si="5">+Q5*N5</f>
        <v>6.8098893386296169E-2</v>
      </c>
      <c r="Q5" s="114">
        <f t="shared" ref="Q5:Q46" si="6">+M5/O5</f>
        <v>8.5123616732870212E-3</v>
      </c>
      <c r="R5" s="119"/>
    </row>
    <row r="6" spans="1:18" ht="13.8" customHeight="1" x14ac:dyDescent="0.25">
      <c r="A6" s="19">
        <v>1971</v>
      </c>
      <c r="B6" s="20">
        <v>0.56534447970490365</v>
      </c>
      <c r="C6" s="21">
        <v>10</v>
      </c>
      <c r="D6" s="20">
        <f t="shared" si="0"/>
        <v>0.5088100317344133</v>
      </c>
      <c r="E6" s="21">
        <v>47.683176565798369</v>
      </c>
      <c r="F6" s="20">
        <f t="shared" si="1"/>
        <v>0.26619324591799831</v>
      </c>
      <c r="G6" s="21">
        <v>14</v>
      </c>
      <c r="H6" s="20">
        <f t="shared" ref="H6:H52" si="7">F6-(F6*G6/100)</f>
        <v>0.22892619148947854</v>
      </c>
      <c r="I6" s="21">
        <v>24</v>
      </c>
      <c r="J6" s="22">
        <f t="shared" si="2"/>
        <v>69.225151783065229</v>
      </c>
      <c r="K6" s="20">
        <f t="shared" ref="K6:K52" si="8">+H6-H6*I6/100</f>
        <v>0.17398390553200369</v>
      </c>
      <c r="L6" s="23">
        <f t="shared" si="3"/>
        <v>7.6266917493481067E-3</v>
      </c>
      <c r="M6" s="20">
        <f t="shared" si="4"/>
        <v>0.21621289774814414</v>
      </c>
      <c r="N6" s="21">
        <v>8</v>
      </c>
      <c r="O6" s="21">
        <v>25</v>
      </c>
      <c r="P6" s="23">
        <f t="shared" si="5"/>
        <v>6.9188127279406125E-2</v>
      </c>
      <c r="Q6" s="115">
        <f t="shared" si="6"/>
        <v>8.6485159099257657E-3</v>
      </c>
      <c r="R6" s="119"/>
    </row>
    <row r="7" spans="1:18" ht="13.8" customHeight="1" x14ac:dyDescent="0.25">
      <c r="A7" s="19">
        <v>1972</v>
      </c>
      <c r="B7" s="20">
        <v>0.57075885200289667</v>
      </c>
      <c r="C7" s="21">
        <v>10</v>
      </c>
      <c r="D7" s="20">
        <f t="shared" si="0"/>
        <v>0.51368296680260706</v>
      </c>
      <c r="E7" s="21">
        <v>47.683176565798369</v>
      </c>
      <c r="F7" s="20">
        <f t="shared" si="1"/>
        <v>0.26874261075368849</v>
      </c>
      <c r="G7" s="21">
        <v>14</v>
      </c>
      <c r="H7" s="20">
        <f t="shared" si="7"/>
        <v>0.23111864524817211</v>
      </c>
      <c r="I7" s="21">
        <v>24</v>
      </c>
      <c r="J7" s="22">
        <f t="shared" si="2"/>
        <v>69.225151783065229</v>
      </c>
      <c r="K7" s="20">
        <f t="shared" si="8"/>
        <v>0.1756501703886108</v>
      </c>
      <c r="L7" s="23">
        <f t="shared" si="3"/>
        <v>7.6997334964870488E-3</v>
      </c>
      <c r="M7" s="20">
        <f t="shared" si="4"/>
        <v>0.21828359475865958</v>
      </c>
      <c r="N7" s="21">
        <v>8</v>
      </c>
      <c r="O7" s="21">
        <v>25</v>
      </c>
      <c r="P7" s="23">
        <f t="shared" si="5"/>
        <v>6.9850750322771063E-2</v>
      </c>
      <c r="Q7" s="115">
        <f t="shared" si="6"/>
        <v>8.7313437903463829E-3</v>
      </c>
      <c r="R7" s="119"/>
    </row>
    <row r="8" spans="1:18" ht="13.8" customHeight="1" x14ac:dyDescent="0.25">
      <c r="A8" s="19">
        <v>1973</v>
      </c>
      <c r="B8" s="20">
        <v>0.57666262405088975</v>
      </c>
      <c r="C8" s="21">
        <v>10</v>
      </c>
      <c r="D8" s="20">
        <f t="shared" si="0"/>
        <v>0.51899636164580076</v>
      </c>
      <c r="E8" s="21">
        <v>47.683176565798369</v>
      </c>
      <c r="F8" s="20">
        <f t="shared" si="1"/>
        <v>0.27152241015216416</v>
      </c>
      <c r="G8" s="21">
        <v>14</v>
      </c>
      <c r="H8" s="20">
        <f t="shared" si="7"/>
        <v>0.23350927273086119</v>
      </c>
      <c r="I8" s="21">
        <v>24</v>
      </c>
      <c r="J8" s="22">
        <f t="shared" si="2"/>
        <v>69.225151783065229</v>
      </c>
      <c r="K8" s="20">
        <f t="shared" si="8"/>
        <v>0.17746704727545451</v>
      </c>
      <c r="L8" s="23">
        <f t="shared" si="3"/>
        <v>7.7793774148144446E-3</v>
      </c>
      <c r="M8" s="20">
        <f t="shared" si="4"/>
        <v>0.22054146002128208</v>
      </c>
      <c r="N8" s="21">
        <v>8</v>
      </c>
      <c r="O8" s="21">
        <v>25</v>
      </c>
      <c r="P8" s="23">
        <f t="shared" si="5"/>
        <v>7.0573267206810272E-2</v>
      </c>
      <c r="Q8" s="115">
        <f t="shared" si="6"/>
        <v>8.821658400851284E-3</v>
      </c>
      <c r="R8" s="119"/>
    </row>
    <row r="9" spans="1:18" ht="13.8" customHeight="1" x14ac:dyDescent="0.25">
      <c r="A9" s="19">
        <v>1974</v>
      </c>
      <c r="B9" s="20">
        <v>0.53400918383570095</v>
      </c>
      <c r="C9" s="21">
        <v>10</v>
      </c>
      <c r="D9" s="20">
        <f t="shared" si="0"/>
        <v>0.48060826545213087</v>
      </c>
      <c r="E9" s="21">
        <v>47.683176565798369</v>
      </c>
      <c r="F9" s="20">
        <f t="shared" si="1"/>
        <v>0.25143897764677037</v>
      </c>
      <c r="G9" s="21">
        <v>14</v>
      </c>
      <c r="H9" s="20">
        <f t="shared" si="7"/>
        <v>0.21623752077622252</v>
      </c>
      <c r="I9" s="21">
        <v>24</v>
      </c>
      <c r="J9" s="22">
        <f t="shared" si="2"/>
        <v>69.225151783065229</v>
      </c>
      <c r="K9" s="20">
        <f t="shared" si="8"/>
        <v>0.16434051578992911</v>
      </c>
      <c r="L9" s="23">
        <f t="shared" si="3"/>
        <v>7.2039678154489474E-3</v>
      </c>
      <c r="M9" s="20">
        <f t="shared" si="4"/>
        <v>0.20422888558406993</v>
      </c>
      <c r="N9" s="21">
        <v>8</v>
      </c>
      <c r="O9" s="21">
        <v>25</v>
      </c>
      <c r="P9" s="23">
        <f t="shared" si="5"/>
        <v>6.5353243386902377E-2</v>
      </c>
      <c r="Q9" s="115">
        <f t="shared" si="6"/>
        <v>8.1691554233627971E-3</v>
      </c>
      <c r="R9" s="119"/>
    </row>
    <row r="10" spans="1:18" ht="13.8" customHeight="1" x14ac:dyDescent="0.25">
      <c r="A10" s="19">
        <v>1975</v>
      </c>
      <c r="B10" s="20">
        <v>0.51302709134938163</v>
      </c>
      <c r="C10" s="21">
        <v>10</v>
      </c>
      <c r="D10" s="20">
        <f t="shared" si="0"/>
        <v>0.46172438221444345</v>
      </c>
      <c r="E10" s="21">
        <v>47.683176565798369</v>
      </c>
      <c r="F10" s="20">
        <f t="shared" si="1"/>
        <v>0.24155952979578868</v>
      </c>
      <c r="G10" s="21">
        <v>14</v>
      </c>
      <c r="H10" s="20">
        <f t="shared" si="7"/>
        <v>0.20774119562437826</v>
      </c>
      <c r="I10" s="21">
        <v>24</v>
      </c>
      <c r="J10" s="22">
        <f t="shared" si="2"/>
        <v>69.225151783065229</v>
      </c>
      <c r="K10" s="20">
        <f t="shared" si="8"/>
        <v>0.15788330867452749</v>
      </c>
      <c r="L10" s="23">
        <f t="shared" si="3"/>
        <v>6.9209121610751779E-3</v>
      </c>
      <c r="M10" s="20">
        <f t="shared" si="4"/>
        <v>0.19620439931040076</v>
      </c>
      <c r="N10" s="21">
        <v>8</v>
      </c>
      <c r="O10" s="21">
        <v>25</v>
      </c>
      <c r="P10" s="23">
        <f t="shared" si="5"/>
        <v>6.2785407779328242E-2</v>
      </c>
      <c r="Q10" s="115">
        <f t="shared" si="6"/>
        <v>7.8481759724160303E-3</v>
      </c>
      <c r="R10" s="119"/>
    </row>
    <row r="11" spans="1:18" ht="13.8" customHeight="1" x14ac:dyDescent="0.25">
      <c r="A11" s="13">
        <v>1976</v>
      </c>
      <c r="B11" s="14">
        <v>0.51734813218061315</v>
      </c>
      <c r="C11" s="15">
        <v>10</v>
      </c>
      <c r="D11" s="16">
        <f t="shared" si="0"/>
        <v>0.46561331896255181</v>
      </c>
      <c r="E11" s="15">
        <v>47.683176565798369</v>
      </c>
      <c r="F11" s="16">
        <f t="shared" si="1"/>
        <v>0.24359409796776427</v>
      </c>
      <c r="G11" s="15">
        <v>14</v>
      </c>
      <c r="H11" s="16">
        <f t="shared" si="7"/>
        <v>0.20949092425227728</v>
      </c>
      <c r="I11" s="15">
        <v>24</v>
      </c>
      <c r="J11" s="17">
        <f t="shared" si="2"/>
        <v>69.225151783065229</v>
      </c>
      <c r="K11" s="16">
        <f t="shared" si="8"/>
        <v>0.15921310243173073</v>
      </c>
      <c r="L11" s="18">
        <f t="shared" si="3"/>
        <v>6.9792044901580592E-3</v>
      </c>
      <c r="M11" s="16">
        <f t="shared" si="4"/>
        <v>0.1978569576937359</v>
      </c>
      <c r="N11" s="15">
        <v>8</v>
      </c>
      <c r="O11" s="15">
        <v>25</v>
      </c>
      <c r="P11" s="18">
        <f t="shared" si="5"/>
        <v>6.3314226461995485E-2</v>
      </c>
      <c r="Q11" s="114">
        <f t="shared" si="6"/>
        <v>7.9142783077494356E-3</v>
      </c>
      <c r="R11" s="119"/>
    </row>
    <row r="12" spans="1:18" ht="13.8" customHeight="1" x14ac:dyDescent="0.25">
      <c r="A12" s="13">
        <v>1977</v>
      </c>
      <c r="B12" s="14">
        <v>0.47176022412016044</v>
      </c>
      <c r="C12" s="15">
        <v>10</v>
      </c>
      <c r="D12" s="16">
        <f t="shared" si="0"/>
        <v>0.42458420170814437</v>
      </c>
      <c r="E12" s="15">
        <v>47.683176565798369</v>
      </c>
      <c r="F12" s="16">
        <f t="shared" si="1"/>
        <v>0.22212896713716437</v>
      </c>
      <c r="G12" s="15">
        <v>14</v>
      </c>
      <c r="H12" s="16">
        <f t="shared" si="7"/>
        <v>0.19103091173796136</v>
      </c>
      <c r="I12" s="15">
        <v>24</v>
      </c>
      <c r="J12" s="17">
        <f t="shared" si="2"/>
        <v>69.225151783065229</v>
      </c>
      <c r="K12" s="16">
        <f t="shared" si="8"/>
        <v>0.14518349292085064</v>
      </c>
      <c r="L12" s="18">
        <f t="shared" si="3"/>
        <v>6.364207908859206E-3</v>
      </c>
      <c r="M12" s="16">
        <f t="shared" si="4"/>
        <v>0.18042211211220405</v>
      </c>
      <c r="N12" s="15">
        <v>8</v>
      </c>
      <c r="O12" s="15">
        <v>25</v>
      </c>
      <c r="P12" s="18">
        <f t="shared" si="5"/>
        <v>5.7735075875905296E-2</v>
      </c>
      <c r="Q12" s="114">
        <f t="shared" si="6"/>
        <v>7.2168844844881621E-3</v>
      </c>
      <c r="R12" s="119"/>
    </row>
    <row r="13" spans="1:18" ht="13.8" customHeight="1" x14ac:dyDescent="0.25">
      <c r="A13" s="13">
        <v>1978</v>
      </c>
      <c r="B13" s="14">
        <v>0.47936743266617249</v>
      </c>
      <c r="C13" s="15">
        <v>10</v>
      </c>
      <c r="D13" s="16">
        <f t="shared" si="0"/>
        <v>0.43143068939955526</v>
      </c>
      <c r="E13" s="15">
        <v>47.683176565798369</v>
      </c>
      <c r="F13" s="16">
        <f t="shared" si="1"/>
        <v>0.22571083201412417</v>
      </c>
      <c r="G13" s="15">
        <v>14</v>
      </c>
      <c r="H13" s="16">
        <f t="shared" si="7"/>
        <v>0.19411131553214678</v>
      </c>
      <c r="I13" s="15">
        <v>24</v>
      </c>
      <c r="J13" s="17">
        <f t="shared" si="2"/>
        <v>69.225151783065229</v>
      </c>
      <c r="K13" s="16">
        <f t="shared" si="8"/>
        <v>0.14752459980443156</v>
      </c>
      <c r="L13" s="18">
        <f t="shared" si="3"/>
        <v>6.4668317722490548E-3</v>
      </c>
      <c r="M13" s="16">
        <f t="shared" si="4"/>
        <v>0.18333144732737458</v>
      </c>
      <c r="N13" s="15">
        <v>8</v>
      </c>
      <c r="O13" s="15">
        <v>25</v>
      </c>
      <c r="P13" s="18">
        <f t="shared" si="5"/>
        <v>5.8666063144759868E-2</v>
      </c>
      <c r="Q13" s="114">
        <f t="shared" si="6"/>
        <v>7.3332578930949835E-3</v>
      </c>
      <c r="R13" s="119"/>
    </row>
    <row r="14" spans="1:18" ht="13.8" customHeight="1" x14ac:dyDescent="0.25">
      <c r="A14" s="13">
        <v>1979</v>
      </c>
      <c r="B14" s="14">
        <v>0.49276843438270646</v>
      </c>
      <c r="C14" s="15">
        <v>10</v>
      </c>
      <c r="D14" s="16">
        <f t="shared" si="0"/>
        <v>0.4434915909444358</v>
      </c>
      <c r="E14" s="15">
        <v>47.683176565798369</v>
      </c>
      <c r="F14" s="16">
        <f t="shared" si="1"/>
        <v>0.23202071257993223</v>
      </c>
      <c r="G14" s="15">
        <v>14</v>
      </c>
      <c r="H14" s="16">
        <f t="shared" si="7"/>
        <v>0.19953781281874172</v>
      </c>
      <c r="I14" s="15">
        <v>24</v>
      </c>
      <c r="J14" s="17">
        <f t="shared" si="2"/>
        <v>69.225151783065229</v>
      </c>
      <c r="K14" s="16">
        <f t="shared" si="8"/>
        <v>0.15164873774224372</v>
      </c>
      <c r="L14" s="18">
        <f t="shared" si="3"/>
        <v>6.6476159010298618E-3</v>
      </c>
      <c r="M14" s="16">
        <f t="shared" si="4"/>
        <v>0.18845658698624607</v>
      </c>
      <c r="N14" s="15">
        <v>8</v>
      </c>
      <c r="O14" s="15">
        <v>25</v>
      </c>
      <c r="P14" s="18">
        <f t="shared" si="5"/>
        <v>6.0306107835598741E-2</v>
      </c>
      <c r="Q14" s="114">
        <f t="shared" si="6"/>
        <v>7.5382634794498426E-3</v>
      </c>
      <c r="R14" s="119"/>
    </row>
    <row r="15" spans="1:18" ht="13.8" customHeight="1" x14ac:dyDescent="0.25">
      <c r="A15" s="13">
        <v>1980</v>
      </c>
      <c r="B15" s="14">
        <v>0.45141968857310977</v>
      </c>
      <c r="C15" s="15">
        <v>10</v>
      </c>
      <c r="D15" s="16">
        <f t="shared" si="0"/>
        <v>0.40627771971579879</v>
      </c>
      <c r="E15" s="15">
        <v>47.683176565798369</v>
      </c>
      <c r="F15" s="16">
        <f t="shared" si="1"/>
        <v>0.21255159727621503</v>
      </c>
      <c r="G15" s="15">
        <v>14</v>
      </c>
      <c r="H15" s="16">
        <f t="shared" si="7"/>
        <v>0.18279437365754492</v>
      </c>
      <c r="I15" s="15">
        <v>24</v>
      </c>
      <c r="J15" s="17">
        <f t="shared" si="2"/>
        <v>69.225151783065229</v>
      </c>
      <c r="K15" s="16">
        <f t="shared" si="8"/>
        <v>0.13892372397973413</v>
      </c>
      <c r="L15" s="18">
        <f t="shared" si="3"/>
        <v>6.0898070785636877E-3</v>
      </c>
      <c r="M15" s="16">
        <f t="shared" si="4"/>
        <v>0.17264298577374126</v>
      </c>
      <c r="N15" s="15">
        <v>8</v>
      </c>
      <c r="O15" s="15">
        <v>25</v>
      </c>
      <c r="P15" s="18">
        <f t="shared" si="5"/>
        <v>5.5245755447597203E-2</v>
      </c>
      <c r="Q15" s="114">
        <f t="shared" si="6"/>
        <v>6.9057194309496504E-3</v>
      </c>
      <c r="R15" s="119"/>
    </row>
    <row r="16" spans="1:18" ht="13.8" customHeight="1" x14ac:dyDescent="0.25">
      <c r="A16" s="19">
        <v>1981</v>
      </c>
      <c r="B16" s="20">
        <v>0.44310898132767446</v>
      </c>
      <c r="C16" s="21">
        <v>10</v>
      </c>
      <c r="D16" s="20">
        <f t="shared" si="0"/>
        <v>0.398798083194907</v>
      </c>
      <c r="E16" s="21">
        <v>47.683176565798369</v>
      </c>
      <c r="F16" s="20">
        <f t="shared" si="1"/>
        <v>0.20863848904406002</v>
      </c>
      <c r="G16" s="21">
        <v>14</v>
      </c>
      <c r="H16" s="20">
        <f t="shared" si="7"/>
        <v>0.1794291005778916</v>
      </c>
      <c r="I16" s="21">
        <v>24</v>
      </c>
      <c r="J16" s="22">
        <f t="shared" si="2"/>
        <v>69.225151783065243</v>
      </c>
      <c r="K16" s="20">
        <f t="shared" si="8"/>
        <v>0.1363661164391976</v>
      </c>
      <c r="L16" s="23">
        <f t="shared" si="3"/>
        <v>5.9776927754168815E-3</v>
      </c>
      <c r="M16" s="20">
        <f t="shared" si="4"/>
        <v>0.16946460133668087</v>
      </c>
      <c r="N16" s="21">
        <v>8</v>
      </c>
      <c r="O16" s="21">
        <v>25</v>
      </c>
      <c r="P16" s="23">
        <f t="shared" si="5"/>
        <v>5.4228672427737878E-2</v>
      </c>
      <c r="Q16" s="115">
        <f t="shared" si="6"/>
        <v>6.7785840534672348E-3</v>
      </c>
      <c r="R16" s="119"/>
    </row>
    <row r="17" spans="1:18" ht="13.8" customHeight="1" x14ac:dyDescent="0.25">
      <c r="A17" s="19">
        <v>1982</v>
      </c>
      <c r="B17" s="20">
        <v>0.37728047961134942</v>
      </c>
      <c r="C17" s="21">
        <v>10</v>
      </c>
      <c r="D17" s="20">
        <f t="shared" si="0"/>
        <v>0.33955243165021448</v>
      </c>
      <c r="E17" s="21">
        <v>47.683176565798369</v>
      </c>
      <c r="F17" s="20">
        <f t="shared" si="1"/>
        <v>0.17764304613298088</v>
      </c>
      <c r="G17" s="21">
        <v>14</v>
      </c>
      <c r="H17" s="20">
        <f t="shared" si="7"/>
        <v>0.15277301967436355</v>
      </c>
      <c r="I17" s="21">
        <v>24</v>
      </c>
      <c r="J17" s="22">
        <f t="shared" si="2"/>
        <v>69.225151783065229</v>
      </c>
      <c r="K17" s="20">
        <f t="shared" si="8"/>
        <v>0.11610749495251629</v>
      </c>
      <c r="L17" s="23">
        <f t="shared" si="3"/>
        <v>5.0896436143568783E-3</v>
      </c>
      <c r="M17" s="20">
        <f t="shared" si="4"/>
        <v>0.14428885164521033</v>
      </c>
      <c r="N17" s="21">
        <v>8</v>
      </c>
      <c r="O17" s="21">
        <v>25</v>
      </c>
      <c r="P17" s="23">
        <f t="shared" si="5"/>
        <v>4.6172432526467307E-2</v>
      </c>
      <c r="Q17" s="115">
        <f t="shared" si="6"/>
        <v>5.7715540658084133E-3</v>
      </c>
      <c r="R17" s="119"/>
    </row>
    <row r="18" spans="1:18" ht="13.8" customHeight="1" x14ac:dyDescent="0.25">
      <c r="A18" s="19">
        <v>1983</v>
      </c>
      <c r="B18" s="20">
        <v>0.3947812058538584</v>
      </c>
      <c r="C18" s="21">
        <v>10</v>
      </c>
      <c r="D18" s="20">
        <f t="shared" si="0"/>
        <v>0.35530308526847254</v>
      </c>
      <c r="E18" s="21">
        <v>47.683176565798369</v>
      </c>
      <c r="F18" s="20">
        <f t="shared" si="1"/>
        <v>0.18588328777617766</v>
      </c>
      <c r="G18" s="21">
        <v>14</v>
      </c>
      <c r="H18" s="20">
        <f t="shared" si="7"/>
        <v>0.15985962748751278</v>
      </c>
      <c r="I18" s="21">
        <v>24</v>
      </c>
      <c r="J18" s="22">
        <f t="shared" si="2"/>
        <v>69.225151783065229</v>
      </c>
      <c r="K18" s="20">
        <f t="shared" si="8"/>
        <v>0.12149331689050971</v>
      </c>
      <c r="L18" s="23">
        <f t="shared" si="3"/>
        <v>5.3257344390360423E-3</v>
      </c>
      <c r="M18" s="20">
        <f t="shared" si="4"/>
        <v>0.15098190847945228</v>
      </c>
      <c r="N18" s="21">
        <v>8</v>
      </c>
      <c r="O18" s="21">
        <v>25</v>
      </c>
      <c r="P18" s="23">
        <f t="shared" si="5"/>
        <v>4.8314210713424732E-2</v>
      </c>
      <c r="Q18" s="115">
        <f t="shared" si="6"/>
        <v>6.0392763391780915E-3</v>
      </c>
      <c r="R18" s="119"/>
    </row>
    <row r="19" spans="1:18" ht="13.8" customHeight="1" x14ac:dyDescent="0.25">
      <c r="A19" s="19">
        <v>1984</v>
      </c>
      <c r="B19" s="20">
        <v>0.38714099548123948</v>
      </c>
      <c r="C19" s="21">
        <v>10</v>
      </c>
      <c r="D19" s="20">
        <f t="shared" si="0"/>
        <v>0.34842689593311554</v>
      </c>
      <c r="E19" s="21">
        <v>47.683176565798369</v>
      </c>
      <c r="F19" s="20">
        <f t="shared" si="1"/>
        <v>0.18228588394259751</v>
      </c>
      <c r="G19" s="21">
        <v>14</v>
      </c>
      <c r="H19" s="20">
        <f t="shared" si="7"/>
        <v>0.15676586019063385</v>
      </c>
      <c r="I19" s="21">
        <v>24</v>
      </c>
      <c r="J19" s="22">
        <f t="shared" si="2"/>
        <v>69.225151783065229</v>
      </c>
      <c r="K19" s="20">
        <f t="shared" si="8"/>
        <v>0.11914205374488174</v>
      </c>
      <c r="L19" s="23">
        <f t="shared" si="3"/>
        <v>5.2226653696386518E-3</v>
      </c>
      <c r="M19" s="20">
        <f t="shared" si="4"/>
        <v>0.14805995189657095</v>
      </c>
      <c r="N19" s="21">
        <v>8</v>
      </c>
      <c r="O19" s="21">
        <v>25</v>
      </c>
      <c r="P19" s="23">
        <f t="shared" si="5"/>
        <v>4.7379184606902706E-2</v>
      </c>
      <c r="Q19" s="115">
        <f t="shared" si="6"/>
        <v>5.9223980758628383E-3</v>
      </c>
      <c r="R19" s="119"/>
    </row>
    <row r="20" spans="1:18" ht="13.8" customHeight="1" x14ac:dyDescent="0.25">
      <c r="A20" s="19">
        <v>1985</v>
      </c>
      <c r="B20" s="20">
        <v>0.38915400937659872</v>
      </c>
      <c r="C20" s="21">
        <v>10</v>
      </c>
      <c r="D20" s="20">
        <f t="shared" si="0"/>
        <v>0.35023860843893884</v>
      </c>
      <c r="E20" s="21">
        <v>47.683176565798369</v>
      </c>
      <c r="F20" s="20">
        <f t="shared" si="1"/>
        <v>0.18323371437540442</v>
      </c>
      <c r="G20" s="21">
        <v>14</v>
      </c>
      <c r="H20" s="20">
        <f t="shared" si="7"/>
        <v>0.15758099436284781</v>
      </c>
      <c r="I20" s="21">
        <v>24</v>
      </c>
      <c r="J20" s="22">
        <f t="shared" si="2"/>
        <v>69.225151783065229</v>
      </c>
      <c r="K20" s="20">
        <f t="shared" si="8"/>
        <v>0.11976155571576433</v>
      </c>
      <c r="L20" s="23">
        <f t="shared" si="3"/>
        <v>5.2498216204170667E-3</v>
      </c>
      <c r="M20" s="20">
        <f t="shared" si="4"/>
        <v>0.14882981802801362</v>
      </c>
      <c r="N20" s="21">
        <v>8</v>
      </c>
      <c r="O20" s="21">
        <v>25</v>
      </c>
      <c r="P20" s="23">
        <f t="shared" si="5"/>
        <v>4.7625541768964358E-2</v>
      </c>
      <c r="Q20" s="115">
        <f t="shared" si="6"/>
        <v>5.9531927211205447E-3</v>
      </c>
      <c r="R20" s="119"/>
    </row>
    <row r="21" spans="1:18" ht="13.8" customHeight="1" x14ac:dyDescent="0.25">
      <c r="A21" s="13">
        <v>1986</v>
      </c>
      <c r="B21" s="14">
        <v>0.36609031335834885</v>
      </c>
      <c r="C21" s="15">
        <v>10</v>
      </c>
      <c r="D21" s="16">
        <f t="shared" si="0"/>
        <v>0.32948128202251398</v>
      </c>
      <c r="E21" s="15">
        <v>47.683176565798369</v>
      </c>
      <c r="F21" s="16">
        <f t="shared" si="1"/>
        <v>0.17237414056446257</v>
      </c>
      <c r="G21" s="15">
        <v>14</v>
      </c>
      <c r="H21" s="16">
        <f t="shared" si="7"/>
        <v>0.14824176088543781</v>
      </c>
      <c r="I21" s="15">
        <v>24</v>
      </c>
      <c r="J21" s="17">
        <f t="shared" si="2"/>
        <v>69.225151783065229</v>
      </c>
      <c r="K21" s="16">
        <f t="shared" si="8"/>
        <v>0.11266373827293275</v>
      </c>
      <c r="L21" s="18">
        <f t="shared" si="3"/>
        <v>4.938684417443627E-3</v>
      </c>
      <c r="M21" s="16">
        <f t="shared" si="4"/>
        <v>0.14000923389231809</v>
      </c>
      <c r="N21" s="15">
        <v>8</v>
      </c>
      <c r="O21" s="15">
        <v>25</v>
      </c>
      <c r="P21" s="18">
        <f t="shared" si="5"/>
        <v>4.4802954845541788E-2</v>
      </c>
      <c r="Q21" s="114">
        <f t="shared" si="6"/>
        <v>5.6003693556927235E-3</v>
      </c>
      <c r="R21" s="119"/>
    </row>
    <row r="22" spans="1:18" ht="13.8" customHeight="1" x14ac:dyDescent="0.25">
      <c r="A22" s="13">
        <v>1987</v>
      </c>
      <c r="B22" s="14">
        <v>0.3414276535806659</v>
      </c>
      <c r="C22" s="15">
        <v>10</v>
      </c>
      <c r="D22" s="16">
        <f t="shared" si="0"/>
        <v>0.30728488822259931</v>
      </c>
      <c r="E22" s="15">
        <v>47.683176565798369</v>
      </c>
      <c r="F22" s="16">
        <f t="shared" si="1"/>
        <v>0.16076169241140112</v>
      </c>
      <c r="G22" s="15">
        <v>14</v>
      </c>
      <c r="H22" s="16">
        <f t="shared" si="7"/>
        <v>0.13825505547380496</v>
      </c>
      <c r="I22" s="15">
        <v>24</v>
      </c>
      <c r="J22" s="17">
        <f t="shared" si="2"/>
        <v>69.225151783065229</v>
      </c>
      <c r="K22" s="16">
        <f t="shared" si="8"/>
        <v>0.10507384216009177</v>
      </c>
      <c r="L22" s="18">
        <f t="shared" si="3"/>
        <v>4.6059766426341598E-3</v>
      </c>
      <c r="M22" s="16">
        <f t="shared" si="4"/>
        <v>0.1305771348303571</v>
      </c>
      <c r="N22" s="15">
        <v>8</v>
      </c>
      <c r="O22" s="15">
        <v>25</v>
      </c>
      <c r="P22" s="18">
        <f t="shared" si="5"/>
        <v>4.178468314571427E-2</v>
      </c>
      <c r="Q22" s="114">
        <f t="shared" si="6"/>
        <v>5.2230853932142838E-3</v>
      </c>
      <c r="R22" s="119"/>
    </row>
    <row r="23" spans="1:18" ht="13.8" customHeight="1" x14ac:dyDescent="0.25">
      <c r="A23" s="13">
        <v>1988</v>
      </c>
      <c r="B23" s="14">
        <v>0.35752037580452289</v>
      </c>
      <c r="C23" s="15">
        <v>10</v>
      </c>
      <c r="D23" s="16">
        <f t="shared" si="0"/>
        <v>0.32176833822407058</v>
      </c>
      <c r="E23" s="15">
        <v>47.683176565798369</v>
      </c>
      <c r="F23" s="16">
        <f t="shared" si="1"/>
        <v>0.16833897337585171</v>
      </c>
      <c r="G23" s="15">
        <v>14</v>
      </c>
      <c r="H23" s="16">
        <f t="shared" si="7"/>
        <v>0.14477151710323247</v>
      </c>
      <c r="I23" s="15">
        <v>24</v>
      </c>
      <c r="J23" s="17">
        <f t="shared" si="2"/>
        <v>69.225151783065229</v>
      </c>
      <c r="K23" s="16">
        <f t="shared" si="8"/>
        <v>0.11002635299845667</v>
      </c>
      <c r="L23" s="18">
        <f t="shared" si="3"/>
        <v>4.8230730081515252E-3</v>
      </c>
      <c r="M23" s="16">
        <f t="shared" si="4"/>
        <v>0.13673170824459166</v>
      </c>
      <c r="N23" s="15">
        <v>8</v>
      </c>
      <c r="O23" s="15">
        <v>25</v>
      </c>
      <c r="P23" s="18">
        <f t="shared" si="5"/>
        <v>4.3754146638269334E-2</v>
      </c>
      <c r="Q23" s="114">
        <f t="shared" si="6"/>
        <v>5.4692683297836667E-3</v>
      </c>
      <c r="R23" s="119"/>
    </row>
    <row r="24" spans="1:18" ht="13.8" customHeight="1" x14ac:dyDescent="0.25">
      <c r="A24" s="13">
        <v>1989</v>
      </c>
      <c r="B24" s="14">
        <v>0.33022532170031776</v>
      </c>
      <c r="C24" s="15">
        <v>10</v>
      </c>
      <c r="D24" s="16">
        <f t="shared" si="0"/>
        <v>0.297202789530286</v>
      </c>
      <c r="E24" s="15">
        <v>47.683176565798369</v>
      </c>
      <c r="F24" s="16">
        <f t="shared" si="1"/>
        <v>0.15548705864008161</v>
      </c>
      <c r="G24" s="15">
        <v>14</v>
      </c>
      <c r="H24" s="16">
        <f t="shared" si="7"/>
        <v>0.13371887043047018</v>
      </c>
      <c r="I24" s="15">
        <v>24</v>
      </c>
      <c r="J24" s="17">
        <f t="shared" si="2"/>
        <v>69.225151783065229</v>
      </c>
      <c r="K24" s="16">
        <f t="shared" si="8"/>
        <v>0.10162634152715733</v>
      </c>
      <c r="L24" s="18">
        <f t="shared" si="3"/>
        <v>4.4548533272178552E-3</v>
      </c>
      <c r="M24" s="16">
        <f t="shared" si="4"/>
        <v>0.12629286439996257</v>
      </c>
      <c r="N24" s="15">
        <v>8</v>
      </c>
      <c r="O24" s="15">
        <v>25</v>
      </c>
      <c r="P24" s="18">
        <f t="shared" si="5"/>
        <v>4.0413716607988023E-2</v>
      </c>
      <c r="Q24" s="114">
        <f t="shared" si="6"/>
        <v>5.0517145759985029E-3</v>
      </c>
      <c r="R24" s="119"/>
    </row>
    <row r="25" spans="1:18" ht="13.8" customHeight="1" x14ac:dyDescent="0.25">
      <c r="A25" s="13">
        <v>1990</v>
      </c>
      <c r="B25" s="14">
        <v>0.2623284671293557</v>
      </c>
      <c r="C25" s="15">
        <v>10</v>
      </c>
      <c r="D25" s="16">
        <f t="shared" si="0"/>
        <v>0.23609562041642013</v>
      </c>
      <c r="E25" s="15">
        <v>47.683176565798369</v>
      </c>
      <c r="F25" s="16">
        <f t="shared" si="1"/>
        <v>0.1235177288691414</v>
      </c>
      <c r="G25" s="15">
        <v>14</v>
      </c>
      <c r="H25" s="16">
        <f t="shared" si="7"/>
        <v>0.10622524682746161</v>
      </c>
      <c r="I25" s="15">
        <v>24</v>
      </c>
      <c r="J25" s="17">
        <f t="shared" si="2"/>
        <v>69.225151783065229</v>
      </c>
      <c r="K25" s="16">
        <f t="shared" si="8"/>
        <v>8.0731187588870823E-2</v>
      </c>
      <c r="L25" s="18">
        <f t="shared" si="3"/>
        <v>3.5389013737587211E-3</v>
      </c>
      <c r="M25" s="16">
        <f t="shared" si="4"/>
        <v>0.10032608449537286</v>
      </c>
      <c r="N25" s="15">
        <v>8</v>
      </c>
      <c r="O25" s="15">
        <v>25</v>
      </c>
      <c r="P25" s="18">
        <f t="shared" si="5"/>
        <v>3.2104347038519318E-2</v>
      </c>
      <c r="Q25" s="114">
        <f t="shared" si="6"/>
        <v>4.0130433798149148E-3</v>
      </c>
      <c r="R25" s="119"/>
    </row>
    <row r="26" spans="1:18" ht="13.8" customHeight="1" x14ac:dyDescent="0.25">
      <c r="A26" s="19">
        <v>1991</v>
      </c>
      <c r="B26" s="20">
        <v>0.24675195307168252</v>
      </c>
      <c r="C26" s="21">
        <v>10</v>
      </c>
      <c r="D26" s="20">
        <f t="shared" si="0"/>
        <v>0.22207675776451427</v>
      </c>
      <c r="E26" s="21">
        <v>47.683176565798369</v>
      </c>
      <c r="F26" s="20">
        <f t="shared" si="1"/>
        <v>0.11618350524806059</v>
      </c>
      <c r="G26" s="21">
        <v>14</v>
      </c>
      <c r="H26" s="20">
        <f t="shared" si="7"/>
        <v>9.9917814513332107E-2</v>
      </c>
      <c r="I26" s="21">
        <v>24</v>
      </c>
      <c r="J26" s="22">
        <f t="shared" si="2"/>
        <v>69.225151783065229</v>
      </c>
      <c r="K26" s="20">
        <f t="shared" si="8"/>
        <v>7.5937539030132395E-2</v>
      </c>
      <c r="L26" s="23">
        <f t="shared" si="3"/>
        <v>3.3287688341975845E-3</v>
      </c>
      <c r="M26" s="20">
        <f t="shared" si="4"/>
        <v>9.4368932065084413E-2</v>
      </c>
      <c r="N26" s="21">
        <v>8</v>
      </c>
      <c r="O26" s="21">
        <v>25</v>
      </c>
      <c r="P26" s="23">
        <f t="shared" si="5"/>
        <v>3.0198058260827013E-2</v>
      </c>
      <c r="Q26" s="115">
        <f t="shared" si="6"/>
        <v>3.7747572826033766E-3</v>
      </c>
      <c r="R26" s="119"/>
    </row>
    <row r="27" spans="1:18" ht="13.8" customHeight="1" x14ac:dyDescent="0.25">
      <c r="A27" s="19">
        <v>1992</v>
      </c>
      <c r="B27" s="20">
        <v>0.32000232722445837</v>
      </c>
      <c r="C27" s="21">
        <v>10</v>
      </c>
      <c r="D27" s="20">
        <f t="shared" si="0"/>
        <v>0.28800209450201253</v>
      </c>
      <c r="E27" s="21">
        <v>47.683176565798369</v>
      </c>
      <c r="F27" s="20">
        <f t="shared" si="1"/>
        <v>0.15067354726742044</v>
      </c>
      <c r="G27" s="21">
        <v>14</v>
      </c>
      <c r="H27" s="20">
        <f t="shared" si="7"/>
        <v>0.12957925064998158</v>
      </c>
      <c r="I27" s="21">
        <v>24</v>
      </c>
      <c r="J27" s="22">
        <f t="shared" si="2"/>
        <v>69.225151783065229</v>
      </c>
      <c r="K27" s="20">
        <f t="shared" si="8"/>
        <v>9.8480230493985993E-2</v>
      </c>
      <c r="L27" s="23">
        <f t="shared" si="3"/>
        <v>4.3169416106952768E-3</v>
      </c>
      <c r="M27" s="20">
        <f t="shared" si="4"/>
        <v>0.12238313619240575</v>
      </c>
      <c r="N27" s="21">
        <v>8</v>
      </c>
      <c r="O27" s="21">
        <v>25</v>
      </c>
      <c r="P27" s="23">
        <f t="shared" si="5"/>
        <v>3.9162603581569838E-2</v>
      </c>
      <c r="Q27" s="115">
        <f t="shared" si="6"/>
        <v>4.8953254476962298E-3</v>
      </c>
      <c r="R27" s="119"/>
    </row>
    <row r="28" spans="1:18" ht="13.8" customHeight="1" x14ac:dyDescent="0.25">
      <c r="A28" s="19">
        <v>1993</v>
      </c>
      <c r="B28" s="20">
        <v>0.30049784695779141</v>
      </c>
      <c r="C28" s="21">
        <v>10</v>
      </c>
      <c r="D28" s="20">
        <f t="shared" si="0"/>
        <v>0.27044806226201229</v>
      </c>
      <c r="E28" s="21">
        <v>47.683176565798369</v>
      </c>
      <c r="F28" s="20">
        <f t="shared" si="1"/>
        <v>0.14148983521483666</v>
      </c>
      <c r="G28" s="21">
        <v>14</v>
      </c>
      <c r="H28" s="20">
        <f t="shared" si="7"/>
        <v>0.12168125828475952</v>
      </c>
      <c r="I28" s="21">
        <v>24</v>
      </c>
      <c r="J28" s="22">
        <f t="shared" si="2"/>
        <v>69.225151783065229</v>
      </c>
      <c r="K28" s="20">
        <f t="shared" si="8"/>
        <v>9.2477756296417232E-2</v>
      </c>
      <c r="L28" s="23">
        <f t="shared" si="3"/>
        <v>4.0538194540895222E-3</v>
      </c>
      <c r="M28" s="20">
        <f t="shared" si="4"/>
        <v>0.1149237546137109</v>
      </c>
      <c r="N28" s="21">
        <v>8</v>
      </c>
      <c r="O28" s="21">
        <v>25</v>
      </c>
      <c r="P28" s="23">
        <f t="shared" si="5"/>
        <v>3.677560147638749E-2</v>
      </c>
      <c r="Q28" s="115">
        <f t="shared" si="6"/>
        <v>4.5969501845484362E-3</v>
      </c>
      <c r="R28" s="119"/>
    </row>
    <row r="29" spans="1:18" ht="13.8" customHeight="1" x14ac:dyDescent="0.25">
      <c r="A29" s="19">
        <v>1994</v>
      </c>
      <c r="B29" s="20">
        <v>0.32882629803823327</v>
      </c>
      <c r="C29" s="21">
        <v>10</v>
      </c>
      <c r="D29" s="20">
        <f t="shared" si="0"/>
        <v>0.29594366823440993</v>
      </c>
      <c r="E29" s="21">
        <v>47.683176565798369</v>
      </c>
      <c r="F29" s="20">
        <f t="shared" si="1"/>
        <v>0.15482832637489571</v>
      </c>
      <c r="G29" s="21">
        <v>14</v>
      </c>
      <c r="H29" s="20">
        <f t="shared" si="7"/>
        <v>0.13315236068241032</v>
      </c>
      <c r="I29" s="21">
        <v>24</v>
      </c>
      <c r="J29" s="22">
        <f t="shared" si="2"/>
        <v>69.225151783065229</v>
      </c>
      <c r="K29" s="20">
        <f t="shared" si="8"/>
        <v>0.10119579411863185</v>
      </c>
      <c r="L29" s="23">
        <f t="shared" si="3"/>
        <v>4.4359800161592041E-3</v>
      </c>
      <c r="M29" s="20">
        <f t="shared" si="4"/>
        <v>0.12575781546810536</v>
      </c>
      <c r="N29" s="21">
        <v>8</v>
      </c>
      <c r="O29" s="21">
        <v>25</v>
      </c>
      <c r="P29" s="23">
        <f t="shared" si="5"/>
        <v>4.0242500949793716E-2</v>
      </c>
      <c r="Q29" s="115">
        <f t="shared" si="6"/>
        <v>5.0303126187242145E-3</v>
      </c>
      <c r="R29" s="119"/>
    </row>
    <row r="30" spans="1:18" ht="13.8" customHeight="1" x14ac:dyDescent="0.25">
      <c r="A30" s="19">
        <v>1995</v>
      </c>
      <c r="B30" s="20">
        <v>0.30408033730121514</v>
      </c>
      <c r="C30" s="21">
        <v>10</v>
      </c>
      <c r="D30" s="20">
        <f t="shared" si="0"/>
        <v>0.27367230357109362</v>
      </c>
      <c r="E30" s="21">
        <v>47.683176565798369</v>
      </c>
      <c r="F30" s="20">
        <f t="shared" si="1"/>
        <v>0.14317665584760134</v>
      </c>
      <c r="G30" s="21">
        <v>14</v>
      </c>
      <c r="H30" s="20">
        <f t="shared" si="7"/>
        <v>0.12313192402893715</v>
      </c>
      <c r="I30" s="21">
        <v>24</v>
      </c>
      <c r="J30" s="22">
        <f t="shared" si="2"/>
        <v>69.225151783065229</v>
      </c>
      <c r="K30" s="20">
        <f t="shared" si="8"/>
        <v>9.3580262261992231E-2</v>
      </c>
      <c r="L30" s="23">
        <f t="shared" si="3"/>
        <v>4.1021484827174675E-3</v>
      </c>
      <c r="M30" s="20">
        <f t="shared" si="4"/>
        <v>0.11629385841079884</v>
      </c>
      <c r="N30" s="21">
        <v>8</v>
      </c>
      <c r="O30" s="21">
        <v>25</v>
      </c>
      <c r="P30" s="23">
        <f t="shared" si="5"/>
        <v>3.7214034691455629E-2</v>
      </c>
      <c r="Q30" s="115">
        <f t="shared" si="6"/>
        <v>4.6517543364319536E-3</v>
      </c>
      <c r="R30" s="119"/>
    </row>
    <row r="31" spans="1:18" ht="13.8" customHeight="1" x14ac:dyDescent="0.25">
      <c r="A31" s="13">
        <v>1996</v>
      </c>
      <c r="B31" s="14">
        <v>0.31911182046746545</v>
      </c>
      <c r="C31" s="15">
        <v>10</v>
      </c>
      <c r="D31" s="16">
        <f t="shared" si="0"/>
        <v>0.28720063842071891</v>
      </c>
      <c r="E31" s="15">
        <v>47.683176565798369</v>
      </c>
      <c r="F31" s="16">
        <f t="shared" si="1"/>
        <v>0.15025425090446737</v>
      </c>
      <c r="G31" s="15">
        <v>14</v>
      </c>
      <c r="H31" s="16">
        <f t="shared" si="7"/>
        <v>0.12921865577784195</v>
      </c>
      <c r="I31" s="15">
        <v>24</v>
      </c>
      <c r="J31" s="17">
        <f t="shared" si="2"/>
        <v>69.225151783065229</v>
      </c>
      <c r="K31" s="16">
        <f t="shared" si="8"/>
        <v>9.8206178391159887E-2</v>
      </c>
      <c r="L31" s="18">
        <f t="shared" si="3"/>
        <v>4.3049283678316666E-3</v>
      </c>
      <c r="M31" s="16">
        <f t="shared" si="4"/>
        <v>0.12204256676384383</v>
      </c>
      <c r="N31" s="15">
        <v>8</v>
      </c>
      <c r="O31" s="15">
        <v>25</v>
      </c>
      <c r="P31" s="18">
        <f t="shared" si="5"/>
        <v>3.9053621364430025E-2</v>
      </c>
      <c r="Q31" s="114">
        <f t="shared" si="6"/>
        <v>4.8817026705537531E-3</v>
      </c>
      <c r="R31" s="119"/>
    </row>
    <row r="32" spans="1:18" ht="13.8" customHeight="1" x14ac:dyDescent="0.25">
      <c r="A32" s="13">
        <v>1997</v>
      </c>
      <c r="B32" s="14">
        <v>0.2994323739520432</v>
      </c>
      <c r="C32" s="15">
        <v>10</v>
      </c>
      <c r="D32" s="16">
        <f t="shared" si="0"/>
        <v>0.26948913655683887</v>
      </c>
      <c r="E32" s="15">
        <v>47.683176565798369</v>
      </c>
      <c r="F32" s="16">
        <f t="shared" si="1"/>
        <v>0.14098815574679591</v>
      </c>
      <c r="G32" s="15">
        <v>14</v>
      </c>
      <c r="H32" s="16">
        <f t="shared" si="7"/>
        <v>0.12124981394224447</v>
      </c>
      <c r="I32" s="15">
        <v>24</v>
      </c>
      <c r="J32" s="17">
        <f t="shared" si="2"/>
        <v>69.225151783065229</v>
      </c>
      <c r="K32" s="16">
        <f t="shared" si="8"/>
        <v>9.2149858596105805E-2</v>
      </c>
      <c r="L32" s="18">
        <f t="shared" si="3"/>
        <v>4.0394458562676514E-3</v>
      </c>
      <c r="M32" s="16">
        <f t="shared" si="4"/>
        <v>0.11451627030225978</v>
      </c>
      <c r="N32" s="15">
        <v>8</v>
      </c>
      <c r="O32" s="15">
        <v>25</v>
      </c>
      <c r="P32" s="18">
        <f t="shared" si="5"/>
        <v>3.6645206496723128E-2</v>
      </c>
      <c r="Q32" s="114">
        <f t="shared" si="6"/>
        <v>4.5806508120903909E-3</v>
      </c>
      <c r="R32" s="119"/>
    </row>
    <row r="33" spans="1:18" ht="13.8" customHeight="1" x14ac:dyDescent="0.25">
      <c r="A33" s="13">
        <v>1998</v>
      </c>
      <c r="B33" s="14">
        <v>0.30421735472538614</v>
      </c>
      <c r="C33" s="15">
        <v>10</v>
      </c>
      <c r="D33" s="16">
        <f t="shared" si="0"/>
        <v>0.27379561925284751</v>
      </c>
      <c r="E33" s="15">
        <v>47.683176565798369</v>
      </c>
      <c r="F33" s="16">
        <f t="shared" si="1"/>
        <v>0.14324117069509121</v>
      </c>
      <c r="G33" s="15">
        <v>14</v>
      </c>
      <c r="H33" s="16">
        <f t="shared" si="7"/>
        <v>0.12318740679777844</v>
      </c>
      <c r="I33" s="15">
        <v>24</v>
      </c>
      <c r="J33" s="17">
        <f t="shared" si="2"/>
        <v>69.225151783065229</v>
      </c>
      <c r="K33" s="16">
        <f t="shared" si="8"/>
        <v>9.362242916631161E-2</v>
      </c>
      <c r="L33" s="18">
        <f t="shared" si="3"/>
        <v>4.1039968949616052E-3</v>
      </c>
      <c r="M33" s="16">
        <f t="shared" si="4"/>
        <v>0.11634625997371402</v>
      </c>
      <c r="N33" s="15">
        <v>8</v>
      </c>
      <c r="O33" s="15">
        <v>25</v>
      </c>
      <c r="P33" s="18">
        <f t="shared" si="5"/>
        <v>3.7230803191588488E-2</v>
      </c>
      <c r="Q33" s="114">
        <f t="shared" si="6"/>
        <v>4.653850398948561E-3</v>
      </c>
      <c r="R33" s="119"/>
    </row>
    <row r="34" spans="1:18" ht="13.8" customHeight="1" x14ac:dyDescent="0.25">
      <c r="A34" s="13">
        <v>1999</v>
      </c>
      <c r="B34" s="14">
        <v>0.22510255955172842</v>
      </c>
      <c r="C34" s="15">
        <v>10</v>
      </c>
      <c r="D34" s="16">
        <f t="shared" si="0"/>
        <v>0.20259230359655558</v>
      </c>
      <c r="E34" s="15">
        <v>47.683176565798369</v>
      </c>
      <c r="F34" s="16">
        <f t="shared" si="1"/>
        <v>0.10598985776389169</v>
      </c>
      <c r="G34" s="15">
        <v>14</v>
      </c>
      <c r="H34" s="16">
        <f t="shared" si="7"/>
        <v>9.1151277676946862E-2</v>
      </c>
      <c r="I34" s="15">
        <v>24</v>
      </c>
      <c r="J34" s="17">
        <f t="shared" si="2"/>
        <v>69.225151783065229</v>
      </c>
      <c r="K34" s="16">
        <f t="shared" si="8"/>
        <v>6.9274971034479618E-2</v>
      </c>
      <c r="L34" s="18">
        <f t="shared" si="3"/>
        <v>3.0367110590456821E-3</v>
      </c>
      <c r="M34" s="16">
        <f t="shared" si="4"/>
        <v>8.6089240168415557E-2</v>
      </c>
      <c r="N34" s="15">
        <v>8</v>
      </c>
      <c r="O34" s="15">
        <v>25</v>
      </c>
      <c r="P34" s="18">
        <f t="shared" si="5"/>
        <v>2.7548556853892979E-2</v>
      </c>
      <c r="Q34" s="114">
        <f t="shared" si="6"/>
        <v>3.4435696067366224E-3</v>
      </c>
      <c r="R34" s="119"/>
    </row>
    <row r="35" spans="1:18" ht="13.8" customHeight="1" x14ac:dyDescent="0.25">
      <c r="A35" s="13">
        <v>2000</v>
      </c>
      <c r="B35" s="14">
        <v>0.34464439414274833</v>
      </c>
      <c r="C35" s="15">
        <v>10</v>
      </c>
      <c r="D35" s="16">
        <f t="shared" si="0"/>
        <v>0.31017995472847348</v>
      </c>
      <c r="E35" s="15">
        <v>47.683176565798369</v>
      </c>
      <c r="F35" s="16">
        <f t="shared" si="1"/>
        <v>0.16227629924358203</v>
      </c>
      <c r="G35" s="15">
        <v>14</v>
      </c>
      <c r="H35" s="16">
        <f t="shared" si="7"/>
        <v>0.13955761734948055</v>
      </c>
      <c r="I35" s="15">
        <v>24</v>
      </c>
      <c r="J35" s="17">
        <f t="shared" si="2"/>
        <v>69.225151783065229</v>
      </c>
      <c r="K35" s="16">
        <f t="shared" si="8"/>
        <v>0.10606378918560522</v>
      </c>
      <c r="L35" s="18">
        <f t="shared" si="3"/>
        <v>4.6493715807388591E-3</v>
      </c>
      <c r="M35" s="16">
        <f t="shared" si="4"/>
        <v>0.13180735962815629</v>
      </c>
      <c r="N35" s="15">
        <v>8</v>
      </c>
      <c r="O35" s="15">
        <v>25</v>
      </c>
      <c r="P35" s="18">
        <f t="shared" si="5"/>
        <v>4.2178355081010012E-2</v>
      </c>
      <c r="Q35" s="114">
        <f t="shared" si="6"/>
        <v>5.2722943851262515E-3</v>
      </c>
      <c r="R35" s="119"/>
    </row>
    <row r="36" spans="1:18" ht="13.8" customHeight="1" x14ac:dyDescent="0.25">
      <c r="A36" s="19">
        <v>2001</v>
      </c>
      <c r="B36" s="20">
        <v>0.35020843445541416</v>
      </c>
      <c r="C36" s="21">
        <v>10</v>
      </c>
      <c r="D36" s="20">
        <f t="shared" si="0"/>
        <v>0.31518759100987276</v>
      </c>
      <c r="E36" s="21">
        <v>47.683176565798369</v>
      </c>
      <c r="F36" s="20">
        <f t="shared" si="1"/>
        <v>0.1648961354751487</v>
      </c>
      <c r="G36" s="21">
        <v>14</v>
      </c>
      <c r="H36" s="20">
        <f t="shared" si="7"/>
        <v>0.14181067650862789</v>
      </c>
      <c r="I36" s="21">
        <v>24</v>
      </c>
      <c r="J36" s="22">
        <f t="shared" si="2"/>
        <v>69.225151783065229</v>
      </c>
      <c r="K36" s="20">
        <f t="shared" si="8"/>
        <v>0.10777611414655719</v>
      </c>
      <c r="L36" s="23">
        <f t="shared" si="3"/>
        <v>4.7244324009449723E-3</v>
      </c>
      <c r="M36" s="20">
        <f t="shared" si="4"/>
        <v>0.13393529635058948</v>
      </c>
      <c r="N36" s="21">
        <v>8</v>
      </c>
      <c r="O36" s="21">
        <v>25</v>
      </c>
      <c r="P36" s="23">
        <f t="shared" si="5"/>
        <v>4.2859294832188637E-2</v>
      </c>
      <c r="Q36" s="115">
        <f t="shared" si="6"/>
        <v>5.3574118540235796E-3</v>
      </c>
      <c r="R36" s="119"/>
    </row>
    <row r="37" spans="1:18" ht="13.8" customHeight="1" x14ac:dyDescent="0.25">
      <c r="A37" s="19">
        <v>2002</v>
      </c>
      <c r="B37" s="20">
        <v>0.30973659958022637</v>
      </c>
      <c r="C37" s="21">
        <v>10</v>
      </c>
      <c r="D37" s="20">
        <f t="shared" si="0"/>
        <v>0.27876293962220372</v>
      </c>
      <c r="E37" s="21">
        <v>47.683176565798369</v>
      </c>
      <c r="F37" s="20">
        <f t="shared" si="1"/>
        <v>0.14583991492213841</v>
      </c>
      <c r="G37" s="21">
        <v>14</v>
      </c>
      <c r="H37" s="20">
        <f t="shared" si="7"/>
        <v>0.12542232683303903</v>
      </c>
      <c r="I37" s="21">
        <v>24</v>
      </c>
      <c r="J37" s="22">
        <f t="shared" si="2"/>
        <v>69.225151783065229</v>
      </c>
      <c r="K37" s="20">
        <f t="shared" si="8"/>
        <v>9.5320968393109662E-2</v>
      </c>
      <c r="L37" s="23">
        <f t="shared" si="3"/>
        <v>4.1784534090130261E-3</v>
      </c>
      <c r="M37" s="20">
        <f t="shared" si="4"/>
        <v>0.11845706491881478</v>
      </c>
      <c r="N37" s="21">
        <v>8</v>
      </c>
      <c r="O37" s="21">
        <v>25</v>
      </c>
      <c r="P37" s="23">
        <f t="shared" si="5"/>
        <v>3.7906260774020727E-2</v>
      </c>
      <c r="Q37" s="115">
        <f t="shared" si="6"/>
        <v>4.7382825967525908E-3</v>
      </c>
      <c r="R37" s="119"/>
    </row>
    <row r="38" spans="1:18" ht="13.8" customHeight="1" x14ac:dyDescent="0.25">
      <c r="A38" s="19">
        <v>2003</v>
      </c>
      <c r="B38" s="20">
        <v>0.3236611243379805</v>
      </c>
      <c r="C38" s="21">
        <v>10</v>
      </c>
      <c r="D38" s="20">
        <f t="shared" si="0"/>
        <v>0.29129501190418244</v>
      </c>
      <c r="E38" s="21">
        <v>47.683176565798369</v>
      </c>
      <c r="F38" s="20">
        <f t="shared" si="1"/>
        <v>0.15239629705054775</v>
      </c>
      <c r="G38" s="21">
        <v>14</v>
      </c>
      <c r="H38" s="20">
        <f t="shared" si="7"/>
        <v>0.13106081546347106</v>
      </c>
      <c r="I38" s="21">
        <v>24</v>
      </c>
      <c r="J38" s="22">
        <f t="shared" si="2"/>
        <v>69.225151783065229</v>
      </c>
      <c r="K38" s="20">
        <f t="shared" si="8"/>
        <v>9.9606219752238004E-2</v>
      </c>
      <c r="L38" s="23">
        <f t="shared" si="3"/>
        <v>4.3663000439337204E-3</v>
      </c>
      <c r="M38" s="20">
        <f t="shared" si="4"/>
        <v>0.123782423095499</v>
      </c>
      <c r="N38" s="21">
        <v>8</v>
      </c>
      <c r="O38" s="21">
        <v>25</v>
      </c>
      <c r="P38" s="23">
        <f t="shared" si="5"/>
        <v>3.9610375390559678E-2</v>
      </c>
      <c r="Q38" s="115">
        <f t="shared" si="6"/>
        <v>4.9512969238199598E-3</v>
      </c>
      <c r="R38" s="119"/>
    </row>
    <row r="39" spans="1:18" ht="13.8" customHeight="1" x14ac:dyDescent="0.25">
      <c r="A39" s="19">
        <v>2004</v>
      </c>
      <c r="B39" s="20">
        <v>0.31173439632640804</v>
      </c>
      <c r="C39" s="21">
        <v>10</v>
      </c>
      <c r="D39" s="20">
        <f t="shared" si="0"/>
        <v>0.28056095669376724</v>
      </c>
      <c r="E39" s="21">
        <v>47.683176565798369</v>
      </c>
      <c r="F39" s="20">
        <f t="shared" si="1"/>
        <v>0.1467805803387851</v>
      </c>
      <c r="G39" s="21">
        <v>14</v>
      </c>
      <c r="H39" s="20">
        <f t="shared" si="7"/>
        <v>0.12623129909135519</v>
      </c>
      <c r="I39" s="21">
        <v>24</v>
      </c>
      <c r="J39" s="22">
        <f t="shared" si="2"/>
        <v>69.225151783065229</v>
      </c>
      <c r="K39" s="20">
        <f t="shared" si="8"/>
        <v>9.5935787309429948E-2</v>
      </c>
      <c r="L39" s="23">
        <f t="shared" si="3"/>
        <v>4.2054043752078885E-3</v>
      </c>
      <c r="M39" s="20">
        <f t="shared" si="4"/>
        <v>0.11922111133495603</v>
      </c>
      <c r="N39" s="21">
        <v>8</v>
      </c>
      <c r="O39" s="21">
        <v>25</v>
      </c>
      <c r="P39" s="23">
        <f t="shared" si="5"/>
        <v>3.815075562718593E-2</v>
      </c>
      <c r="Q39" s="115">
        <f t="shared" si="6"/>
        <v>4.7688444533982412E-3</v>
      </c>
      <c r="R39" s="119"/>
    </row>
    <row r="40" spans="1:18" ht="13.8" customHeight="1" x14ac:dyDescent="0.25">
      <c r="A40" s="19">
        <v>2005</v>
      </c>
      <c r="B40" s="20">
        <v>0.25282499598158209</v>
      </c>
      <c r="C40" s="21">
        <v>10</v>
      </c>
      <c r="D40" s="20">
        <f t="shared" si="0"/>
        <v>0.22754249638342389</v>
      </c>
      <c r="E40" s="21">
        <v>47.683176565798369</v>
      </c>
      <c r="F40" s="20">
        <f t="shared" si="1"/>
        <v>0.1190430060706905</v>
      </c>
      <c r="G40" s="21">
        <v>14</v>
      </c>
      <c r="H40" s="20">
        <f t="shared" si="7"/>
        <v>0.10237698522079383</v>
      </c>
      <c r="I40" s="21">
        <v>24</v>
      </c>
      <c r="J40" s="22">
        <f t="shared" si="2"/>
        <v>69.225151783065229</v>
      </c>
      <c r="K40" s="20">
        <f t="shared" si="8"/>
        <v>7.7806508767803317E-2</v>
      </c>
      <c r="L40" s="23">
        <f t="shared" si="3"/>
        <v>3.4106962747530219E-3</v>
      </c>
      <c r="M40" s="20">
        <f t="shared" si="4"/>
        <v>9.6691534041110791E-2</v>
      </c>
      <c r="N40" s="21">
        <v>8</v>
      </c>
      <c r="O40" s="21">
        <v>25</v>
      </c>
      <c r="P40" s="23">
        <f t="shared" si="5"/>
        <v>3.0941290893155452E-2</v>
      </c>
      <c r="Q40" s="115">
        <f t="shared" si="6"/>
        <v>3.8676613616444315E-3</v>
      </c>
      <c r="R40" s="119"/>
    </row>
    <row r="41" spans="1:18" ht="13.8" customHeight="1" x14ac:dyDescent="0.25">
      <c r="A41" s="13">
        <v>2006</v>
      </c>
      <c r="B41" s="14">
        <v>0.3125439489330662</v>
      </c>
      <c r="C41" s="15">
        <v>10</v>
      </c>
      <c r="D41" s="16">
        <f t="shared" si="0"/>
        <v>0.28128955403975958</v>
      </c>
      <c r="E41" s="15">
        <v>47.683176565798369</v>
      </c>
      <c r="F41" s="16">
        <f t="shared" si="1"/>
        <v>0.1471617593258342</v>
      </c>
      <c r="G41" s="15">
        <v>14</v>
      </c>
      <c r="H41" s="16">
        <f t="shared" si="7"/>
        <v>0.12655911302021741</v>
      </c>
      <c r="I41" s="15">
        <v>24</v>
      </c>
      <c r="J41" s="17">
        <f t="shared" si="2"/>
        <v>69.225151783065229</v>
      </c>
      <c r="K41" s="16">
        <f t="shared" si="8"/>
        <v>9.6184925895365231E-2</v>
      </c>
      <c r="L41" s="18">
        <f t="shared" si="3"/>
        <v>4.2163255187009415E-3</v>
      </c>
      <c r="M41" s="16">
        <f t="shared" si="4"/>
        <v>0.11953072029241234</v>
      </c>
      <c r="N41" s="15">
        <v>8</v>
      </c>
      <c r="O41" s="15">
        <v>25</v>
      </c>
      <c r="P41" s="18">
        <f t="shared" si="5"/>
        <v>3.8249830493571946E-2</v>
      </c>
      <c r="Q41" s="114">
        <f t="shared" si="6"/>
        <v>4.7812288116964932E-3</v>
      </c>
      <c r="R41" s="119"/>
    </row>
    <row r="42" spans="1:18" ht="13.8" customHeight="1" x14ac:dyDescent="0.25">
      <c r="A42" s="13">
        <v>2007</v>
      </c>
      <c r="B42" s="14">
        <v>0.26642274102502583</v>
      </c>
      <c r="C42" s="15">
        <v>10</v>
      </c>
      <c r="D42" s="16">
        <f t="shared" si="0"/>
        <v>0.23978046692252325</v>
      </c>
      <c r="E42" s="15">
        <v>47.622071643397547</v>
      </c>
      <c r="F42" s="16">
        <f t="shared" si="1"/>
        <v>0.12559204117780609</v>
      </c>
      <c r="G42" s="15">
        <v>14</v>
      </c>
      <c r="H42" s="16">
        <f t="shared" si="7"/>
        <v>0.10800915541291324</v>
      </c>
      <c r="I42" s="15">
        <v>24</v>
      </c>
      <c r="J42" s="17">
        <f t="shared" si="2"/>
        <v>69.189207423512158</v>
      </c>
      <c r="K42" s="16">
        <f t="shared" si="8"/>
        <v>8.2086958113814057E-2</v>
      </c>
      <c r="L42" s="18">
        <f t="shared" si="3"/>
        <v>3.5983324104685616E-3</v>
      </c>
      <c r="M42" s="16">
        <f t="shared" si="4"/>
        <v>0.10201092467057848</v>
      </c>
      <c r="N42" s="15">
        <v>8</v>
      </c>
      <c r="O42" s="15">
        <v>25</v>
      </c>
      <c r="P42" s="18">
        <f t="shared" si="5"/>
        <v>3.2643495894585116E-2</v>
      </c>
      <c r="Q42" s="114">
        <f t="shared" si="6"/>
        <v>4.0804369868231395E-3</v>
      </c>
      <c r="R42" s="119"/>
    </row>
    <row r="43" spans="1:18" ht="13.8" customHeight="1" x14ac:dyDescent="0.25">
      <c r="A43" s="13">
        <v>2008</v>
      </c>
      <c r="B43" s="14">
        <v>0.21427060690241212</v>
      </c>
      <c r="C43" s="15">
        <v>10</v>
      </c>
      <c r="D43" s="16">
        <f t="shared" si="0"/>
        <v>0.1928435462121709</v>
      </c>
      <c r="E43" s="15">
        <v>47.560966720996724</v>
      </c>
      <c r="F43" s="16">
        <f t="shared" si="1"/>
        <v>0.10112529137461036</v>
      </c>
      <c r="G43" s="15">
        <v>14</v>
      </c>
      <c r="H43" s="16">
        <f t="shared" si="7"/>
        <v>8.696775058216491E-2</v>
      </c>
      <c r="I43" s="15">
        <v>24</v>
      </c>
      <c r="J43" s="17">
        <f t="shared" si="2"/>
        <v>69.153263063959116</v>
      </c>
      <c r="K43" s="16">
        <f t="shared" si="8"/>
        <v>6.6095490442445337E-2</v>
      </c>
      <c r="L43" s="18">
        <f t="shared" si="3"/>
        <v>2.8973365673400694E-3</v>
      </c>
      <c r="M43" s="16">
        <f t="shared" si="4"/>
        <v>8.2138043015807294E-2</v>
      </c>
      <c r="N43" s="15">
        <v>8</v>
      </c>
      <c r="O43" s="15">
        <v>25</v>
      </c>
      <c r="P43" s="18">
        <f t="shared" si="5"/>
        <v>2.6284173765058334E-2</v>
      </c>
      <c r="Q43" s="114">
        <f t="shared" si="6"/>
        <v>3.2855217206322917E-3</v>
      </c>
      <c r="R43" s="119"/>
    </row>
    <row r="44" spans="1:18" ht="13.8" customHeight="1" x14ac:dyDescent="0.25">
      <c r="A44" s="13">
        <v>2009</v>
      </c>
      <c r="B44" s="14">
        <v>0.17922306941155958</v>
      </c>
      <c r="C44" s="15">
        <v>10</v>
      </c>
      <c r="D44" s="16">
        <f t="shared" si="0"/>
        <v>0.16130076247040362</v>
      </c>
      <c r="E44" s="15">
        <v>47.499861798595902</v>
      </c>
      <c r="F44" s="16">
        <f t="shared" si="1"/>
        <v>8.4683123216880457E-2</v>
      </c>
      <c r="G44" s="15">
        <v>14</v>
      </c>
      <c r="H44" s="16">
        <f t="shared" si="7"/>
        <v>7.2827485966517197E-2</v>
      </c>
      <c r="I44" s="15">
        <v>24</v>
      </c>
      <c r="J44" s="17">
        <f t="shared" si="2"/>
        <v>69.117318704406046</v>
      </c>
      <c r="K44" s="16">
        <f t="shared" si="8"/>
        <v>5.5348889334553071E-2</v>
      </c>
      <c r="L44" s="18">
        <f t="shared" si="3"/>
        <v>2.426252683158491E-3</v>
      </c>
      <c r="M44" s="16">
        <f t="shared" si="4"/>
        <v>6.8783050441201643E-2</v>
      </c>
      <c r="N44" s="15">
        <v>8</v>
      </c>
      <c r="O44" s="15">
        <v>25</v>
      </c>
      <c r="P44" s="18">
        <f t="shared" si="5"/>
        <v>2.2010576141184526E-2</v>
      </c>
      <c r="Q44" s="114">
        <f t="shared" si="6"/>
        <v>2.7513220176480658E-3</v>
      </c>
      <c r="R44" s="119"/>
    </row>
    <row r="45" spans="1:18" ht="13.8" customHeight="1" x14ac:dyDescent="0.25">
      <c r="A45" s="13">
        <v>2010</v>
      </c>
      <c r="B45" s="14">
        <v>0.1777564345710656</v>
      </c>
      <c r="C45" s="15">
        <v>10</v>
      </c>
      <c r="D45" s="16">
        <f t="shared" si="0"/>
        <v>0.15998079111395905</v>
      </c>
      <c r="E45" s="15">
        <v>47.438756876195079</v>
      </c>
      <c r="F45" s="16">
        <f t="shared" si="1"/>
        <v>8.4087892568794523E-2</v>
      </c>
      <c r="G45" s="15">
        <v>14</v>
      </c>
      <c r="H45" s="16">
        <f t="shared" si="7"/>
        <v>7.231558760916329E-2</v>
      </c>
      <c r="I45" s="15">
        <v>24</v>
      </c>
      <c r="J45" s="17">
        <f t="shared" si="2"/>
        <v>69.081374344852989</v>
      </c>
      <c r="K45" s="16">
        <f t="shared" si="8"/>
        <v>5.49598465829641E-2</v>
      </c>
      <c r="L45" s="18">
        <f t="shared" si="3"/>
        <v>2.409198754321714E-3</v>
      </c>
      <c r="M45" s="16">
        <f t="shared" si="4"/>
        <v>6.8299580085643435E-2</v>
      </c>
      <c r="N45" s="15">
        <v>8</v>
      </c>
      <c r="O45" s="15">
        <v>25</v>
      </c>
      <c r="P45" s="18">
        <f t="shared" si="5"/>
        <v>2.18558656274059E-2</v>
      </c>
      <c r="Q45" s="114">
        <f t="shared" si="6"/>
        <v>2.7319832034257375E-3</v>
      </c>
      <c r="R45" s="119"/>
    </row>
    <row r="46" spans="1:18" ht="13.8" customHeight="1" x14ac:dyDescent="0.25">
      <c r="A46" s="24">
        <v>2011</v>
      </c>
      <c r="B46" s="20">
        <v>0.27714772688296291</v>
      </c>
      <c r="C46" s="25">
        <v>10</v>
      </c>
      <c r="D46" s="26">
        <f t="shared" si="0"/>
        <v>0.2494329541946666</v>
      </c>
      <c r="E46" s="21">
        <v>47.377651953794256</v>
      </c>
      <c r="F46" s="26">
        <f t="shared" si="1"/>
        <v>0.13125747729825041</v>
      </c>
      <c r="G46" s="25">
        <v>14</v>
      </c>
      <c r="H46" s="20">
        <f t="shared" si="7"/>
        <v>0.11288143047649535</v>
      </c>
      <c r="I46" s="25">
        <v>24</v>
      </c>
      <c r="J46" s="27">
        <f t="shared" si="2"/>
        <v>69.045429985299933</v>
      </c>
      <c r="K46" s="20">
        <f t="shared" si="8"/>
        <v>8.5789887162136466E-2</v>
      </c>
      <c r="L46" s="28">
        <f t="shared" si="3"/>
        <v>3.7606525879292697E-3</v>
      </c>
      <c r="M46" s="26">
        <f t="shared" si="4"/>
        <v>0.10661262054150082</v>
      </c>
      <c r="N46" s="25">
        <v>8</v>
      </c>
      <c r="O46" s="21">
        <v>25</v>
      </c>
      <c r="P46" s="28">
        <f t="shared" si="5"/>
        <v>3.4116038573280265E-2</v>
      </c>
      <c r="Q46" s="116">
        <f t="shared" si="6"/>
        <v>4.2645048216600331E-3</v>
      </c>
      <c r="R46" s="119"/>
    </row>
    <row r="47" spans="1:18" ht="13.8" customHeight="1" x14ac:dyDescent="0.25">
      <c r="A47" s="19">
        <v>2012</v>
      </c>
      <c r="B47" s="20">
        <v>0.25749145127569328</v>
      </c>
      <c r="C47" s="21">
        <v>10</v>
      </c>
      <c r="D47" s="20">
        <f t="shared" ref="D47:D52" si="9">+B47-B47*(C47/100)</f>
        <v>0.23174230614812397</v>
      </c>
      <c r="E47" s="25">
        <v>47.377651953794256</v>
      </c>
      <c r="F47" s="20">
        <f t="shared" ref="F47:F52" si="10">+(D47-D47*(E47)/100)</f>
        <v>0.12194824291156944</v>
      </c>
      <c r="G47" s="21">
        <v>14</v>
      </c>
      <c r="H47" s="20">
        <f t="shared" si="7"/>
        <v>0.10487548890394972</v>
      </c>
      <c r="I47" s="21">
        <v>24</v>
      </c>
      <c r="J47" s="22">
        <f t="shared" ref="J47:J52" si="11">100-(K47/B47*100)</f>
        <v>69.045429985299933</v>
      </c>
      <c r="K47" s="20">
        <f t="shared" si="8"/>
        <v>7.970537156700179E-2</v>
      </c>
      <c r="L47" s="23">
        <f t="shared" ref="L47:L52" si="12">+(K47/365)*16</f>
        <v>3.4939340960877495E-3</v>
      </c>
      <c r="M47" s="20">
        <f t="shared" ref="M47:M52" si="13">+L47*28.3495</f>
        <v>9.9051284657039648E-2</v>
      </c>
      <c r="N47" s="21">
        <v>8</v>
      </c>
      <c r="O47" s="21">
        <v>25</v>
      </c>
      <c r="P47" s="23">
        <f t="shared" ref="P47:P52" si="14">+Q47*N47</f>
        <v>3.1696411090252688E-2</v>
      </c>
      <c r="Q47" s="115">
        <f t="shared" ref="Q47:Q52" si="15">+M47/O47</f>
        <v>3.962051386281586E-3</v>
      </c>
      <c r="R47" s="119"/>
    </row>
    <row r="48" spans="1:18" ht="13.8" customHeight="1" x14ac:dyDescent="0.25">
      <c r="A48" s="19">
        <v>2013</v>
      </c>
      <c r="B48" s="20">
        <v>0.19124081090054693</v>
      </c>
      <c r="C48" s="21">
        <v>10</v>
      </c>
      <c r="D48" s="20">
        <f t="shared" si="9"/>
        <v>0.17211672981049222</v>
      </c>
      <c r="E48" s="25">
        <v>47.377651953794256</v>
      </c>
      <c r="F48" s="20">
        <f t="shared" si="10"/>
        <v>9.0571864606624766E-2</v>
      </c>
      <c r="G48" s="21">
        <v>14</v>
      </c>
      <c r="H48" s="20">
        <f t="shared" si="7"/>
        <v>7.7891803561697295E-2</v>
      </c>
      <c r="I48" s="21">
        <v>24</v>
      </c>
      <c r="J48" s="22">
        <f t="shared" si="11"/>
        <v>69.045429985299933</v>
      </c>
      <c r="K48" s="20">
        <f t="shared" si="8"/>
        <v>5.9197770706889946E-2</v>
      </c>
      <c r="L48" s="23">
        <f t="shared" si="12"/>
        <v>2.5949707707129841E-3</v>
      </c>
      <c r="M48" s="20">
        <f t="shared" si="13"/>
        <v>7.3566123864327745E-2</v>
      </c>
      <c r="N48" s="21">
        <v>8</v>
      </c>
      <c r="O48" s="21">
        <v>25</v>
      </c>
      <c r="P48" s="23">
        <f t="shared" si="14"/>
        <v>2.3541159636584878E-2</v>
      </c>
      <c r="Q48" s="115">
        <f t="shared" si="15"/>
        <v>2.9426449545731097E-3</v>
      </c>
      <c r="R48" s="119"/>
    </row>
    <row r="49" spans="1:18" ht="13.8" customHeight="1" x14ac:dyDescent="0.25">
      <c r="A49" s="19">
        <v>2014</v>
      </c>
      <c r="B49" s="20">
        <v>0.17285050754666834</v>
      </c>
      <c r="C49" s="21">
        <v>10</v>
      </c>
      <c r="D49" s="20">
        <f t="shared" si="9"/>
        <v>0.15556545679200151</v>
      </c>
      <c r="E49" s="25">
        <v>47.377651953794256</v>
      </c>
      <c r="F49" s="20">
        <f t="shared" si="10"/>
        <v>8.1862196112756844E-2</v>
      </c>
      <c r="G49" s="21">
        <v>14</v>
      </c>
      <c r="H49" s="20">
        <f t="shared" si="7"/>
        <v>7.0401488656970879E-2</v>
      </c>
      <c r="I49" s="21">
        <v>24</v>
      </c>
      <c r="J49" s="22">
        <f t="shared" si="11"/>
        <v>69.045429985299933</v>
      </c>
      <c r="K49" s="20">
        <f t="shared" si="8"/>
        <v>5.3505131379297868E-2</v>
      </c>
      <c r="L49" s="23">
        <f t="shared" si="12"/>
        <v>2.345430416626756E-3</v>
      </c>
      <c r="M49" s="20">
        <f t="shared" si="13"/>
        <v>6.6491779596160219E-2</v>
      </c>
      <c r="N49" s="21">
        <v>8</v>
      </c>
      <c r="O49" s="21">
        <v>25</v>
      </c>
      <c r="P49" s="23">
        <f t="shared" si="14"/>
        <v>2.127736947077127E-2</v>
      </c>
      <c r="Q49" s="115">
        <f t="shared" si="15"/>
        <v>2.6596711838464088E-3</v>
      </c>
      <c r="R49" s="119"/>
    </row>
    <row r="50" spans="1:18" ht="13.8" customHeight="1" x14ac:dyDescent="0.25">
      <c r="A50" s="24">
        <v>2015</v>
      </c>
      <c r="B50" s="20">
        <v>8.5504855447888245E-2</v>
      </c>
      <c r="C50" s="25">
        <v>10</v>
      </c>
      <c r="D50" s="26">
        <f t="shared" si="9"/>
        <v>7.6954369903099423E-2</v>
      </c>
      <c r="E50" s="25">
        <v>47.377651953794256</v>
      </c>
      <c r="F50" s="26">
        <f t="shared" si="10"/>
        <v>4.049519636717358E-2</v>
      </c>
      <c r="G50" s="25">
        <v>14</v>
      </c>
      <c r="H50" s="20">
        <f t="shared" si="7"/>
        <v>3.4825868875769279E-2</v>
      </c>
      <c r="I50" s="25">
        <v>24</v>
      </c>
      <c r="J50" s="27">
        <f t="shared" si="11"/>
        <v>69.045429985299933</v>
      </c>
      <c r="K50" s="20">
        <f t="shared" si="8"/>
        <v>2.6467660345584652E-2</v>
      </c>
      <c r="L50" s="28">
        <f t="shared" si="12"/>
        <v>1.1602262069297382E-3</v>
      </c>
      <c r="M50" s="26">
        <f t="shared" si="13"/>
        <v>3.2891832853354612E-2</v>
      </c>
      <c r="N50" s="25">
        <v>8</v>
      </c>
      <c r="O50" s="25">
        <v>25</v>
      </c>
      <c r="P50" s="28">
        <f t="shared" si="14"/>
        <v>1.0525386513073475E-2</v>
      </c>
      <c r="Q50" s="116">
        <f t="shared" si="15"/>
        <v>1.3156733141341844E-3</v>
      </c>
      <c r="R50" s="119"/>
    </row>
    <row r="51" spans="1:18" ht="13.8" customHeight="1" x14ac:dyDescent="0.25">
      <c r="A51" s="29">
        <v>2016</v>
      </c>
      <c r="B51" s="14">
        <v>0.20444380235009235</v>
      </c>
      <c r="C51" s="30">
        <v>10</v>
      </c>
      <c r="D51" s="14">
        <f t="shared" si="9"/>
        <v>0.18399942211508311</v>
      </c>
      <c r="E51" s="30">
        <v>47.377651953794256</v>
      </c>
      <c r="F51" s="14">
        <f t="shared" si="10"/>
        <v>9.6824816308406281E-2</v>
      </c>
      <c r="G51" s="30">
        <v>14</v>
      </c>
      <c r="H51" s="14">
        <f t="shared" si="7"/>
        <v>8.3269342025229398E-2</v>
      </c>
      <c r="I51" s="30">
        <v>24</v>
      </c>
      <c r="J51" s="32">
        <f t="shared" si="11"/>
        <v>69.045429985299933</v>
      </c>
      <c r="K51" s="14">
        <f t="shared" si="8"/>
        <v>6.3284699939174349E-2</v>
      </c>
      <c r="L51" s="33">
        <f t="shared" si="12"/>
        <v>2.7741238329501085E-3</v>
      </c>
      <c r="M51" s="14">
        <f t="shared" si="13"/>
        <v>7.8645023602219102E-2</v>
      </c>
      <c r="N51" s="30">
        <v>8</v>
      </c>
      <c r="O51" s="30">
        <v>25</v>
      </c>
      <c r="P51" s="33">
        <f t="shared" si="14"/>
        <v>2.5166407552710112E-2</v>
      </c>
      <c r="Q51" s="117">
        <f t="shared" si="15"/>
        <v>3.145800944088764E-3</v>
      </c>
      <c r="R51" s="119"/>
    </row>
    <row r="52" spans="1:18" ht="13.8" customHeight="1" x14ac:dyDescent="0.25">
      <c r="A52" s="29">
        <v>2017</v>
      </c>
      <c r="B52" s="14">
        <v>0.21368359237883747</v>
      </c>
      <c r="C52" s="30">
        <v>10</v>
      </c>
      <c r="D52" s="14">
        <f t="shared" si="9"/>
        <v>0.19231523314095372</v>
      </c>
      <c r="E52" s="30">
        <v>47.377651953794256</v>
      </c>
      <c r="F52" s="14">
        <f t="shared" si="10"/>
        <v>0.10120079132930468</v>
      </c>
      <c r="G52" s="30">
        <v>14</v>
      </c>
      <c r="H52" s="14">
        <f t="shared" si="7"/>
        <v>8.7032680543202026E-2</v>
      </c>
      <c r="I52" s="30">
        <v>24</v>
      </c>
      <c r="J52" s="32">
        <f t="shared" si="11"/>
        <v>69.045429985299933</v>
      </c>
      <c r="K52" s="14">
        <f t="shared" si="8"/>
        <v>6.614483721283354E-2</v>
      </c>
      <c r="L52" s="33">
        <f t="shared" si="12"/>
        <v>2.8994997134392784E-3</v>
      </c>
      <c r="M52" s="14">
        <f t="shared" si="13"/>
        <v>8.2199367126146825E-2</v>
      </c>
      <c r="N52" s="30">
        <v>8</v>
      </c>
      <c r="O52" s="30">
        <v>25</v>
      </c>
      <c r="P52" s="33">
        <f t="shared" si="14"/>
        <v>2.6303797480366983E-2</v>
      </c>
      <c r="Q52" s="117">
        <f t="shared" si="15"/>
        <v>3.2879746850458728E-3</v>
      </c>
      <c r="R52" s="119"/>
    </row>
    <row r="53" spans="1:18" ht="13.8" customHeight="1" x14ac:dyDescent="0.25">
      <c r="A53" s="59">
        <v>2018</v>
      </c>
      <c r="B53" s="14">
        <v>0.21690819527081739</v>
      </c>
      <c r="C53" s="31">
        <v>10</v>
      </c>
      <c r="D53" s="35">
        <f>+B53-B53*(C53/100)</f>
        <v>0.19521737574373565</v>
      </c>
      <c r="E53" s="31">
        <v>47.377651953794256</v>
      </c>
      <c r="F53" s="35">
        <f>+(D53-D53*(E53)/100)</f>
        <v>0.10272796691053782</v>
      </c>
      <c r="G53" s="31">
        <v>14</v>
      </c>
      <c r="H53" s="35">
        <f>F53-(F53*G53/100)</f>
        <v>8.834605154306252E-2</v>
      </c>
      <c r="I53" s="31">
        <v>24</v>
      </c>
      <c r="J53" s="60">
        <f>100-(K53/B53*100)</f>
        <v>69.045429985299933</v>
      </c>
      <c r="K53" s="35">
        <f>+H53-H53*I53/100</f>
        <v>6.7142999172727508E-2</v>
      </c>
      <c r="L53" s="61">
        <f>+(K53/365)*16</f>
        <v>2.9432547582565484E-3</v>
      </c>
      <c r="M53" s="35">
        <f>+L53*28.3495</f>
        <v>8.3439800769194022E-2</v>
      </c>
      <c r="N53" s="31">
        <v>8</v>
      </c>
      <c r="O53" s="31">
        <v>25</v>
      </c>
      <c r="P53" s="61">
        <f>+Q53*N53</f>
        <v>2.6700736246142089E-2</v>
      </c>
      <c r="Q53" s="120">
        <f>+M53/O53</f>
        <v>3.3375920307677611E-3</v>
      </c>
      <c r="R53" s="119"/>
    </row>
    <row r="54" spans="1:18" ht="13.8" customHeight="1" x14ac:dyDescent="0.25">
      <c r="A54" s="59">
        <v>2019</v>
      </c>
      <c r="B54" s="35">
        <v>0.21506655777022707</v>
      </c>
      <c r="C54" s="31">
        <v>10</v>
      </c>
      <c r="D54" s="35">
        <f>+B54-B54*(C54/100)</f>
        <v>0.19355990199320436</v>
      </c>
      <c r="E54" s="31">
        <v>47.377651953794256</v>
      </c>
      <c r="F54" s="35">
        <f>+(D54-D54*(E54)/100)</f>
        <v>0.10185576530475872</v>
      </c>
      <c r="G54" s="31">
        <v>14</v>
      </c>
      <c r="H54" s="35">
        <f>F54-(F54*G54/100)</f>
        <v>8.7595958162092494E-2</v>
      </c>
      <c r="I54" s="31">
        <v>24</v>
      </c>
      <c r="J54" s="60">
        <f>100-(K54/B54*100)</f>
        <v>69.045429985299933</v>
      </c>
      <c r="K54" s="35">
        <f>+H54-H54*I54/100</f>
        <v>6.6572928203190301E-2</v>
      </c>
      <c r="L54" s="61">
        <f>+(K54/365)*16</f>
        <v>2.9182653458932734E-3</v>
      </c>
      <c r="M54" s="35">
        <f>+L54*28.3495</f>
        <v>8.2731363423401358E-2</v>
      </c>
      <c r="N54" s="31">
        <v>8</v>
      </c>
      <c r="O54" s="31">
        <v>25</v>
      </c>
      <c r="P54" s="61">
        <f>+Q54*N54</f>
        <v>2.6474036295488435E-2</v>
      </c>
      <c r="Q54" s="120">
        <f>+M54/O54</f>
        <v>3.3092545369360544E-3</v>
      </c>
      <c r="R54" s="119"/>
    </row>
    <row r="55" spans="1:18" ht="13.8" customHeight="1" x14ac:dyDescent="0.25">
      <c r="A55" s="59">
        <v>2020</v>
      </c>
      <c r="B55" s="35">
        <v>0.12929867738409628</v>
      </c>
      <c r="C55" s="31">
        <v>10</v>
      </c>
      <c r="D55" s="35">
        <f>+B55-B55*(C55/100)</f>
        <v>0.11636880964568666</v>
      </c>
      <c r="E55" s="31">
        <v>47.377651953794256</v>
      </c>
      <c r="F55" s="35">
        <f>+(D55-D55*(E55)/100)</f>
        <v>6.123600002897988E-2</v>
      </c>
      <c r="G55" s="31">
        <v>14</v>
      </c>
      <c r="H55" s="35">
        <f>F55-(F55*G55/100)</f>
        <v>5.2662960024922698E-2</v>
      </c>
      <c r="I55" s="31">
        <v>24</v>
      </c>
      <c r="J55" s="60">
        <f>100-(K55/B55*100)</f>
        <v>69.045429985299933</v>
      </c>
      <c r="K55" s="35">
        <f>+H55-H55*I55/100</f>
        <v>4.0023849618941253E-2</v>
      </c>
      <c r="L55" s="61">
        <f>+(K55/365)*16</f>
        <v>1.7544701202823563E-3</v>
      </c>
      <c r="M55" s="35">
        <f>+L55*28.3495</f>
        <v>4.9738350674944656E-2</v>
      </c>
      <c r="N55" s="31">
        <v>8</v>
      </c>
      <c r="O55" s="31">
        <v>25</v>
      </c>
      <c r="P55" s="61">
        <f>+Q55*N55</f>
        <v>1.591627221598229E-2</v>
      </c>
      <c r="Q55" s="120">
        <f>+M55/O55</f>
        <v>1.9895340269977862E-3</v>
      </c>
      <c r="R55" s="119"/>
    </row>
    <row r="56" spans="1:18" ht="13.8" customHeight="1" x14ac:dyDescent="0.25">
      <c r="A56" s="19">
        <v>2021</v>
      </c>
      <c r="B56" s="121">
        <v>0.22723442661576404</v>
      </c>
      <c r="C56" s="21">
        <v>10</v>
      </c>
      <c r="D56" s="20">
        <f t="shared" ref="D56:D57" si="16">+B56-B56*(C56/100)</f>
        <v>0.20451098395418763</v>
      </c>
      <c r="E56" s="21">
        <v>47.377651953794256</v>
      </c>
      <c r="F56" s="20">
        <f t="shared" ref="F56:F57" si="17">+(D56-D56*(E56)/100)</f>
        <v>0.1076184817690926</v>
      </c>
      <c r="G56" s="21">
        <v>14</v>
      </c>
      <c r="H56" s="20">
        <f t="shared" ref="H56:H57" si="18">F56-(F56*G56/100)</f>
        <v>9.2551894321419637E-2</v>
      </c>
      <c r="I56" s="21">
        <v>24</v>
      </c>
      <c r="J56" s="22">
        <f t="shared" ref="J56:J57" si="19">100-(K56/B56*100)</f>
        <v>69.045429985299933</v>
      </c>
      <c r="K56" s="20">
        <f t="shared" ref="K56:K57" si="20">+H56-H56*I56/100</f>
        <v>7.0339439684278929E-2</v>
      </c>
      <c r="L56" s="23">
        <f t="shared" ref="L56:L57" si="21">+(K56/365)*16</f>
        <v>3.0833726984889395E-3</v>
      </c>
      <c r="M56" s="20">
        <f t="shared" ref="M56:M57" si="22">+L56*28.3495</f>
        <v>8.7412074315812188E-2</v>
      </c>
      <c r="N56" s="21">
        <v>8</v>
      </c>
      <c r="O56" s="21">
        <v>25</v>
      </c>
      <c r="P56" s="23">
        <f t="shared" ref="P56:P57" si="23">+Q56*N56</f>
        <v>2.79718637810599E-2</v>
      </c>
      <c r="Q56" s="115">
        <f t="shared" ref="Q56:Q57" si="24">+M56/O56</f>
        <v>3.4964829726324875E-3</v>
      </c>
      <c r="R56" s="119"/>
    </row>
    <row r="57" spans="1:18" ht="13.8" customHeight="1" thickBot="1" x14ac:dyDescent="0.3">
      <c r="A57" s="123">
        <v>2022</v>
      </c>
      <c r="B57" s="124">
        <v>0.24721846709053757</v>
      </c>
      <c r="C57" s="125">
        <v>10</v>
      </c>
      <c r="D57" s="124">
        <f t="shared" si="16"/>
        <v>0.22249662038148382</v>
      </c>
      <c r="E57" s="125">
        <v>47.377651953794256</v>
      </c>
      <c r="F57" s="124">
        <f t="shared" si="17"/>
        <v>0.11708294596818956</v>
      </c>
      <c r="G57" s="125">
        <v>14</v>
      </c>
      <c r="H57" s="124">
        <f t="shared" si="18"/>
        <v>0.10069133353264302</v>
      </c>
      <c r="I57" s="125">
        <v>24</v>
      </c>
      <c r="J57" s="126">
        <f t="shared" si="19"/>
        <v>69.045429985299933</v>
      </c>
      <c r="K57" s="124">
        <f t="shared" si="20"/>
        <v>7.6525413484808694E-2</v>
      </c>
      <c r="L57" s="127">
        <f t="shared" si="21"/>
        <v>3.3545386733066823E-3</v>
      </c>
      <c r="M57" s="124">
        <f t="shared" si="22"/>
        <v>9.5099494118907793E-2</v>
      </c>
      <c r="N57" s="125">
        <v>8</v>
      </c>
      <c r="O57" s="125">
        <v>25</v>
      </c>
      <c r="P57" s="127">
        <f t="shared" si="23"/>
        <v>3.0431838118050492E-2</v>
      </c>
      <c r="Q57" s="128">
        <f t="shared" si="24"/>
        <v>3.8039797647563115E-3</v>
      </c>
      <c r="R57" s="119"/>
    </row>
    <row r="58" spans="1:18" ht="15" customHeight="1" thickTop="1" x14ac:dyDescent="0.25">
      <c r="A58" s="7" t="s">
        <v>96</v>
      </c>
      <c r="Q58" s="7"/>
    </row>
    <row r="59" spans="1:18" ht="15" customHeight="1" x14ac:dyDescent="0.25">
      <c r="A59" s="7" t="s">
        <v>104</v>
      </c>
      <c r="Q59" s="7"/>
    </row>
    <row r="60" spans="1:18" ht="15" customHeight="1" x14ac:dyDescent="0.25">
      <c r="A60" s="7" t="s">
        <v>209</v>
      </c>
      <c r="Q60" s="7"/>
    </row>
    <row r="61" spans="1:18" ht="15" customHeight="1" x14ac:dyDescent="0.25">
      <c r="A61" s="7" t="s">
        <v>210</v>
      </c>
      <c r="Q61" s="7"/>
    </row>
    <row r="62" spans="1:18" ht="15" customHeight="1" x14ac:dyDescent="0.25">
      <c r="A62" s="7" t="s">
        <v>105</v>
      </c>
      <c r="Q62" s="7"/>
    </row>
    <row r="63" spans="1:18" ht="15" customHeight="1" x14ac:dyDescent="0.25">
      <c r="A63" s="7" t="s">
        <v>106</v>
      </c>
      <c r="Q63" s="7"/>
    </row>
    <row r="64" spans="1:18" ht="15" customHeight="1" x14ac:dyDescent="0.25">
      <c r="A64" s="7" t="s">
        <v>214</v>
      </c>
      <c r="Q64" s="7"/>
    </row>
    <row r="65" spans="17:17" x14ac:dyDescent="0.25">
      <c r="Q65" s="7"/>
    </row>
    <row r="66" spans="17:17" x14ac:dyDescent="0.25">
      <c r="Q66" s="7"/>
    </row>
    <row r="67" spans="17:17" x14ac:dyDescent="0.25">
      <c r="Q67" s="7"/>
    </row>
    <row r="68" spans="17:17" x14ac:dyDescent="0.25">
      <c r="Q68" s="7"/>
    </row>
    <row r="69" spans="17:17" x14ac:dyDescent="0.25">
      <c r="Q69" s="7"/>
    </row>
    <row r="70" spans="17:17" x14ac:dyDescent="0.25">
      <c r="Q70" s="7"/>
    </row>
    <row r="71" spans="17:17" x14ac:dyDescent="0.25">
      <c r="Q71" s="7"/>
    </row>
    <row r="72" spans="17:17" x14ac:dyDescent="0.25">
      <c r="Q72" s="7"/>
    </row>
    <row r="73" spans="17:17" x14ac:dyDescent="0.25">
      <c r="Q73"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R71"/>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119</v>
      </c>
      <c r="B1" s="129"/>
      <c r="C1" s="129"/>
      <c r="D1" s="129"/>
      <c r="E1" s="129"/>
      <c r="F1" s="43"/>
      <c r="G1" s="129"/>
      <c r="H1" s="43"/>
      <c r="I1" s="129"/>
      <c r="J1" s="129"/>
      <c r="K1" s="129"/>
      <c r="L1" s="129"/>
      <c r="M1" s="129"/>
      <c r="N1" s="129"/>
      <c r="O1" s="129"/>
      <c r="P1" s="129"/>
      <c r="Q1" s="129"/>
    </row>
    <row r="2" spans="1:18" ht="36" customHeight="1" thickTop="1" x14ac:dyDescent="0.25">
      <c r="A2" s="52" t="s">
        <v>0</v>
      </c>
      <c r="B2" s="104" t="s">
        <v>100</v>
      </c>
      <c r="C2" s="105" t="s">
        <v>3</v>
      </c>
      <c r="D2" s="104" t="s">
        <v>1</v>
      </c>
      <c r="E2" s="104"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68"/>
      <c r="C3" s="69"/>
      <c r="D3" s="68"/>
      <c r="E3" s="68"/>
      <c r="F3" s="45"/>
      <c r="G3" s="55" t="s">
        <v>2</v>
      </c>
      <c r="H3" s="56" t="s">
        <v>92</v>
      </c>
      <c r="I3" s="55" t="s">
        <v>7</v>
      </c>
      <c r="J3" s="45"/>
      <c r="K3" s="45"/>
      <c r="L3" s="50"/>
      <c r="M3" s="50"/>
      <c r="N3" s="45"/>
      <c r="O3" s="45"/>
      <c r="P3" s="46"/>
      <c r="Q3" s="46"/>
      <c r="R3" s="119"/>
    </row>
    <row r="4" spans="1:18" ht="16.8" customHeight="1" x14ac:dyDescent="0.25">
      <c r="A4" s="11"/>
      <c r="B4" s="82" t="s">
        <v>80</v>
      </c>
      <c r="C4" s="82" t="s">
        <v>81</v>
      </c>
      <c r="D4" s="82" t="s">
        <v>80</v>
      </c>
      <c r="E4" s="82" t="s">
        <v>81</v>
      </c>
      <c r="F4" s="82" t="s">
        <v>80</v>
      </c>
      <c r="G4" s="82" t="s">
        <v>81</v>
      </c>
      <c r="H4" s="82" t="s">
        <v>80</v>
      </c>
      <c r="I4" s="82" t="s">
        <v>81</v>
      </c>
      <c r="J4" s="82" t="s">
        <v>81</v>
      </c>
      <c r="K4" s="82" t="s">
        <v>80</v>
      </c>
      <c r="L4" s="82" t="s">
        <v>82</v>
      </c>
      <c r="M4" s="82" t="s">
        <v>83</v>
      </c>
      <c r="N4" s="82" t="s">
        <v>84</v>
      </c>
      <c r="O4" s="82" t="s">
        <v>85</v>
      </c>
      <c r="P4" s="82" t="s">
        <v>84</v>
      </c>
      <c r="Q4" s="142" t="s">
        <v>86</v>
      </c>
      <c r="R4" s="119"/>
    </row>
    <row r="5" spans="1:18" ht="13.8" customHeight="1" x14ac:dyDescent="0.25">
      <c r="A5" s="13">
        <v>1970</v>
      </c>
      <c r="B5" s="14">
        <v>0.44254140413163484</v>
      </c>
      <c r="C5" s="15">
        <v>19</v>
      </c>
      <c r="D5" s="16">
        <f t="shared" ref="D5:D46" si="0">+B5-B5*(C5/100)</f>
        <v>0.35845853734662425</v>
      </c>
      <c r="E5" s="15">
        <v>7.4225844152436817</v>
      </c>
      <c r="F5" s="16">
        <f t="shared" ref="F5:F46" si="1">+(D5-D5*(E5)/100)</f>
        <v>0.33185164981842324</v>
      </c>
      <c r="G5" s="15">
        <v>13</v>
      </c>
      <c r="H5" s="15">
        <f>F5-(F5*G5/100)</f>
        <v>0.28871093534202824</v>
      </c>
      <c r="I5" s="15">
        <v>43</v>
      </c>
      <c r="J5" s="17">
        <f t="shared" ref="J5:J46" si="2">100-(K5/B5*100)</f>
        <v>62.813596285330661</v>
      </c>
      <c r="K5" s="16">
        <f>+H5-H5*I5/100</f>
        <v>0.16456523314495611</v>
      </c>
      <c r="L5" s="18">
        <f t="shared" ref="L5:L37" si="3">+(K5/365)*16</f>
        <v>7.2138184392309523E-3</v>
      </c>
      <c r="M5" s="16">
        <f t="shared" ref="M5:M37" si="4">+L5*28.3495</f>
        <v>0.20450814584297788</v>
      </c>
      <c r="N5" s="15">
        <v>203</v>
      </c>
      <c r="O5" s="15">
        <v>136</v>
      </c>
      <c r="P5" s="16">
        <f t="shared" ref="P5:P46" si="5">+Q5*N5</f>
        <v>0.30525848239797432</v>
      </c>
      <c r="Q5" s="114">
        <f t="shared" ref="Q5:Q46" si="6">+M5/O5</f>
        <v>1.5037363664924845E-3</v>
      </c>
      <c r="R5" s="119"/>
    </row>
    <row r="6" spans="1:18" ht="13.8" customHeight="1" x14ac:dyDescent="0.25">
      <c r="A6" s="19">
        <v>1971</v>
      </c>
      <c r="B6" s="20">
        <v>0.29922806882370784</v>
      </c>
      <c r="C6" s="21">
        <v>19</v>
      </c>
      <c r="D6" s="20">
        <f t="shared" si="0"/>
        <v>0.24237473574720336</v>
      </c>
      <c r="E6" s="21">
        <v>7.4225844152436817</v>
      </c>
      <c r="F6" s="20">
        <f t="shared" si="1"/>
        <v>0.22438426638514339</v>
      </c>
      <c r="G6" s="21">
        <v>13</v>
      </c>
      <c r="H6" s="21">
        <f t="shared" ref="H6:H51" si="7">F6-(F6*G6/100)</f>
        <v>0.19521431175507475</v>
      </c>
      <c r="I6" s="21">
        <v>43</v>
      </c>
      <c r="J6" s="22">
        <f t="shared" si="2"/>
        <v>62.813596285330661</v>
      </c>
      <c r="K6" s="20">
        <f t="shared" ref="K6:K51" si="8">+H6-H6*I6/100</f>
        <v>0.11127215770039262</v>
      </c>
      <c r="L6" s="23">
        <f t="shared" si="3"/>
        <v>4.8776836252226903E-3</v>
      </c>
      <c r="M6" s="20">
        <f t="shared" si="4"/>
        <v>0.13827989193325066</v>
      </c>
      <c r="N6" s="21">
        <v>203</v>
      </c>
      <c r="O6" s="21">
        <v>136</v>
      </c>
      <c r="P6" s="20">
        <f t="shared" si="5"/>
        <v>0.20640307398860211</v>
      </c>
      <c r="Q6" s="115">
        <f t="shared" si="6"/>
        <v>1.016763911273902E-3</v>
      </c>
      <c r="R6" s="119"/>
    </row>
    <row r="7" spans="1:18" ht="13.8" customHeight="1" x14ac:dyDescent="0.25">
      <c r="A7" s="19">
        <v>1972</v>
      </c>
      <c r="B7" s="20">
        <v>0.38578152990052222</v>
      </c>
      <c r="C7" s="21">
        <v>19</v>
      </c>
      <c r="D7" s="20">
        <f t="shared" si="0"/>
        <v>0.312483039219423</v>
      </c>
      <c r="E7" s="21">
        <v>7.4225844152436817</v>
      </c>
      <c r="F7" s="20">
        <f t="shared" si="1"/>
        <v>0.28928872185004229</v>
      </c>
      <c r="G7" s="21">
        <v>13</v>
      </c>
      <c r="H7" s="21">
        <f t="shared" si="7"/>
        <v>0.25168118800953676</v>
      </c>
      <c r="I7" s="21">
        <v>43</v>
      </c>
      <c r="J7" s="22">
        <f t="shared" si="2"/>
        <v>62.813596285330668</v>
      </c>
      <c r="K7" s="20">
        <f t="shared" si="8"/>
        <v>0.14345827716543597</v>
      </c>
      <c r="L7" s="23">
        <f t="shared" si="3"/>
        <v>6.2885820127314392E-3</v>
      </c>
      <c r="M7" s="20">
        <f t="shared" si="4"/>
        <v>0.17827815576992992</v>
      </c>
      <c r="N7" s="21">
        <v>203</v>
      </c>
      <c r="O7" s="21">
        <v>136</v>
      </c>
      <c r="P7" s="20">
        <f t="shared" si="5"/>
        <v>0.26610636486246891</v>
      </c>
      <c r="Q7" s="115">
        <f t="shared" si="6"/>
        <v>1.3108687924259553E-3</v>
      </c>
      <c r="R7" s="119"/>
    </row>
    <row r="8" spans="1:18" ht="13.8" customHeight="1" x14ac:dyDescent="0.25">
      <c r="A8" s="19">
        <v>1973</v>
      </c>
      <c r="B8" s="20">
        <v>0.52242236054155322</v>
      </c>
      <c r="C8" s="21">
        <v>19</v>
      </c>
      <c r="D8" s="20">
        <f t="shared" si="0"/>
        <v>0.42316211203865811</v>
      </c>
      <c r="E8" s="21">
        <v>7.4225844152436817</v>
      </c>
      <c r="F8" s="20">
        <f t="shared" si="1"/>
        <v>0.39175254705926066</v>
      </c>
      <c r="G8" s="21">
        <v>13</v>
      </c>
      <c r="H8" s="21">
        <f t="shared" si="7"/>
        <v>0.34082471594155678</v>
      </c>
      <c r="I8" s="21">
        <v>43</v>
      </c>
      <c r="J8" s="22">
        <f t="shared" si="2"/>
        <v>62.813596285330668</v>
      </c>
      <c r="K8" s="20">
        <f t="shared" si="8"/>
        <v>0.19427008808668736</v>
      </c>
      <c r="L8" s="23">
        <f t="shared" si="3"/>
        <v>8.5159490668136918E-3</v>
      </c>
      <c r="M8" s="20">
        <f t="shared" si="4"/>
        <v>0.24142289806963474</v>
      </c>
      <c r="N8" s="21">
        <v>203</v>
      </c>
      <c r="O8" s="21">
        <v>136</v>
      </c>
      <c r="P8" s="20">
        <f t="shared" si="5"/>
        <v>0.36035917873629303</v>
      </c>
      <c r="Q8" s="115">
        <f t="shared" si="6"/>
        <v>1.7751683681590789E-3</v>
      </c>
      <c r="R8" s="119"/>
    </row>
    <row r="9" spans="1:18" ht="13.8" customHeight="1" x14ac:dyDescent="0.25">
      <c r="A9" s="19">
        <v>1974</v>
      </c>
      <c r="B9" s="20">
        <v>0.65352997839647597</v>
      </c>
      <c r="C9" s="21">
        <v>19</v>
      </c>
      <c r="D9" s="20">
        <f t="shared" si="0"/>
        <v>0.5293592825011455</v>
      </c>
      <c r="E9" s="21">
        <v>7.4225844152436817</v>
      </c>
      <c r="F9" s="20">
        <f t="shared" si="1"/>
        <v>0.4900671428975697</v>
      </c>
      <c r="G9" s="21">
        <v>13</v>
      </c>
      <c r="H9" s="21">
        <f t="shared" si="7"/>
        <v>0.42635841432088561</v>
      </c>
      <c r="I9" s="21">
        <v>43</v>
      </c>
      <c r="J9" s="22">
        <f t="shared" si="2"/>
        <v>62.813596285330668</v>
      </c>
      <c r="K9" s="20">
        <f t="shared" si="8"/>
        <v>0.24302429616290483</v>
      </c>
      <c r="L9" s="23">
        <f t="shared" si="3"/>
        <v>1.0653119831798568E-2</v>
      </c>
      <c r="M9" s="20">
        <f t="shared" si="4"/>
        <v>0.30201062067157353</v>
      </c>
      <c r="N9" s="21">
        <v>203</v>
      </c>
      <c r="O9" s="21">
        <v>136</v>
      </c>
      <c r="P9" s="20">
        <f t="shared" si="5"/>
        <v>0.45079526467889286</v>
      </c>
      <c r="Q9" s="115">
        <f t="shared" si="6"/>
        <v>2.2206663284674525E-3</v>
      </c>
      <c r="R9" s="119"/>
    </row>
    <row r="10" spans="1:18" ht="13.8" customHeight="1" x14ac:dyDescent="0.25">
      <c r="A10" s="19">
        <v>1975</v>
      </c>
      <c r="B10" s="20">
        <v>0.72227546961888744</v>
      </c>
      <c r="C10" s="21">
        <v>19</v>
      </c>
      <c r="D10" s="20">
        <f t="shared" si="0"/>
        <v>0.58504313039129885</v>
      </c>
      <c r="E10" s="21">
        <v>7.4225844152436817</v>
      </c>
      <c r="F10" s="20">
        <f t="shared" si="1"/>
        <v>0.5416178101724205</v>
      </c>
      <c r="G10" s="21">
        <v>13</v>
      </c>
      <c r="H10" s="21">
        <f t="shared" si="7"/>
        <v>0.47120749485000585</v>
      </c>
      <c r="I10" s="21">
        <v>43</v>
      </c>
      <c r="J10" s="22">
        <f t="shared" si="2"/>
        <v>62.813596285330668</v>
      </c>
      <c r="K10" s="20">
        <f t="shared" si="8"/>
        <v>0.26858827206450331</v>
      </c>
      <c r="L10" s="23">
        <f t="shared" si="3"/>
        <v>1.177373247406042E-2</v>
      </c>
      <c r="M10" s="20">
        <f t="shared" si="4"/>
        <v>0.33377942877337585</v>
      </c>
      <c r="N10" s="21">
        <v>203</v>
      </c>
      <c r="O10" s="21">
        <v>136</v>
      </c>
      <c r="P10" s="20">
        <f t="shared" si="5"/>
        <v>0.49821488265437713</v>
      </c>
      <c r="Q10" s="115">
        <f t="shared" si="6"/>
        <v>2.454260505686587E-3</v>
      </c>
      <c r="R10" s="119"/>
    </row>
    <row r="11" spans="1:18" ht="13.8" customHeight="1" x14ac:dyDescent="0.25">
      <c r="A11" s="13">
        <v>1976</v>
      </c>
      <c r="B11" s="14">
        <v>0.47997798518586471</v>
      </c>
      <c r="C11" s="15">
        <v>19</v>
      </c>
      <c r="D11" s="16">
        <f t="shared" si="0"/>
        <v>0.38878216800055043</v>
      </c>
      <c r="E11" s="15">
        <v>7.4225844152436817</v>
      </c>
      <c r="F11" s="16">
        <f t="shared" si="1"/>
        <v>0.35992448338929506</v>
      </c>
      <c r="G11" s="15">
        <v>13</v>
      </c>
      <c r="H11" s="15">
        <f t="shared" si="7"/>
        <v>0.31313430054868668</v>
      </c>
      <c r="I11" s="15">
        <v>43</v>
      </c>
      <c r="J11" s="17">
        <f t="shared" si="2"/>
        <v>62.813596285330668</v>
      </c>
      <c r="K11" s="16">
        <f t="shared" si="8"/>
        <v>0.1784865513127514</v>
      </c>
      <c r="L11" s="18">
        <f t="shared" si="3"/>
        <v>7.8240680027507458E-3</v>
      </c>
      <c r="M11" s="16">
        <f t="shared" si="4"/>
        <v>0.22180841584398225</v>
      </c>
      <c r="N11" s="15">
        <v>203</v>
      </c>
      <c r="O11" s="15">
        <v>136</v>
      </c>
      <c r="P11" s="16">
        <f t="shared" si="5"/>
        <v>0.33108167953182643</v>
      </c>
      <c r="Q11" s="114">
        <f t="shared" si="6"/>
        <v>1.6309442341469282E-3</v>
      </c>
      <c r="R11" s="119"/>
    </row>
    <row r="12" spans="1:18" ht="13.8" customHeight="1" x14ac:dyDescent="0.25">
      <c r="A12" s="13">
        <v>1977</v>
      </c>
      <c r="B12" s="14">
        <v>0.59531690572514406</v>
      </c>
      <c r="C12" s="15">
        <v>19</v>
      </c>
      <c r="D12" s="16">
        <f t="shared" si="0"/>
        <v>0.48220669363736668</v>
      </c>
      <c r="E12" s="15">
        <v>7.4225844152436817</v>
      </c>
      <c r="F12" s="16">
        <f t="shared" si="1"/>
        <v>0.44641449474617767</v>
      </c>
      <c r="G12" s="15">
        <v>13</v>
      </c>
      <c r="H12" s="15">
        <f t="shared" si="7"/>
        <v>0.3883806104291746</v>
      </c>
      <c r="I12" s="15">
        <v>43</v>
      </c>
      <c r="J12" s="17">
        <f t="shared" si="2"/>
        <v>62.813596285330661</v>
      </c>
      <c r="K12" s="16">
        <f t="shared" si="8"/>
        <v>0.22137694794462953</v>
      </c>
      <c r="L12" s="18">
        <f t="shared" si="3"/>
        <v>9.7041949783947187E-3</v>
      </c>
      <c r="M12" s="16">
        <f t="shared" si="4"/>
        <v>0.27510907554000108</v>
      </c>
      <c r="N12" s="15">
        <v>203</v>
      </c>
      <c r="O12" s="15">
        <v>136</v>
      </c>
      <c r="P12" s="16">
        <f t="shared" si="5"/>
        <v>0.41064075246044274</v>
      </c>
      <c r="Q12" s="114">
        <f t="shared" si="6"/>
        <v>2.0228608495588313E-3</v>
      </c>
      <c r="R12" s="119"/>
    </row>
    <row r="13" spans="1:18" ht="13.8" customHeight="1" x14ac:dyDescent="0.25">
      <c r="A13" s="13">
        <v>1978</v>
      </c>
      <c r="B13" s="14">
        <v>0.62394141563896943</v>
      </c>
      <c r="C13" s="15">
        <v>19</v>
      </c>
      <c r="D13" s="16">
        <f t="shared" si="0"/>
        <v>0.50539254666756528</v>
      </c>
      <c r="E13" s="15">
        <v>7.4225844152436817</v>
      </c>
      <c r="F13" s="16">
        <f t="shared" si="1"/>
        <v>0.46787935826281546</v>
      </c>
      <c r="G13" s="15">
        <v>13</v>
      </c>
      <c r="H13" s="15">
        <f t="shared" si="7"/>
        <v>0.40705504168864948</v>
      </c>
      <c r="I13" s="15">
        <v>43</v>
      </c>
      <c r="J13" s="17">
        <f t="shared" si="2"/>
        <v>62.813596285330661</v>
      </c>
      <c r="K13" s="16">
        <f t="shared" si="8"/>
        <v>0.23202137376253021</v>
      </c>
      <c r="L13" s="18">
        <f t="shared" si="3"/>
        <v>1.0170799945754748E-2</v>
      </c>
      <c r="M13" s="16">
        <f t="shared" si="4"/>
        <v>0.2883370930621742</v>
      </c>
      <c r="N13" s="15">
        <v>203</v>
      </c>
      <c r="O13" s="15">
        <v>136</v>
      </c>
      <c r="P13" s="16">
        <f t="shared" si="5"/>
        <v>0.43038551390898055</v>
      </c>
      <c r="Q13" s="114">
        <f t="shared" si="6"/>
        <v>2.1201256842806925E-3</v>
      </c>
      <c r="R13" s="119"/>
    </row>
    <row r="14" spans="1:18" ht="13.8" customHeight="1" x14ac:dyDescent="0.25">
      <c r="A14" s="13">
        <v>1979</v>
      </c>
      <c r="B14" s="14">
        <v>0.92114372042389647</v>
      </c>
      <c r="C14" s="15">
        <v>19</v>
      </c>
      <c r="D14" s="16">
        <f t="shared" si="0"/>
        <v>0.74612641354335618</v>
      </c>
      <c r="E14" s="15">
        <v>7.4225844152436817</v>
      </c>
      <c r="F14" s="16">
        <f t="shared" si="1"/>
        <v>0.69074455065367046</v>
      </c>
      <c r="G14" s="15">
        <v>13</v>
      </c>
      <c r="H14" s="15">
        <f t="shared" si="7"/>
        <v>0.60094775906869335</v>
      </c>
      <c r="I14" s="15">
        <v>43</v>
      </c>
      <c r="J14" s="17">
        <f t="shared" si="2"/>
        <v>62.813596285330661</v>
      </c>
      <c r="K14" s="16">
        <f t="shared" si="8"/>
        <v>0.34254022266915524</v>
      </c>
      <c r="L14" s="18">
        <f t="shared" si="3"/>
        <v>1.5015461815634202E-2</v>
      </c>
      <c r="M14" s="16">
        <f t="shared" si="4"/>
        <v>0.42568083474232177</v>
      </c>
      <c r="N14" s="15">
        <v>203</v>
      </c>
      <c r="O14" s="15">
        <v>136</v>
      </c>
      <c r="P14" s="16">
        <f t="shared" si="5"/>
        <v>0.63539124597567143</v>
      </c>
      <c r="Q14" s="114">
        <f t="shared" si="6"/>
        <v>3.1300061378111894E-3</v>
      </c>
      <c r="R14" s="119"/>
    </row>
    <row r="15" spans="1:18" ht="13.8" customHeight="1" x14ac:dyDescent="0.25">
      <c r="A15" s="13">
        <v>1980</v>
      </c>
      <c r="B15" s="14">
        <v>0.86089423254261699</v>
      </c>
      <c r="C15" s="15">
        <v>19</v>
      </c>
      <c r="D15" s="16">
        <f t="shared" si="0"/>
        <v>0.69732432835951974</v>
      </c>
      <c r="E15" s="15">
        <v>7.4225844152436817</v>
      </c>
      <c r="F15" s="16">
        <f t="shared" si="1"/>
        <v>0.64556484143900339</v>
      </c>
      <c r="G15" s="15">
        <v>13</v>
      </c>
      <c r="H15" s="15">
        <f t="shared" si="7"/>
        <v>0.56164141205193296</v>
      </c>
      <c r="I15" s="15">
        <v>43</v>
      </c>
      <c r="J15" s="17">
        <f t="shared" si="2"/>
        <v>62.813596285330661</v>
      </c>
      <c r="K15" s="16">
        <f t="shared" si="8"/>
        <v>0.3201356048696018</v>
      </c>
      <c r="L15" s="18">
        <f t="shared" si="3"/>
        <v>1.4033341583325011E-2</v>
      </c>
      <c r="M15" s="16">
        <f t="shared" si="4"/>
        <v>0.39783821721647239</v>
      </c>
      <c r="N15" s="15">
        <v>203</v>
      </c>
      <c r="O15" s="15">
        <v>136</v>
      </c>
      <c r="P15" s="16">
        <f t="shared" si="5"/>
        <v>0.5938320448157639</v>
      </c>
      <c r="Q15" s="114">
        <f t="shared" si="6"/>
        <v>2.9252810089446498E-3</v>
      </c>
      <c r="R15" s="119"/>
    </row>
    <row r="16" spans="1:18" ht="13.8" customHeight="1" x14ac:dyDescent="0.25">
      <c r="A16" s="19">
        <v>1981</v>
      </c>
      <c r="B16" s="20">
        <v>0.65922788586138814</v>
      </c>
      <c r="C16" s="21">
        <v>19</v>
      </c>
      <c r="D16" s="20">
        <f t="shared" si="0"/>
        <v>0.53397458754772442</v>
      </c>
      <c r="E16" s="21">
        <v>7.4225844152436817</v>
      </c>
      <c r="F16" s="20">
        <f t="shared" si="1"/>
        <v>0.49433987303104532</v>
      </c>
      <c r="G16" s="21">
        <v>13</v>
      </c>
      <c r="H16" s="21">
        <f t="shared" si="7"/>
        <v>0.43007568953700942</v>
      </c>
      <c r="I16" s="21">
        <v>43</v>
      </c>
      <c r="J16" s="22">
        <f t="shared" si="2"/>
        <v>62.813596285330661</v>
      </c>
      <c r="K16" s="20">
        <f t="shared" si="8"/>
        <v>0.24514314303609536</v>
      </c>
      <c r="L16" s="23">
        <f t="shared" si="3"/>
        <v>1.0746000790623359E-2</v>
      </c>
      <c r="M16" s="20">
        <f t="shared" si="4"/>
        <v>0.30464374941377692</v>
      </c>
      <c r="N16" s="21">
        <v>203</v>
      </c>
      <c r="O16" s="21">
        <v>136</v>
      </c>
      <c r="P16" s="20">
        <f t="shared" si="5"/>
        <v>0.45472559655144645</v>
      </c>
      <c r="Q16" s="115">
        <f t="shared" si="6"/>
        <v>2.2400275692189479E-3</v>
      </c>
      <c r="R16" s="119"/>
    </row>
    <row r="17" spans="1:18" ht="13.8" customHeight="1" x14ac:dyDescent="0.25">
      <c r="A17" s="19">
        <v>1982</v>
      </c>
      <c r="B17" s="20">
        <v>0.75717952693506985</v>
      </c>
      <c r="C17" s="21">
        <v>19</v>
      </c>
      <c r="D17" s="20">
        <f t="shared" si="0"/>
        <v>0.61331541681740653</v>
      </c>
      <c r="E17" s="21">
        <v>7.4225844152436817</v>
      </c>
      <c r="F17" s="20">
        <f t="shared" si="1"/>
        <v>0.56779156227243088</v>
      </c>
      <c r="G17" s="21">
        <v>13</v>
      </c>
      <c r="H17" s="21">
        <f t="shared" si="7"/>
        <v>0.49397865917701489</v>
      </c>
      <c r="I17" s="21">
        <v>43</v>
      </c>
      <c r="J17" s="22">
        <f t="shared" si="2"/>
        <v>62.813596285330668</v>
      </c>
      <c r="K17" s="20">
        <f t="shared" si="8"/>
        <v>0.2815678357308985</v>
      </c>
      <c r="L17" s="23">
        <f t="shared" si="3"/>
        <v>1.2342699648477742E-2</v>
      </c>
      <c r="M17" s="20">
        <f t="shared" si="4"/>
        <v>0.34990936368451975</v>
      </c>
      <c r="N17" s="21">
        <v>203</v>
      </c>
      <c r="O17" s="21">
        <v>136</v>
      </c>
      <c r="P17" s="20">
        <f t="shared" si="5"/>
        <v>0.52229118255851104</v>
      </c>
      <c r="Q17" s="115">
        <f t="shared" si="6"/>
        <v>2.5728629682685274E-3</v>
      </c>
      <c r="R17" s="119"/>
    </row>
    <row r="18" spans="1:18" ht="13.8" customHeight="1" x14ac:dyDescent="0.25">
      <c r="A18" s="19">
        <v>1983</v>
      </c>
      <c r="B18" s="20">
        <v>0.99746059656775088</v>
      </c>
      <c r="C18" s="21">
        <v>19</v>
      </c>
      <c r="D18" s="20">
        <f t="shared" si="0"/>
        <v>0.80794308321987818</v>
      </c>
      <c r="E18" s="21">
        <v>7.4225844152436817</v>
      </c>
      <c r="F18" s="20">
        <f t="shared" si="1"/>
        <v>0.74797282584076019</v>
      </c>
      <c r="G18" s="21">
        <v>13</v>
      </c>
      <c r="H18" s="21">
        <f t="shared" si="7"/>
        <v>0.65073635848146139</v>
      </c>
      <c r="I18" s="21">
        <v>43</v>
      </c>
      <c r="J18" s="22">
        <f t="shared" si="2"/>
        <v>62.813596285330668</v>
      </c>
      <c r="K18" s="20">
        <f t="shared" si="8"/>
        <v>0.37091972433443299</v>
      </c>
      <c r="L18" s="23">
        <f t="shared" si="3"/>
        <v>1.6259494765345009E-2</v>
      </c>
      <c r="M18" s="20">
        <f t="shared" si="4"/>
        <v>0.4609485468501483</v>
      </c>
      <c r="N18" s="21">
        <v>203</v>
      </c>
      <c r="O18" s="21">
        <v>136</v>
      </c>
      <c r="P18" s="20">
        <f t="shared" si="5"/>
        <v>0.6880334927248537</v>
      </c>
      <c r="Q18" s="115">
        <f t="shared" si="6"/>
        <v>3.3893275503687377E-3</v>
      </c>
      <c r="R18" s="119"/>
    </row>
    <row r="19" spans="1:18" ht="13.8" customHeight="1" x14ac:dyDescent="0.25">
      <c r="A19" s="19">
        <v>1984</v>
      </c>
      <c r="B19" s="20">
        <v>0.76888317227139646</v>
      </c>
      <c r="C19" s="21">
        <v>19</v>
      </c>
      <c r="D19" s="20">
        <f t="shared" si="0"/>
        <v>0.62279536953983117</v>
      </c>
      <c r="E19" s="21">
        <v>7.4225844152436817</v>
      </c>
      <c r="F19" s="20">
        <f t="shared" si="1"/>
        <v>0.57656785750150841</v>
      </c>
      <c r="G19" s="21">
        <v>13</v>
      </c>
      <c r="H19" s="21">
        <f t="shared" si="7"/>
        <v>0.50161403602631227</v>
      </c>
      <c r="I19" s="21">
        <v>43</v>
      </c>
      <c r="J19" s="22">
        <f t="shared" si="2"/>
        <v>62.813596285330661</v>
      </c>
      <c r="K19" s="20">
        <f t="shared" si="8"/>
        <v>0.285920000534998</v>
      </c>
      <c r="L19" s="23">
        <f t="shared" si="3"/>
        <v>1.2533479475506761E-2</v>
      </c>
      <c r="M19" s="20">
        <f t="shared" si="4"/>
        <v>0.35531787639087892</v>
      </c>
      <c r="N19" s="21">
        <v>203</v>
      </c>
      <c r="O19" s="21">
        <v>136</v>
      </c>
      <c r="P19" s="20">
        <f t="shared" si="5"/>
        <v>0.53036418314226785</v>
      </c>
      <c r="Q19" s="115">
        <f t="shared" si="6"/>
        <v>2.6126314440505804E-3</v>
      </c>
      <c r="R19" s="119"/>
    </row>
    <row r="20" spans="1:18" ht="13.8" customHeight="1" x14ac:dyDescent="0.25">
      <c r="A20" s="19">
        <v>1985</v>
      </c>
      <c r="B20" s="20">
        <v>1.0616188471312471</v>
      </c>
      <c r="C20" s="21">
        <v>19</v>
      </c>
      <c r="D20" s="20">
        <f t="shared" si="0"/>
        <v>0.8599112661763102</v>
      </c>
      <c r="E20" s="21">
        <v>7.4225844152436817</v>
      </c>
      <c r="F20" s="20">
        <f t="shared" si="1"/>
        <v>0.79608362654818277</v>
      </c>
      <c r="G20" s="21">
        <v>13</v>
      </c>
      <c r="H20" s="21">
        <f t="shared" si="7"/>
        <v>0.69259275509691898</v>
      </c>
      <c r="I20" s="21">
        <v>43</v>
      </c>
      <c r="J20" s="22">
        <f t="shared" si="2"/>
        <v>62.813596285330668</v>
      </c>
      <c r="K20" s="20">
        <f t="shared" si="8"/>
        <v>0.39477787040524381</v>
      </c>
      <c r="L20" s="23">
        <f t="shared" si="3"/>
        <v>1.7305331305435344E-2</v>
      </c>
      <c r="M20" s="20">
        <f t="shared" si="4"/>
        <v>0.49059748984343926</v>
      </c>
      <c r="N20" s="21">
        <v>203</v>
      </c>
      <c r="O20" s="21">
        <v>136</v>
      </c>
      <c r="P20" s="20">
        <f t="shared" si="5"/>
        <v>0.7322889002810159</v>
      </c>
      <c r="Q20" s="115">
        <f t="shared" si="6"/>
        <v>3.6073344841429356E-3</v>
      </c>
      <c r="R20" s="119"/>
    </row>
    <row r="21" spans="1:18" ht="13.8" customHeight="1" x14ac:dyDescent="0.25">
      <c r="A21" s="13">
        <v>1986</v>
      </c>
      <c r="B21" s="14">
        <v>0.76604709724871278</v>
      </c>
      <c r="C21" s="15">
        <v>19</v>
      </c>
      <c r="D21" s="16">
        <f t="shared" si="0"/>
        <v>0.62049814877145737</v>
      </c>
      <c r="E21" s="15">
        <v>7.4225844152436817</v>
      </c>
      <c r="F21" s="16">
        <f t="shared" si="1"/>
        <v>0.57444114988387163</v>
      </c>
      <c r="G21" s="15">
        <v>13</v>
      </c>
      <c r="H21" s="15">
        <f t="shared" si="7"/>
        <v>0.49976380039896834</v>
      </c>
      <c r="I21" s="15">
        <v>43</v>
      </c>
      <c r="J21" s="17">
        <f t="shared" si="2"/>
        <v>62.813596285330661</v>
      </c>
      <c r="K21" s="16">
        <f t="shared" si="8"/>
        <v>0.28486536622741193</v>
      </c>
      <c r="L21" s="18">
        <f t="shared" si="3"/>
        <v>1.2487248930516687E-2</v>
      </c>
      <c r="M21" s="16">
        <f t="shared" si="4"/>
        <v>0.35400726355568279</v>
      </c>
      <c r="N21" s="15">
        <v>203</v>
      </c>
      <c r="O21" s="15">
        <v>136</v>
      </c>
      <c r="P21" s="16">
        <f t="shared" si="5"/>
        <v>0.52840790074855593</v>
      </c>
      <c r="Q21" s="114">
        <f t="shared" si="6"/>
        <v>2.6029945849682557E-3</v>
      </c>
      <c r="R21" s="119"/>
    </row>
    <row r="22" spans="1:18" ht="13.8" customHeight="1" x14ac:dyDescent="0.25">
      <c r="A22" s="13">
        <v>1987</v>
      </c>
      <c r="B22" s="14">
        <v>1.1875010296370734</v>
      </c>
      <c r="C22" s="15">
        <v>19</v>
      </c>
      <c r="D22" s="16">
        <f t="shared" si="0"/>
        <v>0.96187583400602938</v>
      </c>
      <c r="E22" s="15">
        <v>7.4225844152436817</v>
      </c>
      <c r="F22" s="16">
        <f t="shared" si="1"/>
        <v>0.89047978825710272</v>
      </c>
      <c r="G22" s="15">
        <v>13</v>
      </c>
      <c r="H22" s="15">
        <f t="shared" si="7"/>
        <v>0.77471741578367936</v>
      </c>
      <c r="I22" s="15">
        <v>43</v>
      </c>
      <c r="J22" s="17">
        <f t="shared" si="2"/>
        <v>62.813596285330661</v>
      </c>
      <c r="K22" s="16">
        <f t="shared" si="8"/>
        <v>0.44158892699669727</v>
      </c>
      <c r="L22" s="18">
        <f t="shared" si="3"/>
        <v>1.9357322827252482E-2</v>
      </c>
      <c r="M22" s="16">
        <f t="shared" si="4"/>
        <v>0.5487704234911942</v>
      </c>
      <c r="N22" s="15">
        <v>203</v>
      </c>
      <c r="O22" s="15">
        <v>136</v>
      </c>
      <c r="P22" s="16">
        <f t="shared" si="5"/>
        <v>0.81912055859347366</v>
      </c>
      <c r="Q22" s="114">
        <f t="shared" si="6"/>
        <v>4.0350766433176043E-3</v>
      </c>
      <c r="R22" s="119"/>
    </row>
    <row r="23" spans="1:18" ht="13.8" customHeight="1" x14ac:dyDescent="0.25">
      <c r="A23" s="13">
        <v>1988</v>
      </c>
      <c r="B23" s="14">
        <v>1.0862824002840572</v>
      </c>
      <c r="C23" s="15">
        <v>19</v>
      </c>
      <c r="D23" s="16">
        <f t="shared" si="0"/>
        <v>0.87988874423008634</v>
      </c>
      <c r="E23" s="15">
        <v>7.4225844152436817</v>
      </c>
      <c r="F23" s="16">
        <f t="shared" si="1"/>
        <v>0.81457825942938067</v>
      </c>
      <c r="G23" s="15">
        <v>13</v>
      </c>
      <c r="H23" s="15">
        <f t="shared" si="7"/>
        <v>0.7086830857035612</v>
      </c>
      <c r="I23" s="15">
        <v>43</v>
      </c>
      <c r="J23" s="17">
        <f t="shared" si="2"/>
        <v>62.813596285330661</v>
      </c>
      <c r="K23" s="16">
        <f t="shared" si="8"/>
        <v>0.40394935885102989</v>
      </c>
      <c r="L23" s="18">
        <f t="shared" si="3"/>
        <v>1.7707369155113638E-2</v>
      </c>
      <c r="M23" s="16">
        <f t="shared" si="4"/>
        <v>0.50199506186289411</v>
      </c>
      <c r="N23" s="15">
        <v>203</v>
      </c>
      <c r="O23" s="15">
        <v>136</v>
      </c>
      <c r="P23" s="16">
        <f t="shared" si="5"/>
        <v>0.74930145263358461</v>
      </c>
      <c r="Q23" s="114">
        <f t="shared" si="6"/>
        <v>3.6911401607565742E-3</v>
      </c>
      <c r="R23" s="119"/>
    </row>
    <row r="24" spans="1:18" ht="13.8" customHeight="1" x14ac:dyDescent="0.25">
      <c r="A24" s="13">
        <v>1989</v>
      </c>
      <c r="B24" s="14">
        <v>1.0146194338203782</v>
      </c>
      <c r="C24" s="15">
        <v>19</v>
      </c>
      <c r="D24" s="16">
        <f t="shared" si="0"/>
        <v>0.82184174139450639</v>
      </c>
      <c r="E24" s="15">
        <v>7.4225844152436817</v>
      </c>
      <c r="F24" s="16">
        <f t="shared" si="1"/>
        <v>0.76083984437979046</v>
      </c>
      <c r="G24" s="15">
        <v>13</v>
      </c>
      <c r="H24" s="15">
        <f t="shared" si="7"/>
        <v>0.66193066461041772</v>
      </c>
      <c r="I24" s="15">
        <v>43</v>
      </c>
      <c r="J24" s="17">
        <f t="shared" si="2"/>
        <v>62.813596285330661</v>
      </c>
      <c r="K24" s="16">
        <f t="shared" si="8"/>
        <v>0.3773004788279381</v>
      </c>
      <c r="L24" s="18">
        <f t="shared" si="3"/>
        <v>1.6539199071909615E-2</v>
      </c>
      <c r="M24" s="16">
        <f t="shared" si="4"/>
        <v>0.46887802408910162</v>
      </c>
      <c r="N24" s="15">
        <v>203</v>
      </c>
      <c r="O24" s="15">
        <v>136</v>
      </c>
      <c r="P24" s="16">
        <f t="shared" si="5"/>
        <v>0.69986940360358552</v>
      </c>
      <c r="Q24" s="114">
        <f t="shared" si="6"/>
        <v>3.4476325300669235E-3</v>
      </c>
      <c r="R24" s="119"/>
    </row>
    <row r="25" spans="1:18" ht="13.8" customHeight="1" x14ac:dyDescent="0.25">
      <c r="A25" s="13">
        <v>1990</v>
      </c>
      <c r="B25" s="14">
        <v>1.4071458699446693</v>
      </c>
      <c r="C25" s="15">
        <v>19</v>
      </c>
      <c r="D25" s="16">
        <f t="shared" si="0"/>
        <v>1.1397881546551822</v>
      </c>
      <c r="E25" s="15">
        <v>7.4225844152436817</v>
      </c>
      <c r="F25" s="16">
        <f t="shared" si="1"/>
        <v>1.055186416720953</v>
      </c>
      <c r="G25" s="15">
        <v>13</v>
      </c>
      <c r="H25" s="15">
        <f t="shared" si="7"/>
        <v>0.91801218254722916</v>
      </c>
      <c r="I25" s="15">
        <v>43</v>
      </c>
      <c r="J25" s="17">
        <f t="shared" si="2"/>
        <v>62.813596285330661</v>
      </c>
      <c r="K25" s="16">
        <f t="shared" si="8"/>
        <v>0.52326694405192065</v>
      </c>
      <c r="L25" s="18">
        <f t="shared" si="3"/>
        <v>2.293772905433077E-2</v>
      </c>
      <c r="M25" s="16">
        <f t="shared" si="4"/>
        <v>0.65027314982575013</v>
      </c>
      <c r="N25" s="15">
        <v>203</v>
      </c>
      <c r="O25" s="15">
        <v>136</v>
      </c>
      <c r="P25" s="16">
        <f t="shared" si="5"/>
        <v>0.97062830451931825</v>
      </c>
      <c r="Q25" s="114">
        <f t="shared" si="6"/>
        <v>4.7814202193069864E-3</v>
      </c>
      <c r="R25" s="119"/>
    </row>
    <row r="26" spans="1:18" ht="13.8" customHeight="1" x14ac:dyDescent="0.25">
      <c r="A26" s="19">
        <v>1991</v>
      </c>
      <c r="B26" s="20">
        <v>1.4871593541636259</v>
      </c>
      <c r="C26" s="21">
        <v>19</v>
      </c>
      <c r="D26" s="20">
        <f t="shared" si="0"/>
        <v>1.204599076872537</v>
      </c>
      <c r="E26" s="21">
        <v>7.4225844152436817</v>
      </c>
      <c r="F26" s="20">
        <f t="shared" si="1"/>
        <v>1.1151866935264267</v>
      </c>
      <c r="G26" s="21">
        <v>13</v>
      </c>
      <c r="H26" s="21">
        <f t="shared" si="7"/>
        <v>0.97021242336799129</v>
      </c>
      <c r="I26" s="21">
        <v>43</v>
      </c>
      <c r="J26" s="22">
        <f t="shared" si="2"/>
        <v>62.813596285330668</v>
      </c>
      <c r="K26" s="20">
        <f t="shared" si="8"/>
        <v>0.55302108131975503</v>
      </c>
      <c r="L26" s="23">
        <f t="shared" si="3"/>
        <v>2.4242020003057755E-2</v>
      </c>
      <c r="M26" s="20">
        <f t="shared" si="4"/>
        <v>0.68724914607668575</v>
      </c>
      <c r="N26" s="21">
        <v>203</v>
      </c>
      <c r="O26" s="21">
        <v>136</v>
      </c>
      <c r="P26" s="20">
        <f t="shared" si="5"/>
        <v>1.0258204165703471</v>
      </c>
      <c r="Q26" s="115">
        <f t="shared" si="6"/>
        <v>5.0533025446815125E-3</v>
      </c>
      <c r="R26" s="119"/>
    </row>
    <row r="27" spans="1:18" ht="13.8" customHeight="1" x14ac:dyDescent="0.25">
      <c r="A27" s="19">
        <v>1992</v>
      </c>
      <c r="B27" s="20">
        <v>1.4605521219257747</v>
      </c>
      <c r="C27" s="21">
        <v>19</v>
      </c>
      <c r="D27" s="20">
        <f t="shared" si="0"/>
        <v>1.1830472187598775</v>
      </c>
      <c r="E27" s="21">
        <v>7.4225844152436817</v>
      </c>
      <c r="F27" s="20">
        <f t="shared" si="1"/>
        <v>1.095234540275233</v>
      </c>
      <c r="G27" s="21">
        <v>13</v>
      </c>
      <c r="H27" s="21">
        <f t="shared" si="7"/>
        <v>0.95285405003945278</v>
      </c>
      <c r="I27" s="21">
        <v>43</v>
      </c>
      <c r="J27" s="22">
        <f t="shared" si="2"/>
        <v>62.813596285330661</v>
      </c>
      <c r="K27" s="20">
        <f t="shared" si="8"/>
        <v>0.54312680852248807</v>
      </c>
      <c r="L27" s="23">
        <f t="shared" si="3"/>
        <v>2.3808298455780297E-2</v>
      </c>
      <c r="M27" s="20">
        <f t="shared" si="4"/>
        <v>0.67495335707214354</v>
      </c>
      <c r="N27" s="21">
        <v>203</v>
      </c>
      <c r="O27" s="21">
        <v>136</v>
      </c>
      <c r="P27" s="20">
        <f t="shared" si="5"/>
        <v>1.0074671432768025</v>
      </c>
      <c r="Q27" s="115">
        <f t="shared" si="6"/>
        <v>4.9628923314128199E-3</v>
      </c>
      <c r="R27" s="119"/>
    </row>
    <row r="28" spans="1:18" ht="13.8" customHeight="1" x14ac:dyDescent="0.25">
      <c r="A28" s="19">
        <v>1993</v>
      </c>
      <c r="B28" s="20">
        <v>1.7456096953949012</v>
      </c>
      <c r="C28" s="21">
        <v>19</v>
      </c>
      <c r="D28" s="20">
        <f t="shared" si="0"/>
        <v>1.41394385326987</v>
      </c>
      <c r="E28" s="21">
        <v>7.4225844152436817</v>
      </c>
      <c r="F28" s="20">
        <f t="shared" si="1"/>
        <v>1.3089926771767646</v>
      </c>
      <c r="G28" s="21">
        <v>13</v>
      </c>
      <c r="H28" s="21">
        <f t="shared" si="7"/>
        <v>1.1388236291437852</v>
      </c>
      <c r="I28" s="21">
        <v>43</v>
      </c>
      <c r="J28" s="22">
        <f t="shared" si="2"/>
        <v>62.813596285330668</v>
      </c>
      <c r="K28" s="20">
        <f t="shared" si="8"/>
        <v>0.64912946861195753</v>
      </c>
      <c r="L28" s="23">
        <f t="shared" si="3"/>
        <v>2.8454990404907728E-2</v>
      </c>
      <c r="M28" s="20">
        <f t="shared" si="4"/>
        <v>0.80668475048393162</v>
      </c>
      <c r="N28" s="21">
        <v>203</v>
      </c>
      <c r="O28" s="21">
        <v>136</v>
      </c>
      <c r="P28" s="20">
        <f t="shared" si="5"/>
        <v>1.2040956202076334</v>
      </c>
      <c r="Q28" s="115">
        <f t="shared" si="6"/>
        <v>5.9315055182642034E-3</v>
      </c>
      <c r="R28" s="119"/>
    </row>
    <row r="29" spans="1:18" ht="13.8" customHeight="1" x14ac:dyDescent="0.25">
      <c r="A29" s="19">
        <v>1994</v>
      </c>
      <c r="B29" s="20">
        <v>1.7971355618746112</v>
      </c>
      <c r="C29" s="21">
        <v>19</v>
      </c>
      <c r="D29" s="20">
        <f t="shared" si="0"/>
        <v>1.455679805118435</v>
      </c>
      <c r="E29" s="21">
        <v>7.4225844152436817</v>
      </c>
      <c r="F29" s="20">
        <f t="shared" si="1"/>
        <v>1.3476307427678644</v>
      </c>
      <c r="G29" s="21">
        <v>13</v>
      </c>
      <c r="H29" s="21">
        <f t="shared" si="7"/>
        <v>1.1724387462080421</v>
      </c>
      <c r="I29" s="21">
        <v>43</v>
      </c>
      <c r="J29" s="22">
        <f t="shared" si="2"/>
        <v>62.813596285330661</v>
      </c>
      <c r="K29" s="20">
        <f t="shared" si="8"/>
        <v>0.66829008533858403</v>
      </c>
      <c r="L29" s="23">
        <f t="shared" si="3"/>
        <v>2.9294907850458476E-2</v>
      </c>
      <c r="M29" s="20">
        <f t="shared" si="4"/>
        <v>0.8304959901065726</v>
      </c>
      <c r="N29" s="21">
        <v>203</v>
      </c>
      <c r="O29" s="21">
        <v>136</v>
      </c>
      <c r="P29" s="20">
        <f t="shared" si="5"/>
        <v>1.2396373969973105</v>
      </c>
      <c r="Q29" s="115">
        <f t="shared" si="6"/>
        <v>6.1065881625483277E-3</v>
      </c>
      <c r="R29" s="119"/>
    </row>
    <row r="30" spans="1:18" ht="13.8" customHeight="1" x14ac:dyDescent="0.25">
      <c r="A30" s="19">
        <v>1995</v>
      </c>
      <c r="B30" s="20">
        <v>1.8497980983767075</v>
      </c>
      <c r="C30" s="21">
        <v>19</v>
      </c>
      <c r="D30" s="20">
        <f t="shared" si="0"/>
        <v>1.4983364596851332</v>
      </c>
      <c r="E30" s="21">
        <v>7.4225844152436817</v>
      </c>
      <c r="F30" s="20">
        <f t="shared" si="1"/>
        <v>1.3871211711406306</v>
      </c>
      <c r="G30" s="21">
        <v>13</v>
      </c>
      <c r="H30" s="21">
        <f t="shared" si="7"/>
        <v>1.2067954188923486</v>
      </c>
      <c r="I30" s="21">
        <v>43</v>
      </c>
      <c r="J30" s="22">
        <f t="shared" si="2"/>
        <v>62.813596285330661</v>
      </c>
      <c r="K30" s="20">
        <f t="shared" si="8"/>
        <v>0.68787338876863868</v>
      </c>
      <c r="L30" s="23">
        <f t="shared" si="3"/>
        <v>3.0153354028214299E-2</v>
      </c>
      <c r="M30" s="20">
        <f t="shared" si="4"/>
        <v>0.8548325100228612</v>
      </c>
      <c r="N30" s="21">
        <v>203</v>
      </c>
      <c r="O30" s="21">
        <v>136</v>
      </c>
      <c r="P30" s="20">
        <f t="shared" si="5"/>
        <v>1.275963231872359</v>
      </c>
      <c r="Q30" s="115">
        <f t="shared" si="6"/>
        <v>6.2855331619328034E-3</v>
      </c>
      <c r="R30" s="119"/>
    </row>
    <row r="31" spans="1:18" ht="13.8" customHeight="1" x14ac:dyDescent="0.25">
      <c r="A31" s="13">
        <v>1996</v>
      </c>
      <c r="B31" s="14">
        <v>2.2946340680172219</v>
      </c>
      <c r="C31" s="15">
        <v>19</v>
      </c>
      <c r="D31" s="16">
        <f t="shared" si="0"/>
        <v>1.8586535950939498</v>
      </c>
      <c r="E31" s="15">
        <v>7.4225844152436817</v>
      </c>
      <c r="F31" s="16">
        <f t="shared" si="1"/>
        <v>1.7206934630111399</v>
      </c>
      <c r="G31" s="15">
        <v>13</v>
      </c>
      <c r="H31" s="15">
        <f t="shared" si="7"/>
        <v>1.4970033128196918</v>
      </c>
      <c r="I31" s="15">
        <v>43</v>
      </c>
      <c r="J31" s="17">
        <f t="shared" si="2"/>
        <v>62.813596285330661</v>
      </c>
      <c r="K31" s="16">
        <f t="shared" si="8"/>
        <v>0.85329188830722436</v>
      </c>
      <c r="L31" s="18">
        <f t="shared" si="3"/>
        <v>3.7404575925796137E-2</v>
      </c>
      <c r="M31" s="16">
        <f t="shared" si="4"/>
        <v>1.0604010252083576</v>
      </c>
      <c r="N31" s="15">
        <v>203</v>
      </c>
      <c r="O31" s="15">
        <v>136</v>
      </c>
      <c r="P31" s="16">
        <f t="shared" si="5"/>
        <v>1.5828044714507101</v>
      </c>
      <c r="Q31" s="114">
        <f t="shared" si="6"/>
        <v>7.7970663618261585E-3</v>
      </c>
      <c r="R31" s="119"/>
    </row>
    <row r="32" spans="1:18" ht="13.8" customHeight="1" x14ac:dyDescent="0.25">
      <c r="A32" s="13">
        <v>1997</v>
      </c>
      <c r="B32" s="14">
        <v>1.9951143018372224</v>
      </c>
      <c r="C32" s="15">
        <v>19</v>
      </c>
      <c r="D32" s="16">
        <f t="shared" si="0"/>
        <v>1.6160425844881501</v>
      </c>
      <c r="E32" s="15">
        <v>7.4225844152436817</v>
      </c>
      <c r="F32" s="16">
        <f t="shared" si="1"/>
        <v>1.4960904594682314</v>
      </c>
      <c r="G32" s="15">
        <v>13</v>
      </c>
      <c r="H32" s="15">
        <f t="shared" si="7"/>
        <v>1.3015986997373612</v>
      </c>
      <c r="I32" s="15">
        <v>43</v>
      </c>
      <c r="J32" s="17">
        <f t="shared" si="2"/>
        <v>62.813596285330675</v>
      </c>
      <c r="K32" s="16">
        <f t="shared" si="8"/>
        <v>0.74191125885029585</v>
      </c>
      <c r="L32" s="18">
        <f t="shared" si="3"/>
        <v>3.2522137374259547E-2</v>
      </c>
      <c r="M32" s="16">
        <f t="shared" si="4"/>
        <v>0.921986333491571</v>
      </c>
      <c r="N32" s="15">
        <v>203</v>
      </c>
      <c r="O32" s="15">
        <v>136</v>
      </c>
      <c r="P32" s="16">
        <f t="shared" si="5"/>
        <v>1.3762001889616833</v>
      </c>
      <c r="Q32" s="114">
        <f t="shared" si="6"/>
        <v>6.7793112756733163E-3</v>
      </c>
      <c r="R32" s="119"/>
    </row>
    <row r="33" spans="1:18" ht="13.8" customHeight="1" x14ac:dyDescent="0.25">
      <c r="A33" s="13">
        <v>1998</v>
      </c>
      <c r="B33" s="14">
        <v>2.5842584823099073</v>
      </c>
      <c r="C33" s="15">
        <v>19</v>
      </c>
      <c r="D33" s="16">
        <f t="shared" si="0"/>
        <v>2.0932493706710247</v>
      </c>
      <c r="E33" s="15">
        <v>7.4225844152436817</v>
      </c>
      <c r="F33" s="16">
        <f t="shared" si="1"/>
        <v>1.9378761691114108</v>
      </c>
      <c r="G33" s="15">
        <v>13</v>
      </c>
      <c r="H33" s="15">
        <f t="shared" si="7"/>
        <v>1.6859522671269274</v>
      </c>
      <c r="I33" s="15">
        <v>43</v>
      </c>
      <c r="J33" s="17">
        <f t="shared" si="2"/>
        <v>62.813596285330668</v>
      </c>
      <c r="K33" s="16">
        <f t="shared" si="8"/>
        <v>0.96099279226234857</v>
      </c>
      <c r="L33" s="18">
        <f t="shared" si="3"/>
        <v>4.2125711441637195E-2</v>
      </c>
      <c r="M33" s="16">
        <f t="shared" si="4"/>
        <v>1.1942428565146936</v>
      </c>
      <c r="N33" s="15">
        <v>203</v>
      </c>
      <c r="O33" s="15">
        <v>136</v>
      </c>
      <c r="P33" s="16">
        <f t="shared" si="5"/>
        <v>1.7825830872976676</v>
      </c>
      <c r="Q33" s="114">
        <f t="shared" si="6"/>
        <v>8.7811974743727469E-3</v>
      </c>
      <c r="R33" s="119"/>
    </row>
    <row r="34" spans="1:18" ht="13.8" customHeight="1" x14ac:dyDescent="0.25">
      <c r="A34" s="13">
        <v>1999</v>
      </c>
      <c r="B34" s="14">
        <v>3.2924124016792278</v>
      </c>
      <c r="C34" s="15">
        <v>19</v>
      </c>
      <c r="D34" s="16">
        <f t="shared" si="0"/>
        <v>2.6668540453601746</v>
      </c>
      <c r="E34" s="15">
        <v>7.4225844152436817</v>
      </c>
      <c r="F34" s="16">
        <f t="shared" si="1"/>
        <v>2.4689045526119746</v>
      </c>
      <c r="G34" s="15">
        <v>13</v>
      </c>
      <c r="H34" s="15">
        <f t="shared" si="7"/>
        <v>2.1479469607724178</v>
      </c>
      <c r="I34" s="15">
        <v>43</v>
      </c>
      <c r="J34" s="17">
        <f t="shared" si="2"/>
        <v>62.813596285330668</v>
      </c>
      <c r="K34" s="16">
        <f t="shared" si="8"/>
        <v>1.224329767640278</v>
      </c>
      <c r="L34" s="18">
        <f t="shared" si="3"/>
        <v>5.3669250088340954E-2</v>
      </c>
      <c r="M34" s="16">
        <f t="shared" si="4"/>
        <v>1.5214964053794218</v>
      </c>
      <c r="N34" s="15">
        <v>203</v>
      </c>
      <c r="O34" s="15">
        <v>136</v>
      </c>
      <c r="P34" s="16">
        <f t="shared" si="5"/>
        <v>2.271057134500166</v>
      </c>
      <c r="Q34" s="114">
        <f t="shared" si="6"/>
        <v>1.1187473568966336E-2</v>
      </c>
      <c r="R34" s="119"/>
    </row>
    <row r="35" spans="1:18" ht="13.8" customHeight="1" x14ac:dyDescent="0.25">
      <c r="A35" s="13">
        <v>2000</v>
      </c>
      <c r="B35" s="14">
        <v>2.2202978063530288</v>
      </c>
      <c r="C35" s="15">
        <v>19</v>
      </c>
      <c r="D35" s="16">
        <f t="shared" si="0"/>
        <v>1.7984412231459532</v>
      </c>
      <c r="E35" s="15">
        <v>7.4225844152436817</v>
      </c>
      <c r="F35" s="16">
        <f t="shared" si="1"/>
        <v>1.664950405199404</v>
      </c>
      <c r="G35" s="15">
        <v>13</v>
      </c>
      <c r="H35" s="15">
        <f t="shared" si="7"/>
        <v>1.4485068525234814</v>
      </c>
      <c r="I35" s="15">
        <v>43</v>
      </c>
      <c r="J35" s="17">
        <f t="shared" si="2"/>
        <v>62.813596285330661</v>
      </c>
      <c r="K35" s="16">
        <f t="shared" si="8"/>
        <v>0.82564890593838447</v>
      </c>
      <c r="L35" s="18">
        <f t="shared" si="3"/>
        <v>3.6192828753463427E-2</v>
      </c>
      <c r="M35" s="16">
        <f t="shared" si="4"/>
        <v>1.0260485987463115</v>
      </c>
      <c r="N35" s="15">
        <v>203</v>
      </c>
      <c r="O35" s="15">
        <v>136</v>
      </c>
      <c r="P35" s="16">
        <f t="shared" si="5"/>
        <v>1.5315284231286856</v>
      </c>
      <c r="Q35" s="114">
        <f t="shared" si="6"/>
        <v>7.5444749907817021E-3</v>
      </c>
      <c r="R35" s="119"/>
    </row>
    <row r="36" spans="1:18" ht="13.8" customHeight="1" x14ac:dyDescent="0.25">
      <c r="A36" s="19">
        <v>2001</v>
      </c>
      <c r="B36" s="20">
        <v>2.4156995048095555</v>
      </c>
      <c r="C36" s="21">
        <v>19</v>
      </c>
      <c r="D36" s="20">
        <f t="shared" si="0"/>
        <v>1.95671659889574</v>
      </c>
      <c r="E36" s="21">
        <v>7.4225844152436817</v>
      </c>
      <c r="F36" s="20">
        <f t="shared" si="1"/>
        <v>1.8114776575756186</v>
      </c>
      <c r="G36" s="21">
        <v>13</v>
      </c>
      <c r="H36" s="21">
        <f t="shared" si="7"/>
        <v>1.5759855620907883</v>
      </c>
      <c r="I36" s="21">
        <v>43</v>
      </c>
      <c r="J36" s="22">
        <f t="shared" si="2"/>
        <v>62.813596285330661</v>
      </c>
      <c r="K36" s="20">
        <f t="shared" si="8"/>
        <v>0.89831177039174925</v>
      </c>
      <c r="L36" s="23">
        <f t="shared" si="3"/>
        <v>3.9378050208953394E-2</v>
      </c>
      <c r="M36" s="20">
        <f t="shared" si="4"/>
        <v>1.1163480343987242</v>
      </c>
      <c r="N36" s="21">
        <v>203</v>
      </c>
      <c r="O36" s="21">
        <v>136</v>
      </c>
      <c r="P36" s="20">
        <f t="shared" si="5"/>
        <v>1.666313610168684</v>
      </c>
      <c r="Q36" s="115">
        <f t="shared" si="6"/>
        <v>8.2084414294023838E-3</v>
      </c>
      <c r="R36" s="119"/>
    </row>
    <row r="37" spans="1:18" ht="13.8" customHeight="1" x14ac:dyDescent="0.25">
      <c r="A37" s="19">
        <v>2002</v>
      </c>
      <c r="B37" s="20">
        <v>2.4999251154348969</v>
      </c>
      <c r="C37" s="21">
        <v>19</v>
      </c>
      <c r="D37" s="20">
        <f t="shared" si="0"/>
        <v>2.0249393435022665</v>
      </c>
      <c r="E37" s="21">
        <v>7.4225844152436817</v>
      </c>
      <c r="F37" s="20">
        <f t="shared" si="1"/>
        <v>1.8746365113733294</v>
      </c>
      <c r="G37" s="21">
        <v>13</v>
      </c>
      <c r="H37" s="21">
        <f t="shared" si="7"/>
        <v>1.6309337648947966</v>
      </c>
      <c r="I37" s="21">
        <v>43</v>
      </c>
      <c r="J37" s="22">
        <f t="shared" si="2"/>
        <v>62.813596285330668</v>
      </c>
      <c r="K37" s="20">
        <f t="shared" si="8"/>
        <v>0.92963224599003402</v>
      </c>
      <c r="L37" s="23">
        <f t="shared" si="3"/>
        <v>4.0751002563946696E-2</v>
      </c>
      <c r="M37" s="20">
        <f t="shared" si="4"/>
        <v>1.1552705471866069</v>
      </c>
      <c r="N37" s="21">
        <v>203</v>
      </c>
      <c r="O37" s="21">
        <v>136</v>
      </c>
      <c r="P37" s="20">
        <f t="shared" si="5"/>
        <v>1.7244111844035384</v>
      </c>
      <c r="Q37" s="115">
        <f t="shared" si="6"/>
        <v>8.4946363763721104E-3</v>
      </c>
      <c r="R37" s="119"/>
    </row>
    <row r="38" spans="1:18" ht="13.8" customHeight="1" x14ac:dyDescent="0.25">
      <c r="A38" s="19">
        <v>2003</v>
      </c>
      <c r="B38" s="20">
        <v>2.8271752917101871</v>
      </c>
      <c r="C38" s="21">
        <v>19</v>
      </c>
      <c r="D38" s="20">
        <f t="shared" si="0"/>
        <v>2.2900119862852515</v>
      </c>
      <c r="E38" s="21">
        <v>7.4225844152436817</v>
      </c>
      <c r="F38" s="20">
        <f t="shared" si="1"/>
        <v>2.12003391348403</v>
      </c>
      <c r="G38" s="21">
        <v>13</v>
      </c>
      <c r="H38" s="21">
        <f t="shared" si="7"/>
        <v>1.8444295047311061</v>
      </c>
      <c r="I38" s="21">
        <v>43</v>
      </c>
      <c r="J38" s="22">
        <f t="shared" si="2"/>
        <v>62.813596285330668</v>
      </c>
      <c r="K38" s="20">
        <f t="shared" si="8"/>
        <v>1.0513248176967305</v>
      </c>
      <c r="L38" s="23">
        <f t="shared" ref="L38:L46" si="9">+(K38/365)*16</f>
        <v>4.6085471460678595E-2</v>
      </c>
      <c r="M38" s="20">
        <f t="shared" ref="M38:M46" si="10">+L38*28.3495</f>
        <v>1.3065000731745078</v>
      </c>
      <c r="N38" s="21">
        <v>203</v>
      </c>
      <c r="O38" s="21">
        <v>136</v>
      </c>
      <c r="P38" s="20">
        <f t="shared" si="5"/>
        <v>1.9501434915766551</v>
      </c>
      <c r="Q38" s="115">
        <f t="shared" si="6"/>
        <v>9.6066181851066756E-3</v>
      </c>
      <c r="R38" s="119"/>
    </row>
    <row r="39" spans="1:18" ht="13.8" customHeight="1" x14ac:dyDescent="0.25">
      <c r="A39" s="19">
        <v>2004</v>
      </c>
      <c r="B39" s="20">
        <v>2.5670262212686064</v>
      </c>
      <c r="C39" s="21">
        <v>19</v>
      </c>
      <c r="D39" s="20">
        <f t="shared" si="0"/>
        <v>2.0792912392275711</v>
      </c>
      <c r="E39" s="21">
        <v>7.4225844152436817</v>
      </c>
      <c r="F39" s="20">
        <f t="shared" si="1"/>
        <v>1.9249540917571382</v>
      </c>
      <c r="G39" s="21">
        <v>13</v>
      </c>
      <c r="H39" s="21">
        <f t="shared" si="7"/>
        <v>1.6747100598287101</v>
      </c>
      <c r="I39" s="21">
        <v>43</v>
      </c>
      <c r="J39" s="22">
        <f t="shared" si="2"/>
        <v>62.813596285330668</v>
      </c>
      <c r="K39" s="20">
        <f t="shared" si="8"/>
        <v>0.95458473410236477</v>
      </c>
      <c r="L39" s="23">
        <f t="shared" si="9"/>
        <v>4.184481026202147E-2</v>
      </c>
      <c r="M39" s="20">
        <f t="shared" si="10"/>
        <v>1.1862794485231776</v>
      </c>
      <c r="N39" s="21">
        <v>203</v>
      </c>
      <c r="O39" s="21">
        <v>136</v>
      </c>
      <c r="P39" s="20">
        <f t="shared" si="5"/>
        <v>1.7706965297809194</v>
      </c>
      <c r="Q39" s="115">
        <f t="shared" si="6"/>
        <v>8.7226430038468937E-3</v>
      </c>
      <c r="R39" s="119"/>
    </row>
    <row r="40" spans="1:18" ht="13.8" customHeight="1" x14ac:dyDescent="0.25">
      <c r="A40" s="19">
        <v>2005</v>
      </c>
      <c r="B40" s="20">
        <v>2.4365965830091163</v>
      </c>
      <c r="C40" s="21">
        <v>19</v>
      </c>
      <c r="D40" s="20">
        <f t="shared" si="0"/>
        <v>1.9736432322373842</v>
      </c>
      <c r="E40" s="21">
        <v>7.4225844152436817</v>
      </c>
      <c r="F40" s="20">
        <f t="shared" si="1"/>
        <v>1.8271478972688204</v>
      </c>
      <c r="G40" s="21">
        <v>13</v>
      </c>
      <c r="H40" s="21">
        <f t="shared" si="7"/>
        <v>1.5896186706238737</v>
      </c>
      <c r="I40" s="21">
        <v>43</v>
      </c>
      <c r="J40" s="22">
        <f t="shared" si="2"/>
        <v>62.813596285330661</v>
      </c>
      <c r="K40" s="20">
        <f t="shared" si="8"/>
        <v>0.90608264225560808</v>
      </c>
      <c r="L40" s="23">
        <f t="shared" si="9"/>
        <v>3.9718691167369119E-2</v>
      </c>
      <c r="M40" s="20">
        <f t="shared" si="10"/>
        <v>1.1260050352493307</v>
      </c>
      <c r="N40" s="21">
        <v>203</v>
      </c>
      <c r="O40" s="21">
        <v>136</v>
      </c>
      <c r="P40" s="20">
        <f t="shared" si="5"/>
        <v>1.6807281040853981</v>
      </c>
      <c r="Q40" s="115">
        <f t="shared" si="6"/>
        <v>8.2794487885980202E-3</v>
      </c>
      <c r="R40" s="119"/>
    </row>
    <row r="41" spans="1:18" ht="13.8" customHeight="1" x14ac:dyDescent="0.25">
      <c r="A41" s="13">
        <v>2006</v>
      </c>
      <c r="B41" s="14">
        <v>2.6943021960958817</v>
      </c>
      <c r="C41" s="15">
        <v>19</v>
      </c>
      <c r="D41" s="16">
        <f t="shared" si="0"/>
        <v>2.1823847788376645</v>
      </c>
      <c r="E41" s="15">
        <v>7.4225844152436817</v>
      </c>
      <c r="F41" s="16">
        <f t="shared" si="1"/>
        <v>2.0203954263630095</v>
      </c>
      <c r="G41" s="15">
        <v>13</v>
      </c>
      <c r="H41" s="15">
        <f t="shared" si="7"/>
        <v>1.7577440209358182</v>
      </c>
      <c r="I41" s="15">
        <v>43</v>
      </c>
      <c r="J41" s="17">
        <f t="shared" si="2"/>
        <v>62.813596285330675</v>
      </c>
      <c r="K41" s="16">
        <f t="shared" si="8"/>
        <v>1.0019140919334162</v>
      </c>
      <c r="L41" s="18">
        <f t="shared" si="9"/>
        <v>4.3919521838177149E-2</v>
      </c>
      <c r="M41" s="16">
        <f t="shared" si="10"/>
        <v>1.245096484351403</v>
      </c>
      <c r="N41" s="15">
        <v>203</v>
      </c>
      <c r="O41" s="15">
        <v>136</v>
      </c>
      <c r="P41" s="16">
        <f t="shared" si="5"/>
        <v>1.8584896053186382</v>
      </c>
      <c r="Q41" s="114">
        <f t="shared" si="6"/>
        <v>9.1551212084661979E-3</v>
      </c>
      <c r="R41" s="119"/>
    </row>
    <row r="42" spans="1:18" ht="13.8" customHeight="1" x14ac:dyDescent="0.25">
      <c r="A42" s="13">
        <v>2007</v>
      </c>
      <c r="B42" s="14">
        <v>2.7199912352626865</v>
      </c>
      <c r="C42" s="15">
        <v>19</v>
      </c>
      <c r="D42" s="16">
        <f t="shared" si="0"/>
        <v>2.2031929005627759</v>
      </c>
      <c r="E42" s="15">
        <v>6.9575172294729484</v>
      </c>
      <c r="F42" s="16">
        <f t="shared" si="1"/>
        <v>2.0499053749075959</v>
      </c>
      <c r="G42" s="15">
        <v>13</v>
      </c>
      <c r="H42" s="15">
        <f t="shared" si="7"/>
        <v>1.7834176761696083</v>
      </c>
      <c r="I42" s="15">
        <v>43</v>
      </c>
      <c r="J42" s="17">
        <f t="shared" si="2"/>
        <v>62.626788563217474</v>
      </c>
      <c r="K42" s="16">
        <f t="shared" si="8"/>
        <v>1.0165480754166767</v>
      </c>
      <c r="L42" s="18">
        <f t="shared" si="9"/>
        <v>4.4561011525114595E-2</v>
      </c>
      <c r="M42" s="16">
        <f t="shared" si="10"/>
        <v>1.2632823962312363</v>
      </c>
      <c r="N42" s="15">
        <v>203</v>
      </c>
      <c r="O42" s="15">
        <v>136</v>
      </c>
      <c r="P42" s="16">
        <f t="shared" si="5"/>
        <v>1.8856347531980955</v>
      </c>
      <c r="Q42" s="114">
        <f t="shared" si="6"/>
        <v>9.2888411487590909E-3</v>
      </c>
      <c r="R42" s="119"/>
    </row>
    <row r="43" spans="1:18" ht="13.8" customHeight="1" x14ac:dyDescent="0.25">
      <c r="A43" s="13">
        <v>2008</v>
      </c>
      <c r="B43" s="14">
        <v>2.7649057587007673</v>
      </c>
      <c r="C43" s="15">
        <v>19</v>
      </c>
      <c r="D43" s="16">
        <f t="shared" si="0"/>
        <v>2.2395736645476214</v>
      </c>
      <c r="E43" s="15">
        <v>6.492450043702215</v>
      </c>
      <c r="F43" s="16">
        <f t="shared" si="1"/>
        <v>2.0941704631849563</v>
      </c>
      <c r="G43" s="15">
        <v>13</v>
      </c>
      <c r="H43" s="15">
        <f t="shared" si="7"/>
        <v>1.8219283029709119</v>
      </c>
      <c r="I43" s="15">
        <v>43</v>
      </c>
      <c r="J43" s="17">
        <f t="shared" si="2"/>
        <v>62.439980841104259</v>
      </c>
      <c r="K43" s="16">
        <f t="shared" si="8"/>
        <v>1.0384991326934199</v>
      </c>
      <c r="L43" s="18">
        <f t="shared" si="9"/>
        <v>4.5523249652314295E-2</v>
      </c>
      <c r="M43" s="16">
        <f t="shared" si="10"/>
        <v>1.290561366018284</v>
      </c>
      <c r="N43" s="15">
        <v>203</v>
      </c>
      <c r="O43" s="15">
        <v>136</v>
      </c>
      <c r="P43" s="16">
        <f t="shared" si="5"/>
        <v>1.9263526272184679</v>
      </c>
      <c r="Q43" s="114">
        <f t="shared" si="6"/>
        <v>9.4894218089579697E-3</v>
      </c>
      <c r="R43" s="119"/>
    </row>
    <row r="44" spans="1:18" ht="13.8" customHeight="1" x14ac:dyDescent="0.25">
      <c r="A44" s="13">
        <v>2009</v>
      </c>
      <c r="B44" s="14">
        <v>2.4464704813767435</v>
      </c>
      <c r="C44" s="15">
        <v>19</v>
      </c>
      <c r="D44" s="16">
        <f t="shared" si="0"/>
        <v>1.9816410899151622</v>
      </c>
      <c r="E44" s="15">
        <v>6.0273828579314817</v>
      </c>
      <c r="F44" s="16">
        <f t="shared" si="1"/>
        <v>1.8621999945558891</v>
      </c>
      <c r="G44" s="15">
        <v>13</v>
      </c>
      <c r="H44" s="15">
        <f t="shared" si="7"/>
        <v>1.6201139952636234</v>
      </c>
      <c r="I44" s="15">
        <v>43</v>
      </c>
      <c r="J44" s="17">
        <f t="shared" si="2"/>
        <v>62.253173118991064</v>
      </c>
      <c r="K44" s="16">
        <f t="shared" si="8"/>
        <v>0.92346497730026533</v>
      </c>
      <c r="L44" s="18">
        <f t="shared" si="9"/>
        <v>4.0480656539189711E-2</v>
      </c>
      <c r="M44" s="16">
        <f t="shared" si="10"/>
        <v>1.1476063725577588</v>
      </c>
      <c r="N44" s="15">
        <v>203</v>
      </c>
      <c r="O44" s="15">
        <v>136</v>
      </c>
      <c r="P44" s="16">
        <f t="shared" si="5"/>
        <v>1.7129712766854781</v>
      </c>
      <c r="Q44" s="114">
        <f t="shared" si="6"/>
        <v>8.4382821511599908E-3</v>
      </c>
      <c r="R44" s="119"/>
    </row>
    <row r="45" spans="1:18" ht="13.8" customHeight="1" x14ac:dyDescent="0.25">
      <c r="A45" s="13">
        <v>2010</v>
      </c>
      <c r="B45" s="14">
        <v>2.3436969997985835</v>
      </c>
      <c r="C45" s="15">
        <v>19</v>
      </c>
      <c r="D45" s="16">
        <f t="shared" si="0"/>
        <v>1.8983945698368525</v>
      </c>
      <c r="E45" s="15">
        <v>5.5623156721607483</v>
      </c>
      <c r="F45" s="16">
        <f t="shared" si="1"/>
        <v>1.7927998711593687</v>
      </c>
      <c r="G45" s="15">
        <v>13</v>
      </c>
      <c r="H45" s="15">
        <f t="shared" si="7"/>
        <v>1.5597358879086507</v>
      </c>
      <c r="I45" s="15">
        <v>43</v>
      </c>
      <c r="J45" s="17">
        <f t="shared" si="2"/>
        <v>62.066365396877856</v>
      </c>
      <c r="K45" s="16">
        <f t="shared" si="8"/>
        <v>0.88904945610793096</v>
      </c>
      <c r="L45" s="18">
        <f t="shared" si="9"/>
        <v>3.8972030952676429E-2</v>
      </c>
      <c r="M45" s="16">
        <f t="shared" si="10"/>
        <v>1.1048375914929003</v>
      </c>
      <c r="N45" s="15">
        <v>203</v>
      </c>
      <c r="O45" s="15">
        <v>136</v>
      </c>
      <c r="P45" s="16">
        <f t="shared" si="5"/>
        <v>1.6491325814195497</v>
      </c>
      <c r="Q45" s="114">
        <f t="shared" si="6"/>
        <v>8.1238058198007373E-3</v>
      </c>
      <c r="R45" s="119"/>
    </row>
    <row r="46" spans="1:18" ht="13.8" customHeight="1" x14ac:dyDescent="0.25">
      <c r="A46" s="24">
        <v>2011</v>
      </c>
      <c r="B46" s="20">
        <v>2.3202215607411332</v>
      </c>
      <c r="C46" s="25">
        <v>19</v>
      </c>
      <c r="D46" s="26">
        <f t="shared" si="0"/>
        <v>1.8793794642003179</v>
      </c>
      <c r="E46" s="21">
        <v>5.0972484863900149</v>
      </c>
      <c r="F46" s="26">
        <f t="shared" si="1"/>
        <v>1.7835828229078423</v>
      </c>
      <c r="G46" s="25">
        <v>13</v>
      </c>
      <c r="H46" s="21">
        <f t="shared" si="7"/>
        <v>1.5517170559298228</v>
      </c>
      <c r="I46" s="25">
        <v>43</v>
      </c>
      <c r="J46" s="27">
        <f t="shared" si="2"/>
        <v>61.879557674764662</v>
      </c>
      <c r="K46" s="20">
        <f t="shared" si="8"/>
        <v>0.88447872187999887</v>
      </c>
      <c r="L46" s="28">
        <f t="shared" si="9"/>
        <v>3.8771670000219131E-2</v>
      </c>
      <c r="M46" s="26">
        <f t="shared" si="10"/>
        <v>1.0991574586712123</v>
      </c>
      <c r="N46" s="25">
        <v>203</v>
      </c>
      <c r="O46" s="25">
        <v>136</v>
      </c>
      <c r="P46" s="26">
        <f t="shared" si="5"/>
        <v>1.64065414786953</v>
      </c>
      <c r="Q46" s="116">
        <f t="shared" si="6"/>
        <v>8.0820401372883252E-3</v>
      </c>
      <c r="R46" s="119"/>
    </row>
    <row r="47" spans="1:18" ht="13.8" customHeight="1" x14ac:dyDescent="0.25">
      <c r="A47" s="19">
        <v>2012</v>
      </c>
      <c r="B47" s="20">
        <v>2.2962351142413375</v>
      </c>
      <c r="C47" s="21">
        <v>19</v>
      </c>
      <c r="D47" s="20">
        <f t="shared" ref="D47:D57" si="11">+B47-B47*(C47/100)</f>
        <v>1.8599504425354834</v>
      </c>
      <c r="E47" s="25">
        <v>5.0972484863900149</v>
      </c>
      <c r="F47" s="20">
        <f t="shared" ref="F47:F57" si="12">+(D47-D47*(E47)/100)</f>
        <v>1.7651441467557389</v>
      </c>
      <c r="G47" s="21">
        <v>13</v>
      </c>
      <c r="H47" s="21">
        <f t="shared" si="7"/>
        <v>1.535675407677493</v>
      </c>
      <c r="I47" s="21">
        <v>43</v>
      </c>
      <c r="J47" s="22">
        <f t="shared" ref="J47:J57" si="13">100-(K47/B47*100)</f>
        <v>61.879557674764655</v>
      </c>
      <c r="K47" s="20">
        <f t="shared" si="8"/>
        <v>0.87533498237617102</v>
      </c>
      <c r="L47" s="23">
        <f t="shared" ref="L47:L57" si="14">+(K47/365)*16</f>
        <v>3.8370848542517086E-2</v>
      </c>
      <c r="M47" s="20">
        <f t="shared" ref="M47:M57" si="15">+L47*28.3495</f>
        <v>1.087794370756088</v>
      </c>
      <c r="N47" s="21">
        <v>203</v>
      </c>
      <c r="O47" s="21">
        <v>136</v>
      </c>
      <c r="P47" s="20">
        <f t="shared" ref="P47:P57" si="16">+Q47*N47</f>
        <v>1.6236930681138668</v>
      </c>
      <c r="Q47" s="115">
        <f t="shared" ref="Q47:Q57" si="17">+M47/O47</f>
        <v>7.9984880202653534E-3</v>
      </c>
      <c r="R47" s="119"/>
    </row>
    <row r="48" spans="1:18" ht="13.8" customHeight="1" x14ac:dyDescent="0.25">
      <c r="A48" s="19">
        <v>2013</v>
      </c>
      <c r="B48" s="20">
        <v>2.2598883770064031</v>
      </c>
      <c r="C48" s="21">
        <v>19</v>
      </c>
      <c r="D48" s="20">
        <f t="shared" si="11"/>
        <v>1.8305095853751865</v>
      </c>
      <c r="E48" s="25">
        <v>5.0972484863900149</v>
      </c>
      <c r="F48" s="20">
        <f t="shared" si="12"/>
        <v>1.7372039632414256</v>
      </c>
      <c r="G48" s="21">
        <v>13</v>
      </c>
      <c r="H48" s="21">
        <f t="shared" si="7"/>
        <v>1.5113674480200403</v>
      </c>
      <c r="I48" s="21">
        <v>43</v>
      </c>
      <c r="J48" s="22">
        <f t="shared" si="13"/>
        <v>61.879557674764655</v>
      </c>
      <c r="K48" s="20">
        <f t="shared" si="8"/>
        <v>0.86147944537142296</v>
      </c>
      <c r="L48" s="23">
        <f t="shared" si="14"/>
        <v>3.7763482536829499E-2</v>
      </c>
      <c r="M48" s="20">
        <f t="shared" si="15"/>
        <v>1.0705758481778478</v>
      </c>
      <c r="N48" s="21">
        <v>203</v>
      </c>
      <c r="O48" s="21">
        <v>136</v>
      </c>
      <c r="P48" s="20">
        <f t="shared" si="16"/>
        <v>1.5979918910301698</v>
      </c>
      <c r="Q48" s="115">
        <f t="shared" si="17"/>
        <v>7.8718812366018222E-3</v>
      </c>
      <c r="R48" s="119"/>
    </row>
    <row r="49" spans="1:18" ht="13.8" customHeight="1" x14ac:dyDescent="0.25">
      <c r="A49" s="19">
        <v>2014</v>
      </c>
      <c r="B49" s="20">
        <v>2.2409841955803174</v>
      </c>
      <c r="C49" s="21">
        <v>19</v>
      </c>
      <c r="D49" s="20">
        <f t="shared" si="11"/>
        <v>1.815197198420057</v>
      </c>
      <c r="E49" s="25">
        <v>5.0972484863900149</v>
      </c>
      <c r="F49" s="20">
        <f t="shared" si="12"/>
        <v>1.7226720866985967</v>
      </c>
      <c r="G49" s="21">
        <v>13</v>
      </c>
      <c r="H49" s="21">
        <f t="shared" si="7"/>
        <v>1.4987247154277792</v>
      </c>
      <c r="I49" s="21">
        <v>43</v>
      </c>
      <c r="J49" s="22">
        <f t="shared" si="13"/>
        <v>61.879557674764655</v>
      </c>
      <c r="K49" s="20">
        <f t="shared" si="8"/>
        <v>0.85427308779383415</v>
      </c>
      <c r="L49" s="23">
        <f t="shared" si="14"/>
        <v>3.7447587410140676E-2</v>
      </c>
      <c r="M49" s="20">
        <f t="shared" si="15"/>
        <v>1.0616203792837831</v>
      </c>
      <c r="N49" s="21">
        <v>203</v>
      </c>
      <c r="O49" s="21">
        <v>136</v>
      </c>
      <c r="P49" s="20">
        <f t="shared" si="16"/>
        <v>1.5846245367250584</v>
      </c>
      <c r="Q49" s="115">
        <f t="shared" si="17"/>
        <v>7.8060322006160516E-3</v>
      </c>
      <c r="R49" s="119"/>
    </row>
    <row r="50" spans="1:18" ht="13.8" customHeight="1" x14ac:dyDescent="0.25">
      <c r="A50" s="24">
        <v>2015</v>
      </c>
      <c r="B50" s="20">
        <v>2.3820175528307241</v>
      </c>
      <c r="C50" s="25">
        <v>19</v>
      </c>
      <c r="D50" s="26">
        <f t="shared" si="11"/>
        <v>1.9294342177928865</v>
      </c>
      <c r="E50" s="25">
        <v>5.0972484863900149</v>
      </c>
      <c r="F50" s="26">
        <f t="shared" si="12"/>
        <v>1.8310861613305476</v>
      </c>
      <c r="G50" s="25">
        <v>13</v>
      </c>
      <c r="H50" s="21">
        <f t="shared" si="7"/>
        <v>1.5930449603575765</v>
      </c>
      <c r="I50" s="25">
        <v>43</v>
      </c>
      <c r="J50" s="27">
        <f t="shared" si="13"/>
        <v>61.879557674764655</v>
      </c>
      <c r="K50" s="20">
        <f t="shared" si="8"/>
        <v>0.9080356274038186</v>
      </c>
      <c r="L50" s="28">
        <f t="shared" si="14"/>
        <v>3.9804301475235886E-2</v>
      </c>
      <c r="M50" s="26">
        <f t="shared" si="15"/>
        <v>1.1284320446721996</v>
      </c>
      <c r="N50" s="25">
        <v>203</v>
      </c>
      <c r="O50" s="25">
        <v>136</v>
      </c>
      <c r="P50" s="26">
        <f t="shared" si="16"/>
        <v>1.6843507725621802</v>
      </c>
      <c r="Q50" s="116">
        <f t="shared" si="17"/>
        <v>8.2972944461191141E-3</v>
      </c>
      <c r="R50" s="119"/>
    </row>
    <row r="51" spans="1:18" ht="13.8" customHeight="1" x14ac:dyDescent="0.25">
      <c r="A51" s="29">
        <v>2016</v>
      </c>
      <c r="B51" s="14">
        <v>2.8943507101809129</v>
      </c>
      <c r="C51" s="30">
        <v>19</v>
      </c>
      <c r="D51" s="14">
        <f t="shared" si="11"/>
        <v>2.3444240752465397</v>
      </c>
      <c r="E51" s="30">
        <v>5.0972484863900149</v>
      </c>
      <c r="F51" s="14">
        <f t="shared" si="12"/>
        <v>2.2249229545564724</v>
      </c>
      <c r="G51" s="30">
        <v>13</v>
      </c>
      <c r="H51" s="30">
        <f t="shared" si="7"/>
        <v>1.935682970464131</v>
      </c>
      <c r="I51" s="30">
        <v>43</v>
      </c>
      <c r="J51" s="32">
        <f t="shared" si="13"/>
        <v>61.879557674764655</v>
      </c>
      <c r="K51" s="14">
        <f t="shared" si="8"/>
        <v>1.1033392931645547</v>
      </c>
      <c r="L51" s="33">
        <f t="shared" si="14"/>
        <v>4.8365558056528424E-2</v>
      </c>
      <c r="M51" s="14">
        <f t="shared" si="15"/>
        <v>1.3711393881235525</v>
      </c>
      <c r="N51" s="30">
        <v>203</v>
      </c>
      <c r="O51" s="30">
        <v>136</v>
      </c>
      <c r="P51" s="14">
        <f t="shared" si="16"/>
        <v>2.0466271749197142</v>
      </c>
      <c r="Q51" s="117">
        <f t="shared" si="17"/>
        <v>1.0081907265614356E-2</v>
      </c>
      <c r="R51" s="119"/>
    </row>
    <row r="52" spans="1:18" ht="13.8" customHeight="1" x14ac:dyDescent="0.25">
      <c r="A52" s="29">
        <v>2017</v>
      </c>
      <c r="B52" s="14">
        <v>2.9690459778553127</v>
      </c>
      <c r="C52" s="30">
        <v>19</v>
      </c>
      <c r="D52" s="14">
        <f t="shared" si="11"/>
        <v>2.4049272420628034</v>
      </c>
      <c r="E52" s="30">
        <v>5.0972484863900149</v>
      </c>
      <c r="F52" s="14">
        <f t="shared" si="12"/>
        <v>2.2823421246179758</v>
      </c>
      <c r="G52" s="30">
        <v>13</v>
      </c>
      <c r="H52" s="30">
        <f>F52-(F52*G52/100)</f>
        <v>1.985637648417639</v>
      </c>
      <c r="I52" s="30">
        <v>43</v>
      </c>
      <c r="J52" s="32">
        <f t="shared" si="13"/>
        <v>61.879557674764655</v>
      </c>
      <c r="K52" s="14">
        <f>+H52-H52*I52/100</f>
        <v>1.1318134595980542</v>
      </c>
      <c r="L52" s="33">
        <f t="shared" si="14"/>
        <v>4.9613740694709224E-2</v>
      </c>
      <c r="M52" s="14">
        <f t="shared" si="15"/>
        <v>1.4065247418246591</v>
      </c>
      <c r="N52" s="30">
        <v>203</v>
      </c>
      <c r="O52" s="30">
        <v>136</v>
      </c>
      <c r="P52" s="14">
        <f t="shared" si="16"/>
        <v>2.0994450190471015</v>
      </c>
      <c r="Q52" s="117">
        <f t="shared" si="17"/>
        <v>1.03420936898872E-2</v>
      </c>
      <c r="R52" s="119"/>
    </row>
    <row r="53" spans="1:18" ht="13.8" customHeight="1" x14ac:dyDescent="0.25">
      <c r="A53" s="59">
        <v>2018</v>
      </c>
      <c r="B53" s="14">
        <v>2.3774170240734804</v>
      </c>
      <c r="C53" s="31">
        <v>19</v>
      </c>
      <c r="D53" s="35">
        <f t="shared" si="11"/>
        <v>1.9257077894995192</v>
      </c>
      <c r="E53" s="31">
        <v>5.0972484863900149</v>
      </c>
      <c r="F53" s="35">
        <f t="shared" si="12"/>
        <v>1.8275496783469602</v>
      </c>
      <c r="G53" s="31">
        <v>13</v>
      </c>
      <c r="H53" s="31">
        <f>F53-(F53*G53/100)</f>
        <v>1.5899682201618555</v>
      </c>
      <c r="I53" s="31">
        <v>43</v>
      </c>
      <c r="J53" s="60">
        <f t="shared" si="13"/>
        <v>61.879557674764655</v>
      </c>
      <c r="K53" s="35">
        <f>+H53-H53*I53/100</f>
        <v>0.90628188549225763</v>
      </c>
      <c r="L53" s="61">
        <f t="shared" si="14"/>
        <v>3.972742511746883E-2</v>
      </c>
      <c r="M53" s="35">
        <f t="shared" si="15"/>
        <v>1.1262526383676825</v>
      </c>
      <c r="N53" s="31">
        <v>203</v>
      </c>
      <c r="O53" s="31">
        <v>136</v>
      </c>
      <c r="P53" s="35">
        <f t="shared" si="16"/>
        <v>1.6810976881517614</v>
      </c>
      <c r="Q53" s="120">
        <f t="shared" si="17"/>
        <v>8.2812693997623716E-3</v>
      </c>
      <c r="R53" s="119"/>
    </row>
    <row r="54" spans="1:18" ht="13.8" customHeight="1" x14ac:dyDescent="0.25">
      <c r="A54" s="59">
        <v>2019</v>
      </c>
      <c r="B54" s="35">
        <v>1.8181213654460076</v>
      </c>
      <c r="C54" s="31">
        <v>19</v>
      </c>
      <c r="D54" s="35">
        <f t="shared" si="11"/>
        <v>1.472678306011266</v>
      </c>
      <c r="E54" s="31">
        <v>5.0972484863900149</v>
      </c>
      <c r="F54" s="35">
        <f t="shared" si="12"/>
        <v>1.3976122333487127</v>
      </c>
      <c r="G54" s="31">
        <v>13</v>
      </c>
      <c r="H54" s="31">
        <f>F54-(F54*G54/100)</f>
        <v>1.21592264301338</v>
      </c>
      <c r="I54" s="31">
        <v>43</v>
      </c>
      <c r="J54" s="60">
        <f t="shared" si="13"/>
        <v>61.879557674764655</v>
      </c>
      <c r="K54" s="35">
        <f>+H54-H54*I54/100</f>
        <v>0.69307590651762663</v>
      </c>
      <c r="L54" s="61">
        <f t="shared" si="14"/>
        <v>3.0381409600772673E-2</v>
      </c>
      <c r="M54" s="35">
        <f t="shared" si="15"/>
        <v>0.86129777147710485</v>
      </c>
      <c r="N54" s="31">
        <v>203</v>
      </c>
      <c r="O54" s="31">
        <v>136</v>
      </c>
      <c r="P54" s="35">
        <f t="shared" si="16"/>
        <v>1.2856135853665609</v>
      </c>
      <c r="Q54" s="120">
        <f t="shared" si="17"/>
        <v>6.3330718490963592E-3</v>
      </c>
      <c r="R54" s="119"/>
    </row>
    <row r="55" spans="1:18" ht="13.8" customHeight="1" x14ac:dyDescent="0.25">
      <c r="A55" s="59">
        <v>2020</v>
      </c>
      <c r="B55" s="35">
        <v>1.7140676229464746</v>
      </c>
      <c r="C55" s="31">
        <v>19</v>
      </c>
      <c r="D55" s="35">
        <f t="shared" si="11"/>
        <v>1.3883947745866445</v>
      </c>
      <c r="E55" s="31">
        <v>5.0972484863900149</v>
      </c>
      <c r="F55" s="35">
        <f t="shared" si="12"/>
        <v>1.3176248429539088</v>
      </c>
      <c r="G55" s="31">
        <v>13</v>
      </c>
      <c r="H55" s="31">
        <f>F55-(F55*G55/100)</f>
        <v>1.1463336133699007</v>
      </c>
      <c r="I55" s="31">
        <v>43</v>
      </c>
      <c r="J55" s="60">
        <f t="shared" si="13"/>
        <v>61.879557674764648</v>
      </c>
      <c r="K55" s="35">
        <f>+H55-H55*I55/100</f>
        <v>0.65341015962084348</v>
      </c>
      <c r="L55" s="61">
        <f t="shared" si="14"/>
        <v>2.8642637134064373E-2</v>
      </c>
      <c r="M55" s="35">
        <f t="shared" si="15"/>
        <v>0.81200444143215789</v>
      </c>
      <c r="N55" s="31">
        <v>203</v>
      </c>
      <c r="O55" s="31">
        <v>136</v>
      </c>
      <c r="P55" s="35">
        <f t="shared" si="16"/>
        <v>1.2120360412553532</v>
      </c>
      <c r="Q55" s="120">
        <f t="shared" si="17"/>
        <v>5.9706208928835139E-3</v>
      </c>
      <c r="R55" s="119"/>
    </row>
    <row r="56" spans="1:18" ht="13.8" customHeight="1" x14ac:dyDescent="0.25">
      <c r="A56" s="19">
        <v>2021</v>
      </c>
      <c r="B56" s="121">
        <v>1.7226690739034611</v>
      </c>
      <c r="C56" s="21">
        <v>19</v>
      </c>
      <c r="D56" s="20">
        <f t="shared" si="11"/>
        <v>1.3953619498618035</v>
      </c>
      <c r="E56" s="21">
        <v>5.0972484863900149</v>
      </c>
      <c r="F56" s="20">
        <f t="shared" si="12"/>
        <v>1.3242368839928105</v>
      </c>
      <c r="G56" s="21">
        <v>13</v>
      </c>
      <c r="H56" s="21">
        <f t="shared" ref="H56:H57" si="18">F56-(F56*G56/100)</f>
        <v>1.152086089073745</v>
      </c>
      <c r="I56" s="21">
        <v>43</v>
      </c>
      <c r="J56" s="22">
        <f t="shared" si="13"/>
        <v>61.879557674764662</v>
      </c>
      <c r="K56" s="20">
        <f t="shared" ref="K56:K57" si="19">+H56-H56*I56/100</f>
        <v>0.65668907077203464</v>
      </c>
      <c r="L56" s="23">
        <f t="shared" si="14"/>
        <v>2.8786370225623435E-2</v>
      </c>
      <c r="M56" s="20">
        <f t="shared" si="15"/>
        <v>0.81607920271131151</v>
      </c>
      <c r="N56" s="21">
        <v>203</v>
      </c>
      <c r="O56" s="21">
        <v>136</v>
      </c>
      <c r="P56" s="20">
        <f t="shared" si="16"/>
        <v>1.21811822169409</v>
      </c>
      <c r="Q56" s="115">
        <f t="shared" si="17"/>
        <v>6.0005823728772906E-3</v>
      </c>
      <c r="R56" s="119"/>
    </row>
    <row r="57" spans="1:18" ht="13.8" customHeight="1" thickBot="1" x14ac:dyDescent="0.3">
      <c r="A57" s="123">
        <v>2022</v>
      </c>
      <c r="B57" s="124">
        <v>2.3897453312935815</v>
      </c>
      <c r="C57" s="125">
        <v>19</v>
      </c>
      <c r="D57" s="124">
        <f t="shared" si="11"/>
        <v>1.9356937183478009</v>
      </c>
      <c r="E57" s="125">
        <v>5.0972484863900149</v>
      </c>
      <c r="F57" s="124">
        <f t="shared" si="12"/>
        <v>1.8370265995881709</v>
      </c>
      <c r="G57" s="125">
        <v>13</v>
      </c>
      <c r="H57" s="125">
        <f t="shared" si="18"/>
        <v>1.5982131416417087</v>
      </c>
      <c r="I57" s="125">
        <v>43</v>
      </c>
      <c r="J57" s="126">
        <f t="shared" si="13"/>
        <v>61.879557674764655</v>
      </c>
      <c r="K57" s="124">
        <f t="shared" si="19"/>
        <v>0.91098149073577406</v>
      </c>
      <c r="L57" s="127">
        <f t="shared" si="14"/>
        <v>3.9933435210335301E-2</v>
      </c>
      <c r="M57" s="124">
        <f t="shared" si="15"/>
        <v>1.1320929214954005</v>
      </c>
      <c r="N57" s="125">
        <v>203</v>
      </c>
      <c r="O57" s="125">
        <v>136</v>
      </c>
      <c r="P57" s="124">
        <f t="shared" si="16"/>
        <v>1.6898151695850463</v>
      </c>
      <c r="Q57" s="128">
        <f t="shared" si="17"/>
        <v>8.3242126580544158E-3</v>
      </c>
      <c r="R57" s="119"/>
    </row>
    <row r="58" spans="1:18" ht="15" customHeight="1" thickTop="1" x14ac:dyDescent="0.25">
      <c r="A58" s="7" t="s">
        <v>96</v>
      </c>
      <c r="Q58" s="7"/>
    </row>
    <row r="59" spans="1:18" ht="15" customHeight="1" x14ac:dyDescent="0.25">
      <c r="A59" s="7" t="s">
        <v>104</v>
      </c>
      <c r="Q59" s="7"/>
    </row>
    <row r="60" spans="1:18" ht="15" customHeight="1" x14ac:dyDescent="0.25">
      <c r="A60" s="7" t="s">
        <v>209</v>
      </c>
      <c r="Q60" s="7"/>
    </row>
    <row r="61" spans="1:18" ht="15" customHeight="1" x14ac:dyDescent="0.25">
      <c r="A61" s="7" t="s">
        <v>210</v>
      </c>
      <c r="Q61" s="7"/>
    </row>
    <row r="62" spans="1:18" ht="15" customHeight="1" x14ac:dyDescent="0.25">
      <c r="A62" s="7" t="s">
        <v>105</v>
      </c>
      <c r="Q62" s="7"/>
    </row>
    <row r="63" spans="1:18" ht="15" customHeight="1" x14ac:dyDescent="0.25">
      <c r="A63" s="7" t="s">
        <v>106</v>
      </c>
      <c r="Q63" s="7"/>
    </row>
    <row r="64" spans="1:18" ht="15" customHeight="1" x14ac:dyDescent="0.25">
      <c r="A64" s="7" t="s">
        <v>214</v>
      </c>
      <c r="Q64" s="7"/>
    </row>
    <row r="65" spans="17:17" x14ac:dyDescent="0.25">
      <c r="Q65" s="7"/>
    </row>
    <row r="66" spans="17:17" x14ac:dyDescent="0.25">
      <c r="Q66" s="7"/>
    </row>
    <row r="67" spans="17:17" x14ac:dyDescent="0.25">
      <c r="Q67" s="7"/>
    </row>
    <row r="68" spans="17:17" x14ac:dyDescent="0.25">
      <c r="Q68" s="7"/>
    </row>
    <row r="69" spans="17:17" x14ac:dyDescent="0.25">
      <c r="Q69" s="7"/>
    </row>
    <row r="70" spans="17:17" x14ac:dyDescent="0.25">
      <c r="Q70" s="7"/>
    </row>
    <row r="71" spans="17:17" x14ac:dyDescent="0.25">
      <c r="Q71"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6">
    <pageSetUpPr fitToPage="1"/>
  </sheetPr>
  <dimension ref="A1:R76"/>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120</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83" t="s">
        <v>8</v>
      </c>
      <c r="C5" s="75" t="s">
        <v>8</v>
      </c>
      <c r="D5" s="75" t="s">
        <v>8</v>
      </c>
      <c r="E5" s="75" t="s">
        <v>8</v>
      </c>
      <c r="F5" s="75" t="s">
        <v>8</v>
      </c>
      <c r="G5" s="75" t="s">
        <v>8</v>
      </c>
      <c r="H5" s="75" t="s">
        <v>8</v>
      </c>
      <c r="I5" s="75" t="s">
        <v>8</v>
      </c>
      <c r="J5" s="75" t="s">
        <v>8</v>
      </c>
      <c r="K5" s="75" t="s">
        <v>8</v>
      </c>
      <c r="L5" s="75" t="s">
        <v>8</v>
      </c>
      <c r="M5" s="75" t="s">
        <v>8</v>
      </c>
      <c r="N5" s="75" t="s">
        <v>8</v>
      </c>
      <c r="O5" s="75" t="s">
        <v>8</v>
      </c>
      <c r="P5" s="75" t="s">
        <v>8</v>
      </c>
      <c r="Q5" s="136" t="s">
        <v>8</v>
      </c>
      <c r="R5" s="119"/>
    </row>
    <row r="6" spans="1:18" ht="13.8" customHeight="1" x14ac:dyDescent="0.25">
      <c r="A6" s="19">
        <v>1971</v>
      </c>
      <c r="B6" s="76" t="s">
        <v>8</v>
      </c>
      <c r="C6" s="76" t="s">
        <v>8</v>
      </c>
      <c r="D6" s="76" t="s">
        <v>8</v>
      </c>
      <c r="E6" s="76" t="s">
        <v>8</v>
      </c>
      <c r="F6" s="76" t="s">
        <v>8</v>
      </c>
      <c r="G6" s="76" t="s">
        <v>8</v>
      </c>
      <c r="H6" s="76" t="s">
        <v>8</v>
      </c>
      <c r="I6" s="76" t="s">
        <v>8</v>
      </c>
      <c r="J6" s="76" t="s">
        <v>8</v>
      </c>
      <c r="K6" s="76" t="s">
        <v>8</v>
      </c>
      <c r="L6" s="76" t="s">
        <v>8</v>
      </c>
      <c r="M6" s="76" t="s">
        <v>8</v>
      </c>
      <c r="N6" s="76" t="s">
        <v>8</v>
      </c>
      <c r="O6" s="76" t="s">
        <v>8</v>
      </c>
      <c r="P6" s="76" t="s">
        <v>8</v>
      </c>
      <c r="Q6" s="137" t="s">
        <v>8</v>
      </c>
      <c r="R6" s="119"/>
    </row>
    <row r="7" spans="1:18" ht="13.8" customHeight="1" x14ac:dyDescent="0.25">
      <c r="A7" s="19">
        <v>1972</v>
      </c>
      <c r="B7" s="76" t="s">
        <v>8</v>
      </c>
      <c r="C7" s="76" t="s">
        <v>8</v>
      </c>
      <c r="D7" s="76" t="s">
        <v>8</v>
      </c>
      <c r="E7" s="76" t="s">
        <v>8</v>
      </c>
      <c r="F7" s="76" t="s">
        <v>8</v>
      </c>
      <c r="G7" s="76" t="s">
        <v>8</v>
      </c>
      <c r="H7" s="76" t="s">
        <v>8</v>
      </c>
      <c r="I7" s="76" t="s">
        <v>8</v>
      </c>
      <c r="J7" s="76" t="s">
        <v>8</v>
      </c>
      <c r="K7" s="76" t="s">
        <v>8</v>
      </c>
      <c r="L7" s="76" t="s">
        <v>8</v>
      </c>
      <c r="M7" s="76" t="s">
        <v>8</v>
      </c>
      <c r="N7" s="76" t="s">
        <v>8</v>
      </c>
      <c r="O7" s="76" t="s">
        <v>8</v>
      </c>
      <c r="P7" s="76" t="s">
        <v>8</v>
      </c>
      <c r="Q7" s="137" t="s">
        <v>8</v>
      </c>
      <c r="R7" s="119"/>
    </row>
    <row r="8" spans="1:18" ht="13.8" customHeight="1" x14ac:dyDescent="0.25">
      <c r="A8" s="19">
        <v>1973</v>
      </c>
      <c r="B8" s="76" t="s">
        <v>8</v>
      </c>
      <c r="C8" s="76" t="s">
        <v>8</v>
      </c>
      <c r="D8" s="76" t="s">
        <v>8</v>
      </c>
      <c r="E8" s="76" t="s">
        <v>8</v>
      </c>
      <c r="F8" s="76" t="s">
        <v>8</v>
      </c>
      <c r="G8" s="76" t="s">
        <v>8</v>
      </c>
      <c r="H8" s="76" t="s">
        <v>8</v>
      </c>
      <c r="I8" s="76" t="s">
        <v>8</v>
      </c>
      <c r="J8" s="76" t="s">
        <v>8</v>
      </c>
      <c r="K8" s="76" t="s">
        <v>8</v>
      </c>
      <c r="L8" s="76" t="s">
        <v>8</v>
      </c>
      <c r="M8" s="76" t="s">
        <v>8</v>
      </c>
      <c r="N8" s="76" t="s">
        <v>8</v>
      </c>
      <c r="O8" s="76" t="s">
        <v>8</v>
      </c>
      <c r="P8" s="76" t="s">
        <v>8</v>
      </c>
      <c r="Q8" s="137" t="s">
        <v>8</v>
      </c>
      <c r="R8" s="119"/>
    </row>
    <row r="9" spans="1:18" ht="13.8" customHeight="1" x14ac:dyDescent="0.25">
      <c r="A9" s="19">
        <v>1974</v>
      </c>
      <c r="B9" s="76" t="s">
        <v>8</v>
      </c>
      <c r="C9" s="76" t="s">
        <v>8</v>
      </c>
      <c r="D9" s="76" t="s">
        <v>8</v>
      </c>
      <c r="E9" s="76" t="s">
        <v>8</v>
      </c>
      <c r="F9" s="76" t="s">
        <v>8</v>
      </c>
      <c r="G9" s="76" t="s">
        <v>8</v>
      </c>
      <c r="H9" s="76" t="s">
        <v>8</v>
      </c>
      <c r="I9" s="76" t="s">
        <v>8</v>
      </c>
      <c r="J9" s="76" t="s">
        <v>8</v>
      </c>
      <c r="K9" s="76" t="s">
        <v>8</v>
      </c>
      <c r="L9" s="76" t="s">
        <v>8</v>
      </c>
      <c r="M9" s="76" t="s">
        <v>8</v>
      </c>
      <c r="N9" s="76" t="s">
        <v>8</v>
      </c>
      <c r="O9" s="76" t="s">
        <v>8</v>
      </c>
      <c r="P9" s="76" t="s">
        <v>8</v>
      </c>
      <c r="Q9" s="137" t="s">
        <v>8</v>
      </c>
      <c r="R9" s="119"/>
    </row>
    <row r="10" spans="1:18" ht="13.8" customHeight="1" x14ac:dyDescent="0.25">
      <c r="A10" s="19">
        <v>1975</v>
      </c>
      <c r="B10" s="76" t="s">
        <v>8</v>
      </c>
      <c r="C10" s="76" t="s">
        <v>8</v>
      </c>
      <c r="D10" s="76" t="s">
        <v>8</v>
      </c>
      <c r="E10" s="76" t="s">
        <v>8</v>
      </c>
      <c r="F10" s="76" t="s">
        <v>8</v>
      </c>
      <c r="G10" s="76" t="s">
        <v>8</v>
      </c>
      <c r="H10" s="76" t="s">
        <v>8</v>
      </c>
      <c r="I10" s="76" t="s">
        <v>8</v>
      </c>
      <c r="J10" s="76" t="s">
        <v>8</v>
      </c>
      <c r="K10" s="76" t="s">
        <v>8</v>
      </c>
      <c r="L10" s="76" t="s">
        <v>8</v>
      </c>
      <c r="M10" s="76" t="s">
        <v>8</v>
      </c>
      <c r="N10" s="76" t="s">
        <v>8</v>
      </c>
      <c r="O10" s="76" t="s">
        <v>8</v>
      </c>
      <c r="P10" s="76" t="s">
        <v>8</v>
      </c>
      <c r="Q10" s="137" t="s">
        <v>8</v>
      </c>
      <c r="R10" s="119"/>
    </row>
    <row r="11" spans="1:18" ht="13.8" customHeight="1" x14ac:dyDescent="0.25">
      <c r="A11" s="13">
        <v>1976</v>
      </c>
      <c r="B11" s="83" t="s">
        <v>8</v>
      </c>
      <c r="C11" s="75" t="s">
        <v>8</v>
      </c>
      <c r="D11" s="75" t="s">
        <v>8</v>
      </c>
      <c r="E11" s="75" t="s">
        <v>8</v>
      </c>
      <c r="F11" s="75" t="s">
        <v>8</v>
      </c>
      <c r="G11" s="75" t="s">
        <v>8</v>
      </c>
      <c r="H11" s="75" t="s">
        <v>8</v>
      </c>
      <c r="I11" s="75" t="s">
        <v>8</v>
      </c>
      <c r="J11" s="75" t="s">
        <v>8</v>
      </c>
      <c r="K11" s="75" t="s">
        <v>8</v>
      </c>
      <c r="L11" s="75" t="s">
        <v>8</v>
      </c>
      <c r="M11" s="75" t="s">
        <v>8</v>
      </c>
      <c r="N11" s="75" t="s">
        <v>8</v>
      </c>
      <c r="O11" s="75" t="s">
        <v>8</v>
      </c>
      <c r="P11" s="75" t="s">
        <v>8</v>
      </c>
      <c r="Q11" s="136" t="s">
        <v>8</v>
      </c>
      <c r="R11" s="119"/>
    </row>
    <row r="12" spans="1:18" ht="13.8" customHeight="1" x14ac:dyDescent="0.25">
      <c r="A12" s="13">
        <v>1977</v>
      </c>
      <c r="B12" s="83" t="s">
        <v>8</v>
      </c>
      <c r="C12" s="75" t="s">
        <v>8</v>
      </c>
      <c r="D12" s="75" t="s">
        <v>8</v>
      </c>
      <c r="E12" s="75" t="s">
        <v>8</v>
      </c>
      <c r="F12" s="75" t="s">
        <v>8</v>
      </c>
      <c r="G12" s="75" t="s">
        <v>8</v>
      </c>
      <c r="H12" s="75" t="s">
        <v>8</v>
      </c>
      <c r="I12" s="75" t="s">
        <v>8</v>
      </c>
      <c r="J12" s="75" t="s">
        <v>8</v>
      </c>
      <c r="K12" s="75" t="s">
        <v>8</v>
      </c>
      <c r="L12" s="75" t="s">
        <v>8</v>
      </c>
      <c r="M12" s="75" t="s">
        <v>8</v>
      </c>
      <c r="N12" s="75" t="s">
        <v>8</v>
      </c>
      <c r="O12" s="75" t="s">
        <v>8</v>
      </c>
      <c r="P12" s="75" t="s">
        <v>8</v>
      </c>
      <c r="Q12" s="136" t="s">
        <v>8</v>
      </c>
      <c r="R12" s="119"/>
    </row>
    <row r="13" spans="1:18" ht="13.8" customHeight="1" x14ac:dyDescent="0.25">
      <c r="A13" s="13">
        <v>1978</v>
      </c>
      <c r="B13" s="83" t="s">
        <v>8</v>
      </c>
      <c r="C13" s="75" t="s">
        <v>8</v>
      </c>
      <c r="D13" s="75" t="s">
        <v>8</v>
      </c>
      <c r="E13" s="75" t="s">
        <v>8</v>
      </c>
      <c r="F13" s="75" t="s">
        <v>8</v>
      </c>
      <c r="G13" s="75" t="s">
        <v>8</v>
      </c>
      <c r="H13" s="75" t="s">
        <v>8</v>
      </c>
      <c r="I13" s="75" t="s">
        <v>8</v>
      </c>
      <c r="J13" s="75" t="s">
        <v>8</v>
      </c>
      <c r="K13" s="75" t="s">
        <v>8</v>
      </c>
      <c r="L13" s="75" t="s">
        <v>8</v>
      </c>
      <c r="M13" s="75" t="s">
        <v>8</v>
      </c>
      <c r="N13" s="75" t="s">
        <v>8</v>
      </c>
      <c r="O13" s="75" t="s">
        <v>8</v>
      </c>
      <c r="P13" s="75" t="s">
        <v>8</v>
      </c>
      <c r="Q13" s="136" t="s">
        <v>8</v>
      </c>
      <c r="R13" s="119"/>
    </row>
    <row r="14" spans="1:18" ht="13.8" customHeight="1" x14ac:dyDescent="0.25">
      <c r="A14" s="13">
        <v>1979</v>
      </c>
      <c r="B14" s="83" t="s">
        <v>8</v>
      </c>
      <c r="C14" s="75" t="s">
        <v>8</v>
      </c>
      <c r="D14" s="75" t="s">
        <v>8</v>
      </c>
      <c r="E14" s="75" t="s">
        <v>8</v>
      </c>
      <c r="F14" s="75" t="s">
        <v>8</v>
      </c>
      <c r="G14" s="75" t="s">
        <v>8</v>
      </c>
      <c r="H14" s="75" t="s">
        <v>8</v>
      </c>
      <c r="I14" s="75" t="s">
        <v>8</v>
      </c>
      <c r="J14" s="75" t="s">
        <v>8</v>
      </c>
      <c r="K14" s="75" t="s">
        <v>8</v>
      </c>
      <c r="L14" s="75" t="s">
        <v>8</v>
      </c>
      <c r="M14" s="75" t="s">
        <v>8</v>
      </c>
      <c r="N14" s="75" t="s">
        <v>8</v>
      </c>
      <c r="O14" s="75" t="s">
        <v>8</v>
      </c>
      <c r="P14" s="75" t="s">
        <v>8</v>
      </c>
      <c r="Q14" s="136" t="s">
        <v>8</v>
      </c>
      <c r="R14" s="119"/>
    </row>
    <row r="15" spans="1:18" ht="13.8" customHeight="1" x14ac:dyDescent="0.25">
      <c r="A15" s="13">
        <v>1980</v>
      </c>
      <c r="B15" s="83" t="s">
        <v>8</v>
      </c>
      <c r="C15" s="75" t="s">
        <v>8</v>
      </c>
      <c r="D15" s="75" t="s">
        <v>8</v>
      </c>
      <c r="E15" s="75" t="s">
        <v>8</v>
      </c>
      <c r="F15" s="75" t="s">
        <v>8</v>
      </c>
      <c r="G15" s="75" t="s">
        <v>8</v>
      </c>
      <c r="H15" s="75" t="s">
        <v>8</v>
      </c>
      <c r="I15" s="75" t="s">
        <v>8</v>
      </c>
      <c r="J15" s="75" t="s">
        <v>8</v>
      </c>
      <c r="K15" s="75" t="s">
        <v>8</v>
      </c>
      <c r="L15" s="75" t="s">
        <v>8</v>
      </c>
      <c r="M15" s="75" t="s">
        <v>8</v>
      </c>
      <c r="N15" s="75" t="s">
        <v>8</v>
      </c>
      <c r="O15" s="75" t="s">
        <v>8</v>
      </c>
      <c r="P15" s="75" t="s">
        <v>8</v>
      </c>
      <c r="Q15" s="136" t="s">
        <v>8</v>
      </c>
      <c r="R15" s="119"/>
    </row>
    <row r="16" spans="1:18" ht="13.8" customHeight="1" x14ac:dyDescent="0.25">
      <c r="A16" s="19">
        <v>1981</v>
      </c>
      <c r="B16" s="76" t="s">
        <v>8</v>
      </c>
      <c r="C16" s="76" t="s">
        <v>8</v>
      </c>
      <c r="D16" s="76" t="s">
        <v>8</v>
      </c>
      <c r="E16" s="76" t="s">
        <v>8</v>
      </c>
      <c r="F16" s="76" t="s">
        <v>8</v>
      </c>
      <c r="G16" s="76" t="s">
        <v>8</v>
      </c>
      <c r="H16" s="76" t="s">
        <v>8</v>
      </c>
      <c r="I16" s="76" t="s">
        <v>8</v>
      </c>
      <c r="J16" s="76" t="s">
        <v>8</v>
      </c>
      <c r="K16" s="76" t="s">
        <v>8</v>
      </c>
      <c r="L16" s="76" t="s">
        <v>8</v>
      </c>
      <c r="M16" s="76" t="s">
        <v>8</v>
      </c>
      <c r="N16" s="76" t="s">
        <v>8</v>
      </c>
      <c r="O16" s="76" t="s">
        <v>8</v>
      </c>
      <c r="P16" s="76" t="s">
        <v>8</v>
      </c>
      <c r="Q16" s="137" t="s">
        <v>8</v>
      </c>
      <c r="R16" s="119"/>
    </row>
    <row r="17" spans="1:18" ht="13.8" customHeight="1" x14ac:dyDescent="0.25">
      <c r="A17" s="19">
        <v>1982</v>
      </c>
      <c r="B17" s="76" t="s">
        <v>8</v>
      </c>
      <c r="C17" s="76" t="s">
        <v>8</v>
      </c>
      <c r="D17" s="76" t="s">
        <v>8</v>
      </c>
      <c r="E17" s="76" t="s">
        <v>8</v>
      </c>
      <c r="F17" s="76" t="s">
        <v>8</v>
      </c>
      <c r="G17" s="76" t="s">
        <v>8</v>
      </c>
      <c r="H17" s="76" t="s">
        <v>8</v>
      </c>
      <c r="I17" s="76" t="s">
        <v>8</v>
      </c>
      <c r="J17" s="76" t="s">
        <v>8</v>
      </c>
      <c r="K17" s="76" t="s">
        <v>8</v>
      </c>
      <c r="L17" s="76" t="s">
        <v>8</v>
      </c>
      <c r="M17" s="76" t="s">
        <v>8</v>
      </c>
      <c r="N17" s="76" t="s">
        <v>8</v>
      </c>
      <c r="O17" s="76" t="s">
        <v>8</v>
      </c>
      <c r="P17" s="76" t="s">
        <v>8</v>
      </c>
      <c r="Q17" s="137" t="s">
        <v>8</v>
      </c>
      <c r="R17" s="119"/>
    </row>
    <row r="18" spans="1:18" ht="13.8" customHeight="1" x14ac:dyDescent="0.25">
      <c r="A18" s="19">
        <v>1983</v>
      </c>
      <c r="B18" s="76" t="s">
        <v>8</v>
      </c>
      <c r="C18" s="76" t="s">
        <v>8</v>
      </c>
      <c r="D18" s="76" t="s">
        <v>8</v>
      </c>
      <c r="E18" s="76" t="s">
        <v>8</v>
      </c>
      <c r="F18" s="76" t="s">
        <v>8</v>
      </c>
      <c r="G18" s="76" t="s">
        <v>8</v>
      </c>
      <c r="H18" s="76" t="s">
        <v>8</v>
      </c>
      <c r="I18" s="76" t="s">
        <v>8</v>
      </c>
      <c r="J18" s="76" t="s">
        <v>8</v>
      </c>
      <c r="K18" s="76" t="s">
        <v>8</v>
      </c>
      <c r="L18" s="76" t="s">
        <v>8</v>
      </c>
      <c r="M18" s="76" t="s">
        <v>8</v>
      </c>
      <c r="N18" s="76" t="s">
        <v>8</v>
      </c>
      <c r="O18" s="76" t="s">
        <v>8</v>
      </c>
      <c r="P18" s="76" t="s">
        <v>8</v>
      </c>
      <c r="Q18" s="137" t="s">
        <v>8</v>
      </c>
      <c r="R18" s="119"/>
    </row>
    <row r="19" spans="1:18" ht="13.8" customHeight="1" x14ac:dyDescent="0.25">
      <c r="A19" s="19">
        <v>1984</v>
      </c>
      <c r="B19" s="76" t="s">
        <v>8</v>
      </c>
      <c r="C19" s="76" t="s">
        <v>8</v>
      </c>
      <c r="D19" s="76" t="s">
        <v>8</v>
      </c>
      <c r="E19" s="76" t="s">
        <v>8</v>
      </c>
      <c r="F19" s="76" t="s">
        <v>8</v>
      </c>
      <c r="G19" s="76" t="s">
        <v>8</v>
      </c>
      <c r="H19" s="76" t="s">
        <v>8</v>
      </c>
      <c r="I19" s="76" t="s">
        <v>8</v>
      </c>
      <c r="J19" s="76" t="s">
        <v>8</v>
      </c>
      <c r="K19" s="76" t="s">
        <v>8</v>
      </c>
      <c r="L19" s="76" t="s">
        <v>8</v>
      </c>
      <c r="M19" s="76" t="s">
        <v>8</v>
      </c>
      <c r="N19" s="76" t="s">
        <v>8</v>
      </c>
      <c r="O19" s="76" t="s">
        <v>8</v>
      </c>
      <c r="P19" s="76" t="s">
        <v>8</v>
      </c>
      <c r="Q19" s="137" t="s">
        <v>8</v>
      </c>
      <c r="R19" s="119"/>
    </row>
    <row r="20" spans="1:18" ht="13.8" customHeight="1" x14ac:dyDescent="0.25">
      <c r="A20" s="19">
        <v>1985</v>
      </c>
      <c r="B20" s="76" t="s">
        <v>8</v>
      </c>
      <c r="C20" s="76" t="s">
        <v>8</v>
      </c>
      <c r="D20" s="76" t="s">
        <v>8</v>
      </c>
      <c r="E20" s="76" t="s">
        <v>8</v>
      </c>
      <c r="F20" s="76" t="s">
        <v>8</v>
      </c>
      <c r="G20" s="76" t="s">
        <v>8</v>
      </c>
      <c r="H20" s="76" t="s">
        <v>8</v>
      </c>
      <c r="I20" s="76" t="s">
        <v>8</v>
      </c>
      <c r="J20" s="76" t="s">
        <v>8</v>
      </c>
      <c r="K20" s="76" t="s">
        <v>8</v>
      </c>
      <c r="L20" s="76" t="s">
        <v>8</v>
      </c>
      <c r="M20" s="76" t="s">
        <v>8</v>
      </c>
      <c r="N20" s="76" t="s">
        <v>8</v>
      </c>
      <c r="O20" s="76" t="s">
        <v>8</v>
      </c>
      <c r="P20" s="76" t="s">
        <v>8</v>
      </c>
      <c r="Q20" s="137" t="s">
        <v>8</v>
      </c>
      <c r="R20" s="119"/>
    </row>
    <row r="21" spans="1:18" ht="13.8" customHeight="1" x14ac:dyDescent="0.25">
      <c r="A21" s="13">
        <v>1986</v>
      </c>
      <c r="B21" s="83" t="s">
        <v>8</v>
      </c>
      <c r="C21" s="75" t="s">
        <v>8</v>
      </c>
      <c r="D21" s="75" t="s">
        <v>8</v>
      </c>
      <c r="E21" s="75" t="s">
        <v>8</v>
      </c>
      <c r="F21" s="75" t="s">
        <v>8</v>
      </c>
      <c r="G21" s="75" t="s">
        <v>8</v>
      </c>
      <c r="H21" s="75" t="s">
        <v>8</v>
      </c>
      <c r="I21" s="75" t="s">
        <v>8</v>
      </c>
      <c r="J21" s="75" t="s">
        <v>8</v>
      </c>
      <c r="K21" s="75" t="s">
        <v>8</v>
      </c>
      <c r="L21" s="75" t="s">
        <v>8</v>
      </c>
      <c r="M21" s="75" t="s">
        <v>8</v>
      </c>
      <c r="N21" s="75" t="s">
        <v>8</v>
      </c>
      <c r="O21" s="75" t="s">
        <v>8</v>
      </c>
      <c r="P21" s="75" t="s">
        <v>8</v>
      </c>
      <c r="Q21" s="136" t="s">
        <v>8</v>
      </c>
      <c r="R21" s="119"/>
    </row>
    <row r="22" spans="1:18" ht="13.8" customHeight="1" x14ac:dyDescent="0.25">
      <c r="A22" s="13">
        <v>1987</v>
      </c>
      <c r="B22" s="83" t="s">
        <v>8</v>
      </c>
      <c r="C22" s="75" t="s">
        <v>8</v>
      </c>
      <c r="D22" s="75" t="s">
        <v>8</v>
      </c>
      <c r="E22" s="75" t="s">
        <v>8</v>
      </c>
      <c r="F22" s="75" t="s">
        <v>8</v>
      </c>
      <c r="G22" s="75" t="s">
        <v>8</v>
      </c>
      <c r="H22" s="75" t="s">
        <v>8</v>
      </c>
      <c r="I22" s="75" t="s">
        <v>8</v>
      </c>
      <c r="J22" s="75" t="s">
        <v>8</v>
      </c>
      <c r="K22" s="75" t="s">
        <v>8</v>
      </c>
      <c r="L22" s="75" t="s">
        <v>8</v>
      </c>
      <c r="M22" s="75" t="s">
        <v>8</v>
      </c>
      <c r="N22" s="75" t="s">
        <v>8</v>
      </c>
      <c r="O22" s="75" t="s">
        <v>8</v>
      </c>
      <c r="P22" s="75" t="s">
        <v>8</v>
      </c>
      <c r="Q22" s="136" t="s">
        <v>8</v>
      </c>
      <c r="R22" s="119"/>
    </row>
    <row r="23" spans="1:18" ht="13.8" customHeight="1" x14ac:dyDescent="0.25">
      <c r="A23" s="13">
        <v>1988</v>
      </c>
      <c r="B23" s="83" t="s">
        <v>8</v>
      </c>
      <c r="C23" s="75" t="s">
        <v>8</v>
      </c>
      <c r="D23" s="75" t="s">
        <v>8</v>
      </c>
      <c r="E23" s="75" t="s">
        <v>8</v>
      </c>
      <c r="F23" s="75" t="s">
        <v>8</v>
      </c>
      <c r="G23" s="75" t="s">
        <v>8</v>
      </c>
      <c r="H23" s="75" t="s">
        <v>8</v>
      </c>
      <c r="I23" s="75" t="s">
        <v>8</v>
      </c>
      <c r="J23" s="75" t="s">
        <v>8</v>
      </c>
      <c r="K23" s="75" t="s">
        <v>8</v>
      </c>
      <c r="L23" s="75" t="s">
        <v>8</v>
      </c>
      <c r="M23" s="75" t="s">
        <v>8</v>
      </c>
      <c r="N23" s="75" t="s">
        <v>8</v>
      </c>
      <c r="O23" s="75" t="s">
        <v>8</v>
      </c>
      <c r="P23" s="75" t="s">
        <v>8</v>
      </c>
      <c r="Q23" s="136" t="s">
        <v>8</v>
      </c>
      <c r="R23" s="119"/>
    </row>
    <row r="24" spans="1:18" ht="13.8" customHeight="1" x14ac:dyDescent="0.25">
      <c r="A24" s="13">
        <v>1989</v>
      </c>
      <c r="B24" s="83" t="s">
        <v>8</v>
      </c>
      <c r="C24" s="75" t="s">
        <v>8</v>
      </c>
      <c r="D24" s="75" t="s">
        <v>8</v>
      </c>
      <c r="E24" s="75" t="s">
        <v>8</v>
      </c>
      <c r="F24" s="75" t="s">
        <v>8</v>
      </c>
      <c r="G24" s="75" t="s">
        <v>8</v>
      </c>
      <c r="H24" s="75" t="s">
        <v>8</v>
      </c>
      <c r="I24" s="75" t="s">
        <v>8</v>
      </c>
      <c r="J24" s="75" t="s">
        <v>8</v>
      </c>
      <c r="K24" s="75" t="s">
        <v>8</v>
      </c>
      <c r="L24" s="75" t="s">
        <v>8</v>
      </c>
      <c r="M24" s="75" t="s">
        <v>8</v>
      </c>
      <c r="N24" s="75" t="s">
        <v>8</v>
      </c>
      <c r="O24" s="75" t="s">
        <v>8</v>
      </c>
      <c r="P24" s="75" t="s">
        <v>8</v>
      </c>
      <c r="Q24" s="136" t="s">
        <v>8</v>
      </c>
      <c r="R24" s="119"/>
    </row>
    <row r="25" spans="1:18" ht="13.8" customHeight="1" x14ac:dyDescent="0.25">
      <c r="A25" s="13">
        <v>1990</v>
      </c>
      <c r="B25" s="83" t="s">
        <v>8</v>
      </c>
      <c r="C25" s="75" t="s">
        <v>8</v>
      </c>
      <c r="D25" s="75" t="s">
        <v>8</v>
      </c>
      <c r="E25" s="75" t="s">
        <v>8</v>
      </c>
      <c r="F25" s="75" t="s">
        <v>8</v>
      </c>
      <c r="G25" s="75" t="s">
        <v>8</v>
      </c>
      <c r="H25" s="75" t="s">
        <v>8</v>
      </c>
      <c r="I25" s="75" t="s">
        <v>8</v>
      </c>
      <c r="J25" s="75" t="s">
        <v>8</v>
      </c>
      <c r="K25" s="75" t="s">
        <v>8</v>
      </c>
      <c r="L25" s="75" t="s">
        <v>8</v>
      </c>
      <c r="M25" s="75" t="s">
        <v>8</v>
      </c>
      <c r="N25" s="75" t="s">
        <v>8</v>
      </c>
      <c r="O25" s="75" t="s">
        <v>8</v>
      </c>
      <c r="P25" s="75" t="s">
        <v>8</v>
      </c>
      <c r="Q25" s="136" t="s">
        <v>8</v>
      </c>
      <c r="R25" s="119"/>
    </row>
    <row r="26" spans="1:18" ht="13.8" customHeight="1" x14ac:dyDescent="0.25">
      <c r="A26" s="19">
        <v>1991</v>
      </c>
      <c r="B26" s="76" t="s">
        <v>8</v>
      </c>
      <c r="C26" s="76" t="s">
        <v>8</v>
      </c>
      <c r="D26" s="76" t="s">
        <v>8</v>
      </c>
      <c r="E26" s="76" t="s">
        <v>8</v>
      </c>
      <c r="F26" s="76" t="s">
        <v>8</v>
      </c>
      <c r="G26" s="76" t="s">
        <v>8</v>
      </c>
      <c r="H26" s="76" t="s">
        <v>8</v>
      </c>
      <c r="I26" s="76" t="s">
        <v>8</v>
      </c>
      <c r="J26" s="76" t="s">
        <v>8</v>
      </c>
      <c r="K26" s="76" t="s">
        <v>8</v>
      </c>
      <c r="L26" s="76" t="s">
        <v>8</v>
      </c>
      <c r="M26" s="76" t="s">
        <v>8</v>
      </c>
      <c r="N26" s="76" t="s">
        <v>8</v>
      </c>
      <c r="O26" s="76" t="s">
        <v>8</v>
      </c>
      <c r="P26" s="76" t="s">
        <v>8</v>
      </c>
      <c r="Q26" s="137" t="s">
        <v>8</v>
      </c>
      <c r="R26" s="119"/>
    </row>
    <row r="27" spans="1:18" ht="13.8" customHeight="1" x14ac:dyDescent="0.25">
      <c r="A27" s="19">
        <v>1992</v>
      </c>
      <c r="B27" s="76" t="s">
        <v>8</v>
      </c>
      <c r="C27" s="76" t="s">
        <v>8</v>
      </c>
      <c r="D27" s="76" t="s">
        <v>8</v>
      </c>
      <c r="E27" s="76" t="s">
        <v>8</v>
      </c>
      <c r="F27" s="76" t="s">
        <v>8</v>
      </c>
      <c r="G27" s="76" t="s">
        <v>8</v>
      </c>
      <c r="H27" s="76" t="s">
        <v>8</v>
      </c>
      <c r="I27" s="76" t="s">
        <v>8</v>
      </c>
      <c r="J27" s="76" t="s">
        <v>8</v>
      </c>
      <c r="K27" s="76" t="s">
        <v>8</v>
      </c>
      <c r="L27" s="76" t="s">
        <v>8</v>
      </c>
      <c r="M27" s="76" t="s">
        <v>8</v>
      </c>
      <c r="N27" s="76" t="s">
        <v>8</v>
      </c>
      <c r="O27" s="76" t="s">
        <v>8</v>
      </c>
      <c r="P27" s="76" t="s">
        <v>8</v>
      </c>
      <c r="Q27" s="137" t="s">
        <v>8</v>
      </c>
      <c r="R27" s="119"/>
    </row>
    <row r="28" spans="1:18" ht="13.8" customHeight="1" x14ac:dyDescent="0.25">
      <c r="A28" s="19">
        <v>1993</v>
      </c>
      <c r="B28" s="76" t="s">
        <v>8</v>
      </c>
      <c r="C28" s="76" t="s">
        <v>8</v>
      </c>
      <c r="D28" s="76" t="s">
        <v>8</v>
      </c>
      <c r="E28" s="76" t="s">
        <v>8</v>
      </c>
      <c r="F28" s="76" t="s">
        <v>8</v>
      </c>
      <c r="G28" s="76" t="s">
        <v>8</v>
      </c>
      <c r="H28" s="76" t="s">
        <v>8</v>
      </c>
      <c r="I28" s="76" t="s">
        <v>8</v>
      </c>
      <c r="J28" s="76" t="s">
        <v>8</v>
      </c>
      <c r="K28" s="76" t="s">
        <v>8</v>
      </c>
      <c r="L28" s="76" t="s">
        <v>8</v>
      </c>
      <c r="M28" s="76" t="s">
        <v>8</v>
      </c>
      <c r="N28" s="76" t="s">
        <v>8</v>
      </c>
      <c r="O28" s="76" t="s">
        <v>8</v>
      </c>
      <c r="P28" s="76" t="s">
        <v>8</v>
      </c>
      <c r="Q28" s="137" t="s">
        <v>8</v>
      </c>
      <c r="R28" s="119"/>
    </row>
    <row r="29" spans="1:18" ht="13.8" customHeight="1" x14ac:dyDescent="0.25">
      <c r="A29" s="19">
        <v>1994</v>
      </c>
      <c r="B29" s="76" t="s">
        <v>8</v>
      </c>
      <c r="C29" s="76" t="s">
        <v>8</v>
      </c>
      <c r="D29" s="76" t="s">
        <v>8</v>
      </c>
      <c r="E29" s="76" t="s">
        <v>8</v>
      </c>
      <c r="F29" s="76" t="s">
        <v>8</v>
      </c>
      <c r="G29" s="76" t="s">
        <v>8</v>
      </c>
      <c r="H29" s="76" t="s">
        <v>8</v>
      </c>
      <c r="I29" s="76" t="s">
        <v>8</v>
      </c>
      <c r="J29" s="76" t="s">
        <v>8</v>
      </c>
      <c r="K29" s="76" t="s">
        <v>8</v>
      </c>
      <c r="L29" s="76" t="s">
        <v>8</v>
      </c>
      <c r="M29" s="76" t="s">
        <v>8</v>
      </c>
      <c r="N29" s="76" t="s">
        <v>8</v>
      </c>
      <c r="O29" s="76" t="s">
        <v>8</v>
      </c>
      <c r="P29" s="76" t="s">
        <v>8</v>
      </c>
      <c r="Q29" s="137" t="s">
        <v>8</v>
      </c>
      <c r="R29" s="119"/>
    </row>
    <row r="30" spans="1:18" ht="13.8" customHeight="1" x14ac:dyDescent="0.25">
      <c r="A30" s="19">
        <v>1995</v>
      </c>
      <c r="B30" s="76" t="s">
        <v>8</v>
      </c>
      <c r="C30" s="76" t="s">
        <v>8</v>
      </c>
      <c r="D30" s="76" t="s">
        <v>8</v>
      </c>
      <c r="E30" s="76" t="s">
        <v>8</v>
      </c>
      <c r="F30" s="76" t="s">
        <v>8</v>
      </c>
      <c r="G30" s="76" t="s">
        <v>8</v>
      </c>
      <c r="H30" s="76" t="s">
        <v>8</v>
      </c>
      <c r="I30" s="76" t="s">
        <v>8</v>
      </c>
      <c r="J30" s="76" t="s">
        <v>8</v>
      </c>
      <c r="K30" s="76" t="s">
        <v>8</v>
      </c>
      <c r="L30" s="76" t="s">
        <v>8</v>
      </c>
      <c r="M30" s="76" t="s">
        <v>8</v>
      </c>
      <c r="N30" s="76" t="s">
        <v>8</v>
      </c>
      <c r="O30" s="76" t="s">
        <v>8</v>
      </c>
      <c r="P30" s="76" t="s">
        <v>8</v>
      </c>
      <c r="Q30" s="137" t="s">
        <v>8</v>
      </c>
      <c r="R30" s="119"/>
    </row>
    <row r="31" spans="1:18" ht="13.8" customHeight="1" x14ac:dyDescent="0.25">
      <c r="A31" s="13">
        <v>1996</v>
      </c>
      <c r="B31" s="83" t="s">
        <v>8</v>
      </c>
      <c r="C31" s="75" t="s">
        <v>8</v>
      </c>
      <c r="D31" s="75" t="s">
        <v>8</v>
      </c>
      <c r="E31" s="75" t="s">
        <v>8</v>
      </c>
      <c r="F31" s="75" t="s">
        <v>8</v>
      </c>
      <c r="G31" s="75" t="s">
        <v>8</v>
      </c>
      <c r="H31" s="75" t="s">
        <v>8</v>
      </c>
      <c r="I31" s="75" t="s">
        <v>8</v>
      </c>
      <c r="J31" s="75" t="s">
        <v>8</v>
      </c>
      <c r="K31" s="75" t="s">
        <v>8</v>
      </c>
      <c r="L31" s="75" t="s">
        <v>8</v>
      </c>
      <c r="M31" s="75" t="s">
        <v>8</v>
      </c>
      <c r="N31" s="75" t="s">
        <v>8</v>
      </c>
      <c r="O31" s="75" t="s">
        <v>8</v>
      </c>
      <c r="P31" s="75" t="s">
        <v>8</v>
      </c>
      <c r="Q31" s="136" t="s">
        <v>8</v>
      </c>
      <c r="R31" s="119"/>
    </row>
    <row r="32" spans="1:18" ht="13.8" customHeight="1" x14ac:dyDescent="0.25">
      <c r="A32" s="13">
        <v>1997</v>
      </c>
      <c r="B32" s="83">
        <v>0.42355411268101084</v>
      </c>
      <c r="C32" s="15">
        <v>12</v>
      </c>
      <c r="D32" s="16">
        <f t="shared" ref="D32:D45" si="0">+B32-B32*(C32/100)</f>
        <v>0.37272761915928954</v>
      </c>
      <c r="E32" s="15">
        <v>39.174414143471374</v>
      </c>
      <c r="F32" s="16">
        <f t="shared" ref="F32:F45" si="1">+(D32-D32*(E32)/100)</f>
        <v>0.22671375800272869</v>
      </c>
      <c r="G32" s="15">
        <v>39</v>
      </c>
      <c r="H32" s="75">
        <f t="shared" ref="H32:H52" si="2">F32-(F32*G32/100)</f>
        <v>0.13829539238166449</v>
      </c>
      <c r="I32" s="15">
        <v>38</v>
      </c>
      <c r="J32" s="17">
        <f t="shared" ref="J32:J45" si="3">100-(K32/B32*100)</f>
        <v>79.756271817573577</v>
      </c>
      <c r="K32" s="16">
        <f>+H32-H32*I32/100</f>
        <v>8.5743143276631989E-2</v>
      </c>
      <c r="L32" s="18">
        <f t="shared" ref="L32:L45" si="4">+(K32/365)*16</f>
        <v>3.7586035408934569E-3</v>
      </c>
      <c r="M32" s="16">
        <f t="shared" ref="M32:M45" si="5">+L32*28.3495</f>
        <v>0.10655453108255905</v>
      </c>
      <c r="N32" s="15">
        <v>28</v>
      </c>
      <c r="O32" s="15">
        <v>67</v>
      </c>
      <c r="P32" s="18">
        <f t="shared" ref="P32:P45" si="6">+Q32*N32</f>
        <v>4.4530251795696321E-2</v>
      </c>
      <c r="Q32" s="136">
        <f t="shared" ref="Q32:Q45" si="7">+M32/O32</f>
        <v>1.5903661355605829E-3</v>
      </c>
      <c r="R32" s="119"/>
    </row>
    <row r="33" spans="1:18" ht="13.8" customHeight="1" x14ac:dyDescent="0.25">
      <c r="A33" s="13">
        <v>1998</v>
      </c>
      <c r="B33" s="83">
        <v>0.40420875359904396</v>
      </c>
      <c r="C33" s="15">
        <v>12</v>
      </c>
      <c r="D33" s="16">
        <f t="shared" si="0"/>
        <v>0.35570370316715871</v>
      </c>
      <c r="E33" s="15">
        <v>39.174414143471374</v>
      </c>
      <c r="F33" s="16">
        <f t="shared" si="1"/>
        <v>0.21635886136479185</v>
      </c>
      <c r="G33" s="15">
        <v>39</v>
      </c>
      <c r="H33" s="75">
        <f t="shared" si="2"/>
        <v>0.13197890543252302</v>
      </c>
      <c r="I33" s="15">
        <v>38</v>
      </c>
      <c r="J33" s="17">
        <f t="shared" si="3"/>
        <v>79.756271817573577</v>
      </c>
      <c r="K33" s="16">
        <f t="shared" ref="K33:K52" si="8">+H33-H33*I33/100</f>
        <v>8.1826921368164274E-2</v>
      </c>
      <c r="L33" s="18">
        <f t="shared" si="4"/>
        <v>3.586933539426379E-3</v>
      </c>
      <c r="M33" s="16">
        <f t="shared" si="5"/>
        <v>0.10168777237596813</v>
      </c>
      <c r="N33" s="15">
        <v>28</v>
      </c>
      <c r="O33" s="15">
        <v>67</v>
      </c>
      <c r="P33" s="18">
        <f t="shared" si="6"/>
        <v>4.2496382485479219E-2</v>
      </c>
      <c r="Q33" s="136">
        <f t="shared" si="7"/>
        <v>1.5177279459099721E-3</v>
      </c>
      <c r="R33" s="119"/>
    </row>
    <row r="34" spans="1:18" ht="13.8" customHeight="1" x14ac:dyDescent="0.25">
      <c r="A34" s="13">
        <v>1999</v>
      </c>
      <c r="B34" s="83">
        <v>0.3853387994772553</v>
      </c>
      <c r="C34" s="15">
        <v>12</v>
      </c>
      <c r="D34" s="16">
        <f t="shared" si="0"/>
        <v>0.33909814353998469</v>
      </c>
      <c r="E34" s="15">
        <v>39.174414143471374</v>
      </c>
      <c r="F34" s="16">
        <f t="shared" si="1"/>
        <v>0.20625843243680808</v>
      </c>
      <c r="G34" s="15">
        <v>39</v>
      </c>
      <c r="H34" s="75">
        <f t="shared" si="2"/>
        <v>0.12581764378645294</v>
      </c>
      <c r="I34" s="15">
        <v>38</v>
      </c>
      <c r="J34" s="17">
        <f t="shared" si="3"/>
        <v>79.756271817573563</v>
      </c>
      <c r="K34" s="16">
        <f t="shared" si="8"/>
        <v>7.8006939147600818E-2</v>
      </c>
      <c r="L34" s="18">
        <f t="shared" si="4"/>
        <v>3.4194822640044196E-3</v>
      </c>
      <c r="M34" s="16">
        <f t="shared" si="5"/>
        <v>9.694061244339329E-2</v>
      </c>
      <c r="N34" s="15">
        <v>28</v>
      </c>
      <c r="O34" s="15">
        <v>67</v>
      </c>
      <c r="P34" s="18">
        <f t="shared" si="6"/>
        <v>4.0512494752462866E-2</v>
      </c>
      <c r="Q34" s="136">
        <f t="shared" si="7"/>
        <v>1.4468748125879595E-3</v>
      </c>
      <c r="R34" s="119"/>
    </row>
    <row r="35" spans="1:18" ht="13.8" customHeight="1" x14ac:dyDescent="0.25">
      <c r="A35" s="13">
        <v>2000</v>
      </c>
      <c r="B35" s="83">
        <v>0.3847169644279973</v>
      </c>
      <c r="C35" s="15">
        <v>12</v>
      </c>
      <c r="D35" s="16">
        <f t="shared" si="0"/>
        <v>0.33855092869663761</v>
      </c>
      <c r="E35" s="15">
        <v>39.174414143471374</v>
      </c>
      <c r="F35" s="16">
        <f t="shared" si="1"/>
        <v>0.20592558580244832</v>
      </c>
      <c r="G35" s="15">
        <v>39</v>
      </c>
      <c r="H35" s="75">
        <f t="shared" si="2"/>
        <v>0.12561460733949348</v>
      </c>
      <c r="I35" s="15">
        <v>38</v>
      </c>
      <c r="J35" s="17">
        <f t="shared" si="3"/>
        <v>79.756271817573563</v>
      </c>
      <c r="K35" s="16">
        <f t="shared" si="8"/>
        <v>7.7881056550485966E-2</v>
      </c>
      <c r="L35" s="18">
        <f t="shared" si="4"/>
        <v>3.4139641227610286E-3</v>
      </c>
      <c r="M35" s="16">
        <f t="shared" si="5"/>
        <v>9.6784175898213781E-2</v>
      </c>
      <c r="N35" s="15">
        <v>28</v>
      </c>
      <c r="O35" s="15">
        <v>67</v>
      </c>
      <c r="P35" s="18">
        <f t="shared" si="6"/>
        <v>4.0447118285820691E-2</v>
      </c>
      <c r="Q35" s="136">
        <f t="shared" si="7"/>
        <v>1.4445399387793103E-3</v>
      </c>
      <c r="R35" s="119"/>
    </row>
    <row r="36" spans="1:18" ht="13.8" customHeight="1" x14ac:dyDescent="0.25">
      <c r="A36" s="19">
        <v>2001</v>
      </c>
      <c r="B36" s="20">
        <v>0.36680719160861869</v>
      </c>
      <c r="C36" s="21">
        <v>12</v>
      </c>
      <c r="D36" s="20">
        <f t="shared" si="0"/>
        <v>0.32279032861558443</v>
      </c>
      <c r="E36" s="21">
        <v>39.174414143471374</v>
      </c>
      <c r="F36" s="20">
        <f t="shared" si="1"/>
        <v>0.19633910846864319</v>
      </c>
      <c r="G36" s="21">
        <v>39</v>
      </c>
      <c r="H36" s="76">
        <f t="shared" si="2"/>
        <v>0.11976685616587235</v>
      </c>
      <c r="I36" s="21">
        <v>38</v>
      </c>
      <c r="J36" s="22">
        <f t="shared" si="3"/>
        <v>79.756271817573577</v>
      </c>
      <c r="K36" s="20">
        <f t="shared" si="8"/>
        <v>7.4255450822840852E-2</v>
      </c>
      <c r="L36" s="23">
        <f t="shared" si="4"/>
        <v>3.2550334607272702E-3</v>
      </c>
      <c r="M36" s="20">
        <f t="shared" si="5"/>
        <v>9.227857109488774E-2</v>
      </c>
      <c r="N36" s="21">
        <v>28</v>
      </c>
      <c r="O36" s="21">
        <v>67</v>
      </c>
      <c r="P36" s="23">
        <f t="shared" si="6"/>
        <v>3.8564178965027715E-2</v>
      </c>
      <c r="Q36" s="137">
        <f t="shared" si="7"/>
        <v>1.3772921058938469E-3</v>
      </c>
      <c r="R36" s="119"/>
    </row>
    <row r="37" spans="1:18" ht="13.8" customHeight="1" x14ac:dyDescent="0.25">
      <c r="A37" s="19">
        <v>2002</v>
      </c>
      <c r="B37" s="20">
        <v>0.34571387602873521</v>
      </c>
      <c r="C37" s="21">
        <v>12</v>
      </c>
      <c r="D37" s="20">
        <f t="shared" si="0"/>
        <v>0.30422821090528701</v>
      </c>
      <c r="E37" s="21">
        <v>39.174414143471374</v>
      </c>
      <c r="F37" s="20">
        <f t="shared" si="1"/>
        <v>0.18504859162397636</v>
      </c>
      <c r="G37" s="21">
        <v>39</v>
      </c>
      <c r="H37" s="76">
        <f t="shared" si="2"/>
        <v>0.11287964089062558</v>
      </c>
      <c r="I37" s="21">
        <v>38</v>
      </c>
      <c r="J37" s="22">
        <f t="shared" si="3"/>
        <v>79.756271817573577</v>
      </c>
      <c r="K37" s="20">
        <f t="shared" si="8"/>
        <v>6.998537735218785E-2</v>
      </c>
      <c r="L37" s="23">
        <f t="shared" si="4"/>
        <v>3.0678521579041249E-3</v>
      </c>
      <c r="M37" s="20">
        <f t="shared" si="5"/>
        <v>8.697207475050299E-2</v>
      </c>
      <c r="N37" s="21">
        <v>28</v>
      </c>
      <c r="O37" s="21">
        <v>67</v>
      </c>
      <c r="P37" s="23">
        <f t="shared" si="6"/>
        <v>3.6346538701702742E-2</v>
      </c>
      <c r="Q37" s="137">
        <f t="shared" si="7"/>
        <v>1.2980906679179551E-3</v>
      </c>
      <c r="R37" s="119"/>
    </row>
    <row r="38" spans="1:18" ht="13.8" customHeight="1" x14ac:dyDescent="0.25">
      <c r="A38" s="19">
        <v>2003</v>
      </c>
      <c r="B38" s="20">
        <v>0.30920214050380568</v>
      </c>
      <c r="C38" s="21">
        <v>12</v>
      </c>
      <c r="D38" s="20">
        <f t="shared" si="0"/>
        <v>0.27209788364334897</v>
      </c>
      <c r="E38" s="21">
        <v>39.174414143471374</v>
      </c>
      <c r="F38" s="20">
        <f t="shared" si="1"/>
        <v>0.16550513182928259</v>
      </c>
      <c r="G38" s="21">
        <v>39</v>
      </c>
      <c r="H38" s="76">
        <f t="shared" si="2"/>
        <v>0.10095813041586238</v>
      </c>
      <c r="I38" s="21">
        <v>38</v>
      </c>
      <c r="J38" s="22">
        <f t="shared" si="3"/>
        <v>79.756271817573577</v>
      </c>
      <c r="K38" s="20">
        <f t="shared" si="8"/>
        <v>6.2594040857834682E-2</v>
      </c>
      <c r="L38" s="23">
        <f t="shared" si="4"/>
        <v>2.7438483663708353E-3</v>
      </c>
      <c r="M38" s="20">
        <f t="shared" si="5"/>
        <v>7.7786729262429993E-2</v>
      </c>
      <c r="N38" s="21">
        <v>28</v>
      </c>
      <c r="O38" s="21">
        <v>67</v>
      </c>
      <c r="P38" s="23">
        <f t="shared" si="6"/>
        <v>3.2507886855940894E-2</v>
      </c>
      <c r="Q38" s="137">
        <f t="shared" si="7"/>
        <v>1.1609959591407462E-3</v>
      </c>
      <c r="R38" s="119"/>
    </row>
    <row r="39" spans="1:18" ht="13.8" customHeight="1" x14ac:dyDescent="0.25">
      <c r="A39" s="19">
        <v>2004</v>
      </c>
      <c r="B39" s="20">
        <v>0.32169488880408176</v>
      </c>
      <c r="C39" s="21">
        <v>12</v>
      </c>
      <c r="D39" s="20">
        <f t="shared" si="0"/>
        <v>0.28309150214759193</v>
      </c>
      <c r="E39" s="21">
        <v>39.174414143471374</v>
      </c>
      <c r="F39" s="20">
        <f t="shared" si="1"/>
        <v>0.17219206469132009</v>
      </c>
      <c r="G39" s="21">
        <v>39</v>
      </c>
      <c r="H39" s="76">
        <f t="shared" si="2"/>
        <v>0.10503715946170525</v>
      </c>
      <c r="I39" s="21">
        <v>38</v>
      </c>
      <c r="J39" s="22">
        <f t="shared" si="3"/>
        <v>79.756271817573577</v>
      </c>
      <c r="K39" s="20">
        <f t="shared" si="8"/>
        <v>6.5123038866257255E-2</v>
      </c>
      <c r="L39" s="23">
        <f t="shared" si="4"/>
        <v>2.854708553041414E-3</v>
      </c>
      <c r="M39" s="20">
        <f t="shared" si="5"/>
        <v>8.0929560124447561E-2</v>
      </c>
      <c r="N39" s="21">
        <v>28</v>
      </c>
      <c r="O39" s="21">
        <v>67</v>
      </c>
      <c r="P39" s="23">
        <f t="shared" si="6"/>
        <v>3.3821308708724358E-2</v>
      </c>
      <c r="Q39" s="137">
        <f t="shared" si="7"/>
        <v>1.2079038824544413E-3</v>
      </c>
      <c r="R39" s="119"/>
    </row>
    <row r="40" spans="1:18" ht="13.8" customHeight="1" x14ac:dyDescent="0.25">
      <c r="A40" s="19">
        <v>2005</v>
      </c>
      <c r="B40" s="20">
        <v>0.28409604764771812</v>
      </c>
      <c r="C40" s="21">
        <v>12</v>
      </c>
      <c r="D40" s="20">
        <f t="shared" si="0"/>
        <v>0.25000452192999195</v>
      </c>
      <c r="E40" s="21">
        <v>39.174414143471374</v>
      </c>
      <c r="F40" s="20">
        <f t="shared" si="1"/>
        <v>0.1520667151317312</v>
      </c>
      <c r="G40" s="21">
        <v>39</v>
      </c>
      <c r="H40" s="76">
        <f t="shared" si="2"/>
        <v>9.276069623035603E-2</v>
      </c>
      <c r="I40" s="21">
        <v>38</v>
      </c>
      <c r="J40" s="22">
        <f t="shared" si="3"/>
        <v>79.756271817573577</v>
      </c>
      <c r="K40" s="20">
        <f t="shared" si="8"/>
        <v>5.7511631662820736E-2</v>
      </c>
      <c r="L40" s="23">
        <f t="shared" si="4"/>
        <v>2.5210578263154294E-3</v>
      </c>
      <c r="M40" s="20">
        <f t="shared" si="5"/>
        <v>7.1470728847129267E-2</v>
      </c>
      <c r="N40" s="21">
        <v>28</v>
      </c>
      <c r="O40" s="21">
        <v>67</v>
      </c>
      <c r="P40" s="23">
        <f t="shared" si="6"/>
        <v>2.9868364294322679E-2</v>
      </c>
      <c r="Q40" s="137">
        <f t="shared" si="7"/>
        <v>1.0667272962258099E-3</v>
      </c>
      <c r="R40" s="119"/>
    </row>
    <row r="41" spans="1:18" ht="13.8" customHeight="1" x14ac:dyDescent="0.25">
      <c r="A41" s="13">
        <v>2006</v>
      </c>
      <c r="B41" s="83">
        <v>0.36593514307432218</v>
      </c>
      <c r="C41" s="15">
        <v>12</v>
      </c>
      <c r="D41" s="16">
        <f t="shared" si="0"/>
        <v>0.32202292590540349</v>
      </c>
      <c r="E41" s="15">
        <v>39.174414143471374</v>
      </c>
      <c r="F41" s="16">
        <f t="shared" si="1"/>
        <v>0.19587233127429676</v>
      </c>
      <c r="G41" s="15">
        <v>39</v>
      </c>
      <c r="H41" s="75">
        <f t="shared" si="2"/>
        <v>0.11948212207732102</v>
      </c>
      <c r="I41" s="15">
        <v>38</v>
      </c>
      <c r="J41" s="17">
        <f t="shared" si="3"/>
        <v>79.756271817573577</v>
      </c>
      <c r="K41" s="16">
        <f t="shared" si="8"/>
        <v>7.4078915687939034E-2</v>
      </c>
      <c r="L41" s="18">
        <f t="shared" si="4"/>
        <v>3.2472949342658205E-3</v>
      </c>
      <c r="M41" s="16">
        <f t="shared" si="5"/>
        <v>9.2059187738968873E-2</v>
      </c>
      <c r="N41" s="15">
        <v>28</v>
      </c>
      <c r="O41" s="15">
        <v>67</v>
      </c>
      <c r="P41" s="18">
        <f t="shared" si="6"/>
        <v>3.8472496368524303E-2</v>
      </c>
      <c r="Q41" s="136">
        <f t="shared" si="7"/>
        <v>1.3740177274472966E-3</v>
      </c>
      <c r="R41" s="119"/>
    </row>
    <row r="42" spans="1:18" ht="13.8" customHeight="1" x14ac:dyDescent="0.25">
      <c r="A42" s="13">
        <v>2007</v>
      </c>
      <c r="B42" s="83">
        <v>0.39337138354621631</v>
      </c>
      <c r="C42" s="15">
        <v>12</v>
      </c>
      <c r="D42" s="16">
        <f t="shared" si="0"/>
        <v>0.34616681752067036</v>
      </c>
      <c r="E42" s="15">
        <v>36.661160895010021</v>
      </c>
      <c r="F42" s="16">
        <f t="shared" si="1"/>
        <v>0.21925804358428166</v>
      </c>
      <c r="G42" s="15">
        <v>39</v>
      </c>
      <c r="H42" s="75">
        <f t="shared" si="2"/>
        <v>0.13374740658641182</v>
      </c>
      <c r="I42" s="15">
        <v>38</v>
      </c>
      <c r="J42" s="17">
        <f t="shared" si="3"/>
        <v>78.919820924433651</v>
      </c>
      <c r="K42" s="16">
        <f t="shared" si="8"/>
        <v>8.2923392083575326E-2</v>
      </c>
      <c r="L42" s="18">
        <f t="shared" si="4"/>
        <v>3.6349980091430279E-3</v>
      </c>
      <c r="M42" s="16">
        <f t="shared" si="5"/>
        <v>0.10305037606020026</v>
      </c>
      <c r="N42" s="15">
        <v>28</v>
      </c>
      <c r="O42" s="15">
        <v>67</v>
      </c>
      <c r="P42" s="18">
        <f t="shared" si="6"/>
        <v>4.3065828801277718E-2</v>
      </c>
      <c r="Q42" s="136">
        <f t="shared" si="7"/>
        <v>1.5380653143313471E-3</v>
      </c>
      <c r="R42" s="119"/>
    </row>
    <row r="43" spans="1:18" ht="13.8" customHeight="1" x14ac:dyDescent="0.25">
      <c r="A43" s="13">
        <v>2008</v>
      </c>
      <c r="B43" s="83">
        <v>0.38189369332889134</v>
      </c>
      <c r="C43" s="15">
        <v>12</v>
      </c>
      <c r="D43" s="16">
        <f t="shared" si="0"/>
        <v>0.33606645012942438</v>
      </c>
      <c r="E43" s="15">
        <v>34.147907646548667</v>
      </c>
      <c r="F43" s="16">
        <f t="shared" si="1"/>
        <v>0.22130678910819401</v>
      </c>
      <c r="G43" s="15">
        <v>39</v>
      </c>
      <c r="H43" s="75">
        <f t="shared" si="2"/>
        <v>0.13499714135599833</v>
      </c>
      <c r="I43" s="15">
        <v>38</v>
      </c>
      <c r="J43" s="17">
        <f t="shared" si="3"/>
        <v>78.08337003129374</v>
      </c>
      <c r="K43" s="16">
        <f t="shared" si="8"/>
        <v>8.3698227640718964E-2</v>
      </c>
      <c r="L43" s="18">
        <f t="shared" si="4"/>
        <v>3.6689634034287764E-3</v>
      </c>
      <c r="M43" s="16">
        <f t="shared" si="5"/>
        <v>0.1040132780055041</v>
      </c>
      <c r="N43" s="15">
        <v>28</v>
      </c>
      <c r="O43" s="15">
        <v>67</v>
      </c>
      <c r="P43" s="18">
        <f t="shared" si="6"/>
        <v>4.3468235584389767E-2</v>
      </c>
      <c r="Q43" s="136">
        <f t="shared" si="7"/>
        <v>1.5524369851567775E-3</v>
      </c>
      <c r="R43" s="119"/>
    </row>
    <row r="44" spans="1:18" ht="13.8" customHeight="1" x14ac:dyDescent="0.25">
      <c r="A44" s="13">
        <v>2009</v>
      </c>
      <c r="B44" s="83">
        <v>0.3625573489430956</v>
      </c>
      <c r="C44" s="15">
        <v>12</v>
      </c>
      <c r="D44" s="16">
        <f t="shared" si="0"/>
        <v>0.31905046706992413</v>
      </c>
      <c r="E44" s="15">
        <v>31.63465439808731</v>
      </c>
      <c r="F44" s="16">
        <f t="shared" si="1"/>
        <v>0.21811995445687027</v>
      </c>
      <c r="G44" s="15">
        <v>39</v>
      </c>
      <c r="H44" s="75">
        <f t="shared" si="2"/>
        <v>0.13305317221869084</v>
      </c>
      <c r="I44" s="15">
        <v>38</v>
      </c>
      <c r="J44" s="17">
        <f t="shared" si="3"/>
        <v>77.246919138153828</v>
      </c>
      <c r="K44" s="16">
        <f t="shared" si="8"/>
        <v>8.2492966775588317E-2</v>
      </c>
      <c r="L44" s="18">
        <f t="shared" si="4"/>
        <v>3.616130050436748E-3</v>
      </c>
      <c r="M44" s="16">
        <f t="shared" si="5"/>
        <v>0.10251547886485658</v>
      </c>
      <c r="N44" s="15">
        <v>28</v>
      </c>
      <c r="O44" s="15">
        <v>67</v>
      </c>
      <c r="P44" s="18">
        <f t="shared" si="6"/>
        <v>4.284228967486544E-2</v>
      </c>
      <c r="Q44" s="136">
        <f t="shared" si="7"/>
        <v>1.5300817741023371E-3</v>
      </c>
      <c r="R44" s="119"/>
    </row>
    <row r="45" spans="1:18" ht="13.8" customHeight="1" x14ac:dyDescent="0.25">
      <c r="A45" s="59">
        <v>2010</v>
      </c>
      <c r="B45" s="83">
        <v>0.359624618626739</v>
      </c>
      <c r="C45" s="31">
        <v>12</v>
      </c>
      <c r="D45" s="35">
        <f t="shared" si="0"/>
        <v>0.31646966439153035</v>
      </c>
      <c r="E45" s="15">
        <v>29.121401149625953</v>
      </c>
      <c r="F45" s="35">
        <f t="shared" si="1"/>
        <v>0.22430926390719783</v>
      </c>
      <c r="G45" s="31">
        <v>39</v>
      </c>
      <c r="H45" s="75">
        <f t="shared" si="2"/>
        <v>0.13682865098339067</v>
      </c>
      <c r="I45" s="31">
        <v>38</v>
      </c>
      <c r="J45" s="60">
        <f t="shared" si="3"/>
        <v>76.410468245013917</v>
      </c>
      <c r="K45" s="16">
        <f t="shared" si="8"/>
        <v>8.4833763609702212E-2</v>
      </c>
      <c r="L45" s="61">
        <f t="shared" si="4"/>
        <v>3.7187403226170831E-3</v>
      </c>
      <c r="M45" s="35">
        <f t="shared" si="5"/>
        <v>0.10542442877603299</v>
      </c>
      <c r="N45" s="15">
        <v>28</v>
      </c>
      <c r="O45" s="31">
        <v>67</v>
      </c>
      <c r="P45" s="61">
        <f t="shared" si="6"/>
        <v>4.405797023476006E-2</v>
      </c>
      <c r="Q45" s="140">
        <f t="shared" si="7"/>
        <v>1.5734989369557164E-3</v>
      </c>
      <c r="R45" s="119"/>
    </row>
    <row r="46" spans="1:18" ht="13.8" customHeight="1" x14ac:dyDescent="0.25">
      <c r="A46" s="19">
        <v>2011</v>
      </c>
      <c r="B46" s="20">
        <v>0.35761203632771249</v>
      </c>
      <c r="C46" s="21">
        <v>12</v>
      </c>
      <c r="D46" s="20">
        <f t="shared" ref="D46:D52" si="9">+B46-B46*(C46/100)</f>
        <v>0.31469859196838701</v>
      </c>
      <c r="E46" s="21">
        <v>26.608147901164596</v>
      </c>
      <c r="F46" s="20">
        <f t="shared" ref="F46:F52" si="10">+(D46-D46*(E46)/100)</f>
        <v>0.23096312517455608</v>
      </c>
      <c r="G46" s="21">
        <v>39</v>
      </c>
      <c r="H46" s="76">
        <f t="shared" si="2"/>
        <v>0.14088750635647923</v>
      </c>
      <c r="I46" s="21">
        <v>38</v>
      </c>
      <c r="J46" s="22">
        <f t="shared" ref="J46:J52" si="11">100-(K46/B46*100)</f>
        <v>75.574017351873991</v>
      </c>
      <c r="K46" s="20">
        <f t="shared" si="8"/>
        <v>8.7350253941017128E-2</v>
      </c>
      <c r="L46" s="23">
        <f t="shared" ref="L46:L52" si="12">+(K46/365)*16</f>
        <v>3.8290522275514359E-3</v>
      </c>
      <c r="M46" s="20">
        <f t="shared" ref="M46:M52" si="13">+L46*28.3495</f>
        <v>0.10855171612496943</v>
      </c>
      <c r="N46" s="21">
        <v>28</v>
      </c>
      <c r="O46" s="21">
        <v>67</v>
      </c>
      <c r="P46" s="23">
        <f t="shared" ref="P46:P52" si="14">+Q46*N46</f>
        <v>4.5364896291031999E-2</v>
      </c>
      <c r="Q46" s="137">
        <f t="shared" ref="Q46:Q52" si="15">+M46/O46</f>
        <v>1.6201748675368571E-3</v>
      </c>
      <c r="R46" s="119"/>
    </row>
    <row r="47" spans="1:18" ht="13.8" customHeight="1" x14ac:dyDescent="0.25">
      <c r="A47" s="19">
        <v>2012</v>
      </c>
      <c r="B47" s="20">
        <v>0.33495759822109533</v>
      </c>
      <c r="C47" s="21">
        <v>12</v>
      </c>
      <c r="D47" s="20">
        <f t="shared" si="9"/>
        <v>0.29476268643456388</v>
      </c>
      <c r="E47" s="21">
        <v>26.608147901164596</v>
      </c>
      <c r="F47" s="20">
        <f t="shared" si="10"/>
        <v>0.21633179487060911</v>
      </c>
      <c r="G47" s="21">
        <v>39</v>
      </c>
      <c r="H47" s="76">
        <f t="shared" si="2"/>
        <v>0.13196239487107153</v>
      </c>
      <c r="I47" s="21">
        <v>38</v>
      </c>
      <c r="J47" s="22">
        <f t="shared" si="11"/>
        <v>75.574017351874005</v>
      </c>
      <c r="K47" s="20">
        <f t="shared" si="8"/>
        <v>8.181668482006435E-2</v>
      </c>
      <c r="L47" s="23">
        <f t="shared" si="12"/>
        <v>3.5864848140302183E-3</v>
      </c>
      <c r="M47" s="20">
        <f t="shared" si="13"/>
        <v>0.10167505123534967</v>
      </c>
      <c r="N47" s="21">
        <v>28</v>
      </c>
      <c r="O47" s="21">
        <v>67</v>
      </c>
      <c r="P47" s="23">
        <f t="shared" si="14"/>
        <v>4.2491066187907323E-2</v>
      </c>
      <c r="Q47" s="137">
        <f t="shared" si="15"/>
        <v>1.5175380781395473E-3</v>
      </c>
      <c r="R47" s="119"/>
    </row>
    <row r="48" spans="1:18" ht="13.8" customHeight="1" x14ac:dyDescent="0.25">
      <c r="A48" s="19">
        <v>2013</v>
      </c>
      <c r="B48" s="20">
        <v>0.41313029294115261</v>
      </c>
      <c r="C48" s="21">
        <v>12</v>
      </c>
      <c r="D48" s="20">
        <f t="shared" si="9"/>
        <v>0.36355465778821427</v>
      </c>
      <c r="E48" s="21">
        <v>26.608147901164596</v>
      </c>
      <c r="F48" s="20">
        <f t="shared" si="10"/>
        <v>0.26681949674235339</v>
      </c>
      <c r="G48" s="21">
        <v>39</v>
      </c>
      <c r="H48" s="76">
        <f t="shared" si="2"/>
        <v>0.16275989301283555</v>
      </c>
      <c r="I48" s="21">
        <v>38</v>
      </c>
      <c r="J48" s="22">
        <f t="shared" si="11"/>
        <v>75.574017351874005</v>
      </c>
      <c r="K48" s="20">
        <f t="shared" si="8"/>
        <v>0.10091113366795804</v>
      </c>
      <c r="L48" s="23">
        <f t="shared" si="12"/>
        <v>4.4235017498282974E-3</v>
      </c>
      <c r="M48" s="20">
        <f t="shared" si="13"/>
        <v>0.12540406285675731</v>
      </c>
      <c r="N48" s="21">
        <v>28</v>
      </c>
      <c r="O48" s="21">
        <v>67</v>
      </c>
      <c r="P48" s="23">
        <f t="shared" si="14"/>
        <v>5.240766805954037E-2</v>
      </c>
      <c r="Q48" s="137">
        <f t="shared" si="15"/>
        <v>1.8717024306978704E-3</v>
      </c>
      <c r="R48" s="119"/>
    </row>
    <row r="49" spans="1:18" ht="13.8" customHeight="1" x14ac:dyDescent="0.25">
      <c r="A49" s="19">
        <v>2014</v>
      </c>
      <c r="B49" s="20">
        <v>0.39249645453273074</v>
      </c>
      <c r="C49" s="21">
        <v>12</v>
      </c>
      <c r="D49" s="20">
        <f t="shared" si="9"/>
        <v>0.34539687998880308</v>
      </c>
      <c r="E49" s="21">
        <v>26.608147901164596</v>
      </c>
      <c r="F49" s="20">
        <f t="shared" si="10"/>
        <v>0.25349316731537441</v>
      </c>
      <c r="G49" s="21">
        <v>39</v>
      </c>
      <c r="H49" s="76">
        <f t="shared" si="2"/>
        <v>0.15463083206237838</v>
      </c>
      <c r="I49" s="21">
        <v>38</v>
      </c>
      <c r="J49" s="22">
        <f t="shared" si="11"/>
        <v>75.574017351873991</v>
      </c>
      <c r="K49" s="20">
        <f t="shared" si="8"/>
        <v>9.5871115878674584E-2</v>
      </c>
      <c r="L49" s="23">
        <f t="shared" si="12"/>
        <v>4.2025694631747761E-3</v>
      </c>
      <c r="M49" s="20">
        <f t="shared" si="13"/>
        <v>0.11914074299627331</v>
      </c>
      <c r="N49" s="21">
        <v>28</v>
      </c>
      <c r="O49" s="21">
        <v>67</v>
      </c>
      <c r="P49" s="23">
        <f t="shared" si="14"/>
        <v>4.979016125217392E-2</v>
      </c>
      <c r="Q49" s="137">
        <f t="shared" si="15"/>
        <v>1.7782200447204971E-3</v>
      </c>
      <c r="R49" s="119"/>
    </row>
    <row r="50" spans="1:18" ht="13.8" customHeight="1" x14ac:dyDescent="0.25">
      <c r="A50" s="24">
        <v>2015</v>
      </c>
      <c r="B50" s="20">
        <v>0.45058037806170986</v>
      </c>
      <c r="C50" s="25">
        <v>12</v>
      </c>
      <c r="D50" s="26">
        <f t="shared" si="9"/>
        <v>0.3965107326943047</v>
      </c>
      <c r="E50" s="21">
        <v>26.608147901164596</v>
      </c>
      <c r="F50" s="26">
        <f t="shared" si="10"/>
        <v>0.29100657049501272</v>
      </c>
      <c r="G50" s="25">
        <v>39</v>
      </c>
      <c r="H50" s="76">
        <f t="shared" si="2"/>
        <v>0.17751400800195777</v>
      </c>
      <c r="I50" s="25">
        <v>38</v>
      </c>
      <c r="J50" s="27">
        <f t="shared" si="11"/>
        <v>75.574017351873991</v>
      </c>
      <c r="K50" s="20">
        <f t="shared" si="8"/>
        <v>0.11005868496121382</v>
      </c>
      <c r="L50" s="28">
        <f t="shared" si="12"/>
        <v>4.8244902996696466E-3</v>
      </c>
      <c r="M50" s="26">
        <f t="shared" si="13"/>
        <v>0.13677188775048463</v>
      </c>
      <c r="N50" s="25">
        <v>28</v>
      </c>
      <c r="O50" s="25">
        <v>67</v>
      </c>
      <c r="P50" s="28">
        <f t="shared" si="14"/>
        <v>5.7158400850948803E-2</v>
      </c>
      <c r="Q50" s="138">
        <f t="shared" si="15"/>
        <v>2.0413714589624572E-3</v>
      </c>
      <c r="R50" s="119"/>
    </row>
    <row r="51" spans="1:18" ht="13.8" customHeight="1" x14ac:dyDescent="0.25">
      <c r="A51" s="29">
        <v>2016</v>
      </c>
      <c r="B51" s="83">
        <v>0.42178371986010821</v>
      </c>
      <c r="C51" s="30">
        <v>12</v>
      </c>
      <c r="D51" s="14">
        <f t="shared" si="9"/>
        <v>0.37116967347689522</v>
      </c>
      <c r="E51" s="30">
        <v>26.608147901164596</v>
      </c>
      <c r="F51" s="14">
        <f t="shared" si="10"/>
        <v>0.27240829779389325</v>
      </c>
      <c r="G51" s="30">
        <v>39</v>
      </c>
      <c r="H51" s="83">
        <f t="shared" si="2"/>
        <v>0.16616906165427486</v>
      </c>
      <c r="I51" s="30">
        <v>38</v>
      </c>
      <c r="J51" s="32">
        <f t="shared" si="11"/>
        <v>75.574017351874005</v>
      </c>
      <c r="K51" s="14">
        <f t="shared" si="8"/>
        <v>0.10302481822565042</v>
      </c>
      <c r="L51" s="33">
        <f t="shared" si="12"/>
        <v>4.5161564153709775E-3</v>
      </c>
      <c r="M51" s="14">
        <f t="shared" si="13"/>
        <v>0.12803077629755952</v>
      </c>
      <c r="N51" s="30">
        <v>28</v>
      </c>
      <c r="O51" s="30">
        <v>67</v>
      </c>
      <c r="P51" s="33">
        <f t="shared" si="14"/>
        <v>5.3505399049726364E-2</v>
      </c>
      <c r="Q51" s="139">
        <f t="shared" si="15"/>
        <v>1.9109071089187988E-3</v>
      </c>
      <c r="R51" s="119"/>
    </row>
    <row r="52" spans="1:18" ht="13.8" customHeight="1" x14ac:dyDescent="0.25">
      <c r="A52" s="29">
        <v>2017</v>
      </c>
      <c r="B52" s="83">
        <v>0.55937798365341929</v>
      </c>
      <c r="C52" s="30">
        <v>12</v>
      </c>
      <c r="D52" s="14">
        <f t="shared" si="9"/>
        <v>0.49225262561500899</v>
      </c>
      <c r="E52" s="30">
        <v>26.608147901164596</v>
      </c>
      <c r="F52" s="14">
        <f t="shared" si="10"/>
        <v>0.36127331894400139</v>
      </c>
      <c r="G52" s="30">
        <v>39</v>
      </c>
      <c r="H52" s="83">
        <f t="shared" si="2"/>
        <v>0.22037672455584084</v>
      </c>
      <c r="I52" s="30">
        <v>38</v>
      </c>
      <c r="J52" s="32">
        <f t="shared" si="11"/>
        <v>75.574017351873991</v>
      </c>
      <c r="K52" s="14">
        <f t="shared" si="8"/>
        <v>0.13663356922462133</v>
      </c>
      <c r="L52" s="33">
        <f t="shared" si="12"/>
        <v>5.9894167331340856E-3</v>
      </c>
      <c r="M52" s="14">
        <f t="shared" si="13"/>
        <v>0.16979696967598476</v>
      </c>
      <c r="N52" s="30">
        <v>28</v>
      </c>
      <c r="O52" s="30">
        <v>67</v>
      </c>
      <c r="P52" s="33">
        <f t="shared" si="14"/>
        <v>7.0959927625784666E-2</v>
      </c>
      <c r="Q52" s="139">
        <f t="shared" si="15"/>
        <v>2.5342831294923097E-3</v>
      </c>
      <c r="R52" s="119"/>
    </row>
    <row r="53" spans="1:18" ht="13.8" customHeight="1" x14ac:dyDescent="0.25">
      <c r="A53" s="59">
        <v>2018</v>
      </c>
      <c r="B53" s="83">
        <v>0.65017557462595621</v>
      </c>
      <c r="C53" s="31">
        <v>12</v>
      </c>
      <c r="D53" s="35">
        <f>+B53-B53*(C53/100)</f>
        <v>0.57215450567084147</v>
      </c>
      <c r="E53" s="31">
        <v>26.608147901164596</v>
      </c>
      <c r="F53" s="35">
        <f>+(D53-D53*(E53)/100)</f>
        <v>0.4199147885787668</v>
      </c>
      <c r="G53" s="31">
        <v>39</v>
      </c>
      <c r="H53" s="84">
        <f>F53-(F53*G53/100)</f>
        <v>0.25614802103304779</v>
      </c>
      <c r="I53" s="31">
        <v>38</v>
      </c>
      <c r="J53" s="60">
        <f>100-(K53/B53*100)</f>
        <v>75.574017351873991</v>
      </c>
      <c r="K53" s="35">
        <f>+H53-H53*I53/100</f>
        <v>0.15881177304048963</v>
      </c>
      <c r="L53" s="61">
        <f>+(K53/365)*16</f>
        <v>6.9616119688981756E-3</v>
      </c>
      <c r="M53" s="35">
        <f>+L53*28.3495</f>
        <v>0.19735821851227883</v>
      </c>
      <c r="N53" s="31">
        <v>28</v>
      </c>
      <c r="O53" s="31">
        <v>67</v>
      </c>
      <c r="P53" s="61">
        <f>+Q53*N53</f>
        <v>8.2478061467818026E-2</v>
      </c>
      <c r="Q53" s="140">
        <f>+M53/O53</f>
        <v>2.9456450524220721E-3</v>
      </c>
      <c r="R53" s="119"/>
    </row>
    <row r="54" spans="1:18" ht="13.8" customHeight="1" x14ac:dyDescent="0.25">
      <c r="A54" s="59">
        <v>2019</v>
      </c>
      <c r="B54" s="84">
        <v>0.65200156268343235</v>
      </c>
      <c r="C54" s="31">
        <v>12</v>
      </c>
      <c r="D54" s="35">
        <f>+B54-B54*(C54/100)</f>
        <v>0.57376137516142045</v>
      </c>
      <c r="E54" s="31">
        <v>26.608147901164596</v>
      </c>
      <c r="F54" s="35">
        <f>+(D54-D54*(E54)/100)</f>
        <v>0.42109409985871382</v>
      </c>
      <c r="G54" s="31">
        <v>39</v>
      </c>
      <c r="H54" s="84">
        <f>F54-(F54*G54/100)</f>
        <v>0.25686740091381544</v>
      </c>
      <c r="I54" s="31">
        <v>38</v>
      </c>
      <c r="J54" s="60">
        <f>100-(K54/B54*100)</f>
        <v>75.574017351873991</v>
      </c>
      <c r="K54" s="35">
        <f>+H54-H54*I54/100</f>
        <v>0.15925778856656558</v>
      </c>
      <c r="L54" s="61">
        <f>+(K54/365)*16</f>
        <v>6.9811633344247928E-3</v>
      </c>
      <c r="M54" s="35">
        <f>+L54*28.3495</f>
        <v>0.19791248994927566</v>
      </c>
      <c r="N54" s="31">
        <v>28</v>
      </c>
      <c r="O54" s="31">
        <v>67</v>
      </c>
      <c r="P54" s="61">
        <f>+Q54*N54</f>
        <v>8.2709697292234596E-2</v>
      </c>
      <c r="Q54" s="140">
        <f>+M54/O54</f>
        <v>2.9539177604369499E-3</v>
      </c>
      <c r="R54" s="119"/>
    </row>
    <row r="55" spans="1:18" ht="13.8" customHeight="1" x14ac:dyDescent="0.25">
      <c r="A55" s="59">
        <v>2020</v>
      </c>
      <c r="B55" s="84">
        <v>0.67513086771639252</v>
      </c>
      <c r="C55" s="31">
        <v>12</v>
      </c>
      <c r="D55" s="35">
        <f>+B55-B55*(C55/100)</f>
        <v>0.59411516359042538</v>
      </c>
      <c r="E55" s="31">
        <v>26.608147901164596</v>
      </c>
      <c r="F55" s="35">
        <f>+(D55-D55*(E55)/100)</f>
        <v>0.43603212215903897</v>
      </c>
      <c r="G55" s="31">
        <v>39</v>
      </c>
      <c r="H55" s="84">
        <f>F55-(F55*G55/100)</f>
        <v>0.26597959451701381</v>
      </c>
      <c r="I55" s="31">
        <v>38</v>
      </c>
      <c r="J55" s="60">
        <f>100-(K55/B55*100)</f>
        <v>75.574017351873991</v>
      </c>
      <c r="K55" s="35">
        <f>+H55-H55*I55/100</f>
        <v>0.16490734860054856</v>
      </c>
      <c r="L55" s="61">
        <f>+(K55/365)*16</f>
        <v>7.2288152811199368E-3</v>
      </c>
      <c r="M55" s="35">
        <f>+L55*28.3495</f>
        <v>0.20493329881210964</v>
      </c>
      <c r="N55" s="31">
        <v>28</v>
      </c>
      <c r="O55" s="31">
        <v>67</v>
      </c>
      <c r="P55" s="61">
        <f>+Q55*N55</f>
        <v>8.5643766667747312E-2</v>
      </c>
      <c r="Q55" s="140">
        <f>+M55/O55</f>
        <v>3.058705952419547E-3</v>
      </c>
      <c r="R55" s="119"/>
    </row>
    <row r="56" spans="1:18" ht="13.8" customHeight="1" x14ac:dyDescent="0.25">
      <c r="A56" s="19">
        <v>2021</v>
      </c>
      <c r="B56" s="143">
        <v>1.0501523957989585</v>
      </c>
      <c r="C56" s="21">
        <v>12</v>
      </c>
      <c r="D56" s="20">
        <f t="shared" ref="D56:D57" si="16">+B56-B56*(C56/100)</f>
        <v>0.9241341083030834</v>
      </c>
      <c r="E56" s="21">
        <v>26.608147901164596</v>
      </c>
      <c r="F56" s="20">
        <f t="shared" ref="F56:F57" si="17">+(D56-D56*(E56)/100)</f>
        <v>0.67823913796069035</v>
      </c>
      <c r="G56" s="21">
        <v>39</v>
      </c>
      <c r="H56" s="76">
        <f t="shared" ref="H56:H57" si="18">F56-(F56*G56/100)</f>
        <v>0.41372587415602113</v>
      </c>
      <c r="I56" s="21">
        <v>38</v>
      </c>
      <c r="J56" s="22">
        <f t="shared" ref="J56:J57" si="19">100-(K56/B56*100)</f>
        <v>75.574017351873991</v>
      </c>
      <c r="K56" s="20">
        <f t="shared" ref="K56:K57" si="20">+H56-H56*I56/100</f>
        <v>0.25651004197673311</v>
      </c>
      <c r="L56" s="23">
        <f t="shared" ref="L56:L57" si="21">+(K56/365)*16</f>
        <v>1.1244275812678712E-2</v>
      </c>
      <c r="M56" s="20">
        <f t="shared" ref="M56:M57" si="22">+L56*28.3495</f>
        <v>0.31876959715153513</v>
      </c>
      <c r="N56" s="21">
        <v>28</v>
      </c>
      <c r="O56" s="21">
        <v>67</v>
      </c>
      <c r="P56" s="23">
        <f t="shared" ref="P56:P57" si="23">+Q56*N56</f>
        <v>0.1332171450782535</v>
      </c>
      <c r="Q56" s="137">
        <f t="shared" ref="Q56:Q57" si="24">+M56/O56</f>
        <v>4.7577551813661962E-3</v>
      </c>
      <c r="R56" s="119"/>
    </row>
    <row r="57" spans="1:18" ht="13.8" customHeight="1" thickBot="1" x14ac:dyDescent="0.3">
      <c r="A57" s="123">
        <v>2022</v>
      </c>
      <c r="B57" s="135">
        <v>0.98491871057267033</v>
      </c>
      <c r="C57" s="125">
        <v>12</v>
      </c>
      <c r="D57" s="124">
        <f t="shared" si="16"/>
        <v>0.86672846530394987</v>
      </c>
      <c r="E57" s="125">
        <v>26.608147901164596</v>
      </c>
      <c r="F57" s="124">
        <f t="shared" si="17"/>
        <v>0.6361080733543808</v>
      </c>
      <c r="G57" s="125">
        <v>39</v>
      </c>
      <c r="H57" s="135">
        <f t="shared" si="18"/>
        <v>0.38802592474617226</v>
      </c>
      <c r="I57" s="125">
        <v>38</v>
      </c>
      <c r="J57" s="126">
        <f t="shared" si="19"/>
        <v>75.574017351874005</v>
      </c>
      <c r="K57" s="124">
        <f t="shared" si="20"/>
        <v>0.24057607334262679</v>
      </c>
      <c r="L57" s="127">
        <f t="shared" si="21"/>
        <v>1.0545800475293229E-2</v>
      </c>
      <c r="M57" s="124">
        <f t="shared" si="22"/>
        <v>0.2989681705743254</v>
      </c>
      <c r="N57" s="125">
        <v>28</v>
      </c>
      <c r="O57" s="125">
        <v>67</v>
      </c>
      <c r="P57" s="127">
        <f t="shared" si="23"/>
        <v>0.12494192203106136</v>
      </c>
      <c r="Q57" s="141">
        <f t="shared" si="24"/>
        <v>4.4622115011093344E-3</v>
      </c>
      <c r="R57" s="119"/>
    </row>
    <row r="58" spans="1:18" ht="15" customHeight="1" thickTop="1" x14ac:dyDescent="0.25">
      <c r="A58" s="7" t="s">
        <v>96</v>
      </c>
      <c r="Q58" s="7"/>
    </row>
    <row r="59" spans="1:18" ht="15" customHeight="1" x14ac:dyDescent="0.25">
      <c r="A59" s="7" t="s">
        <v>88</v>
      </c>
      <c r="Q59" s="7"/>
    </row>
    <row r="60" spans="1:18" ht="15" customHeight="1" x14ac:dyDescent="0.25">
      <c r="A60" s="7" t="s">
        <v>104</v>
      </c>
      <c r="Q60" s="7"/>
    </row>
    <row r="61" spans="1:18" ht="15" customHeight="1" x14ac:dyDescent="0.25">
      <c r="A61" s="7" t="s">
        <v>209</v>
      </c>
      <c r="Q61" s="7"/>
    </row>
    <row r="62" spans="1:18" ht="15" customHeight="1" x14ac:dyDescent="0.25">
      <c r="A62" s="7" t="s">
        <v>210</v>
      </c>
      <c r="Q62" s="7"/>
    </row>
    <row r="63" spans="1:18" ht="15" customHeight="1" x14ac:dyDescent="0.25">
      <c r="A63" s="7" t="s">
        <v>105</v>
      </c>
      <c r="Q63" s="7"/>
    </row>
    <row r="64" spans="1:18" ht="15" customHeight="1" x14ac:dyDescent="0.25">
      <c r="A64" s="7" t="s">
        <v>106</v>
      </c>
      <c r="Q64" s="7"/>
    </row>
    <row r="65" spans="1:17" ht="15" customHeight="1" x14ac:dyDescent="0.25">
      <c r="A65" s="7" t="s">
        <v>214</v>
      </c>
      <c r="Q65" s="7"/>
    </row>
    <row r="66" spans="1:17" x14ac:dyDescent="0.25">
      <c r="Q66" s="7"/>
    </row>
    <row r="67" spans="1:17" x14ac:dyDescent="0.25">
      <c r="Q67" s="7"/>
    </row>
    <row r="68" spans="1:17" x14ac:dyDescent="0.25">
      <c r="Q68" s="7"/>
    </row>
    <row r="69" spans="1:17" x14ac:dyDescent="0.25">
      <c r="Q69" s="7"/>
    </row>
    <row r="70" spans="1:17" x14ac:dyDescent="0.25">
      <c r="Q70" s="7"/>
    </row>
    <row r="71" spans="1:17" x14ac:dyDescent="0.25">
      <c r="Q71" s="7"/>
    </row>
    <row r="72" spans="1:17" x14ac:dyDescent="0.25">
      <c r="Q72" s="7"/>
    </row>
    <row r="73" spans="1:17" x14ac:dyDescent="0.25">
      <c r="Q73" s="7"/>
    </row>
    <row r="74" spans="1:17" x14ac:dyDescent="0.25">
      <c r="Q74" s="7"/>
    </row>
    <row r="75" spans="1:17" x14ac:dyDescent="0.25">
      <c r="Q75" s="7"/>
    </row>
    <row r="76" spans="1:17" x14ac:dyDescent="0.25">
      <c r="Q76"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
    <pageSetUpPr fitToPage="1"/>
  </sheetPr>
  <dimension ref="A1:R71"/>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121</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22.37627528626885</v>
      </c>
      <c r="C5" s="15">
        <v>7</v>
      </c>
      <c r="D5" s="16">
        <f t="shared" ref="D5:D46" si="0">+B5-B5*(C5/100)</f>
        <v>20.809936016230029</v>
      </c>
      <c r="E5" s="15">
        <v>8.7262041451693797</v>
      </c>
      <c r="F5" s="16">
        <f t="shared" ref="F5:F46" si="1">+(D5-D5*(E5)/100)</f>
        <v>18.99401851697467</v>
      </c>
      <c r="G5" s="15">
        <v>16</v>
      </c>
      <c r="H5" s="15">
        <f>F5-(F5*G5/100)</f>
        <v>15.954975554258723</v>
      </c>
      <c r="I5" s="15">
        <v>24</v>
      </c>
      <c r="J5" s="17">
        <f t="shared" ref="J5:J46" si="2">100-(K5/B5*100)</f>
        <v>45.809652115436805</v>
      </c>
      <c r="K5" s="16">
        <f>+H5-H5*I5/100</f>
        <v>12.125781421236629</v>
      </c>
      <c r="L5" s="16">
        <f t="shared" ref="L5:L46" si="3">+(K5/365)*16</f>
        <v>0.53154110339667415</v>
      </c>
      <c r="M5" s="16">
        <f t="shared" ref="M5:M46" si="4">+L5*28.3495</f>
        <v>15.068924510744013</v>
      </c>
      <c r="N5" s="15">
        <v>16</v>
      </c>
      <c r="O5" s="15">
        <v>119.5</v>
      </c>
      <c r="P5" s="16">
        <f t="shared" ref="P5:P46" si="5">+Q5*N5</f>
        <v>2.0175965872125876</v>
      </c>
      <c r="Q5" s="114">
        <f t="shared" ref="Q5:Q46" si="6">+M5/O5</f>
        <v>0.12609978670078673</v>
      </c>
      <c r="R5" s="119"/>
    </row>
    <row r="6" spans="1:18" ht="13.8" customHeight="1" x14ac:dyDescent="0.25">
      <c r="A6" s="19">
        <v>1971</v>
      </c>
      <c r="B6" s="20">
        <v>22.384559450257871</v>
      </c>
      <c r="C6" s="21">
        <v>7</v>
      </c>
      <c r="D6" s="20">
        <f t="shared" si="0"/>
        <v>20.81764028873982</v>
      </c>
      <c r="E6" s="21">
        <v>8.7262041451693797</v>
      </c>
      <c r="F6" s="20">
        <f t="shared" si="1"/>
        <v>19.001050498937357</v>
      </c>
      <c r="G6" s="21">
        <v>16</v>
      </c>
      <c r="H6" s="21">
        <f t="shared" ref="H6:H52" si="7">F6-(F6*G6/100)</f>
        <v>15.96088241910738</v>
      </c>
      <c r="I6" s="21">
        <v>24</v>
      </c>
      <c r="J6" s="22">
        <f t="shared" si="2"/>
        <v>45.809652115436791</v>
      </c>
      <c r="K6" s="20">
        <f t="shared" ref="K6:K52" si="8">+H6-H6*I6/100</f>
        <v>12.130270638521608</v>
      </c>
      <c r="L6" s="20">
        <f t="shared" si="3"/>
        <v>0.53173789100368696</v>
      </c>
      <c r="M6" s="20">
        <f t="shared" si="4"/>
        <v>15.074503341009024</v>
      </c>
      <c r="N6" s="21">
        <v>16</v>
      </c>
      <c r="O6" s="21">
        <v>119.5</v>
      </c>
      <c r="P6" s="20">
        <f t="shared" si="5"/>
        <v>2.0183435435660617</v>
      </c>
      <c r="Q6" s="115">
        <f t="shared" si="6"/>
        <v>0.12614647147287886</v>
      </c>
      <c r="R6" s="119"/>
    </row>
    <row r="7" spans="1:18" ht="13.8" customHeight="1" x14ac:dyDescent="0.25">
      <c r="A7" s="19">
        <v>1972</v>
      </c>
      <c r="B7" s="20">
        <v>22.439207988718223</v>
      </c>
      <c r="C7" s="21">
        <v>7</v>
      </c>
      <c r="D7" s="20">
        <f t="shared" si="0"/>
        <v>20.868463429507948</v>
      </c>
      <c r="E7" s="21">
        <v>8.7262041451693797</v>
      </c>
      <c r="F7" s="20">
        <f t="shared" si="1"/>
        <v>19.047438708689068</v>
      </c>
      <c r="G7" s="21">
        <v>16</v>
      </c>
      <c r="H7" s="21">
        <f t="shared" si="7"/>
        <v>15.999848515298817</v>
      </c>
      <c r="I7" s="21">
        <v>24</v>
      </c>
      <c r="J7" s="22">
        <f t="shared" si="2"/>
        <v>45.809652115436805</v>
      </c>
      <c r="K7" s="20">
        <f t="shared" si="8"/>
        <v>12.159884871627101</v>
      </c>
      <c r="L7" s="20">
        <f t="shared" si="3"/>
        <v>0.53303604916721536</v>
      </c>
      <c r="M7" s="20">
        <f t="shared" si="4"/>
        <v>15.111305475865972</v>
      </c>
      <c r="N7" s="21">
        <v>16</v>
      </c>
      <c r="O7" s="21">
        <v>119.5</v>
      </c>
      <c r="P7" s="20">
        <f t="shared" si="5"/>
        <v>2.0232710260573685</v>
      </c>
      <c r="Q7" s="115">
        <f t="shared" si="6"/>
        <v>0.12645443912858553</v>
      </c>
      <c r="R7" s="119"/>
    </row>
    <row r="8" spans="1:18" ht="13.8" customHeight="1" x14ac:dyDescent="0.25">
      <c r="A8" s="19">
        <v>1973</v>
      </c>
      <c r="B8" s="20">
        <v>23.122661142282773</v>
      </c>
      <c r="C8" s="21">
        <v>7</v>
      </c>
      <c r="D8" s="20">
        <f t="shared" si="0"/>
        <v>21.50407486232298</v>
      </c>
      <c r="E8" s="21">
        <v>8.7262041451693797</v>
      </c>
      <c r="F8" s="20">
        <f t="shared" si="1"/>
        <v>19.627585390306624</v>
      </c>
      <c r="G8" s="21">
        <v>16</v>
      </c>
      <c r="H8" s="21">
        <f t="shared" si="7"/>
        <v>16.487171727857564</v>
      </c>
      <c r="I8" s="21">
        <v>24</v>
      </c>
      <c r="J8" s="22">
        <f t="shared" si="2"/>
        <v>45.809652115436805</v>
      </c>
      <c r="K8" s="20">
        <f t="shared" si="8"/>
        <v>12.530250513171749</v>
      </c>
      <c r="L8" s="20">
        <f t="shared" si="3"/>
        <v>0.54927125537191235</v>
      </c>
      <c r="M8" s="20">
        <f t="shared" si="4"/>
        <v>15.571565454166029</v>
      </c>
      <c r="N8" s="21">
        <v>16</v>
      </c>
      <c r="O8" s="21">
        <v>119.5</v>
      </c>
      <c r="P8" s="20">
        <f t="shared" si="5"/>
        <v>2.0848957930264138</v>
      </c>
      <c r="Q8" s="115">
        <f t="shared" si="6"/>
        <v>0.13030598706415086</v>
      </c>
      <c r="R8" s="119"/>
    </row>
    <row r="9" spans="1:18" ht="13.8" customHeight="1" x14ac:dyDescent="0.25">
      <c r="A9" s="19">
        <v>1974</v>
      </c>
      <c r="B9" s="20">
        <v>23.501080176194975</v>
      </c>
      <c r="C9" s="21">
        <v>7</v>
      </c>
      <c r="D9" s="20">
        <f t="shared" si="0"/>
        <v>21.856004563861326</v>
      </c>
      <c r="E9" s="21">
        <v>8.7262041451693797</v>
      </c>
      <c r="F9" s="20">
        <f t="shared" si="1"/>
        <v>19.94880498764125</v>
      </c>
      <c r="G9" s="21">
        <v>16</v>
      </c>
      <c r="H9" s="21">
        <f t="shared" si="7"/>
        <v>16.756996189618651</v>
      </c>
      <c r="I9" s="21">
        <v>24</v>
      </c>
      <c r="J9" s="22">
        <f t="shared" si="2"/>
        <v>45.809652115436805</v>
      </c>
      <c r="K9" s="20">
        <f t="shared" si="8"/>
        <v>12.735317104110173</v>
      </c>
      <c r="L9" s="20">
        <f t="shared" si="3"/>
        <v>0.55826047579661031</v>
      </c>
      <c r="M9" s="20">
        <f t="shared" si="4"/>
        <v>15.826405358596004</v>
      </c>
      <c r="N9" s="21">
        <v>16</v>
      </c>
      <c r="O9" s="21">
        <v>119.5</v>
      </c>
      <c r="P9" s="20">
        <f t="shared" si="5"/>
        <v>2.1190166170505109</v>
      </c>
      <c r="Q9" s="115">
        <f t="shared" si="6"/>
        <v>0.13243853856565693</v>
      </c>
      <c r="R9" s="119"/>
    </row>
    <row r="10" spans="1:18" ht="13.8" customHeight="1" x14ac:dyDescent="0.25">
      <c r="A10" s="19">
        <v>1975</v>
      </c>
      <c r="B10" s="20">
        <v>23.537201409435436</v>
      </c>
      <c r="C10" s="21">
        <v>7</v>
      </c>
      <c r="D10" s="20">
        <f t="shared" si="0"/>
        <v>21.889597310774956</v>
      </c>
      <c r="E10" s="21">
        <v>8.7262041451693797</v>
      </c>
      <c r="F10" s="20">
        <f t="shared" si="1"/>
        <v>19.979466362881226</v>
      </c>
      <c r="G10" s="21">
        <v>16</v>
      </c>
      <c r="H10" s="21">
        <f t="shared" si="7"/>
        <v>16.782751744820231</v>
      </c>
      <c r="I10" s="21">
        <v>24</v>
      </c>
      <c r="J10" s="22">
        <f t="shared" si="2"/>
        <v>45.809652115436791</v>
      </c>
      <c r="K10" s="20">
        <f t="shared" si="8"/>
        <v>12.754891326063376</v>
      </c>
      <c r="L10" s="20">
        <f t="shared" si="3"/>
        <v>0.55911852388223016</v>
      </c>
      <c r="M10" s="20">
        <f t="shared" si="4"/>
        <v>15.850730592799284</v>
      </c>
      <c r="N10" s="21">
        <v>16</v>
      </c>
      <c r="O10" s="21">
        <v>119.5</v>
      </c>
      <c r="P10" s="20">
        <f t="shared" si="5"/>
        <v>2.1222735521739629</v>
      </c>
      <c r="Q10" s="115">
        <f t="shared" si="6"/>
        <v>0.13264209701087268</v>
      </c>
      <c r="R10" s="119"/>
    </row>
    <row r="11" spans="1:18" ht="13.8" customHeight="1" x14ac:dyDescent="0.25">
      <c r="A11" s="13">
        <v>1976</v>
      </c>
      <c r="B11" s="14">
        <v>24.226385672025135</v>
      </c>
      <c r="C11" s="15">
        <v>7</v>
      </c>
      <c r="D11" s="16">
        <f t="shared" si="0"/>
        <v>22.530538674983376</v>
      </c>
      <c r="E11" s="15">
        <v>8.7262041451693797</v>
      </c>
      <c r="F11" s="16">
        <f t="shared" si="1"/>
        <v>20.564477875197987</v>
      </c>
      <c r="G11" s="15">
        <v>16</v>
      </c>
      <c r="H11" s="15">
        <f>F11-(F11*G11/100)</f>
        <v>17.274161415166308</v>
      </c>
      <c r="I11" s="15">
        <v>24</v>
      </c>
      <c r="J11" s="17">
        <f t="shared" si="2"/>
        <v>45.809652115436805</v>
      </c>
      <c r="K11" s="16">
        <f t="shared" si="8"/>
        <v>13.128362675526393</v>
      </c>
      <c r="L11" s="16">
        <f t="shared" si="3"/>
        <v>0.57548987070800628</v>
      </c>
      <c r="M11" s="16">
        <f t="shared" si="4"/>
        <v>16.314850089636625</v>
      </c>
      <c r="N11" s="15">
        <v>16</v>
      </c>
      <c r="O11" s="15">
        <v>119.5</v>
      </c>
      <c r="P11" s="16">
        <f t="shared" si="5"/>
        <v>2.1844150747630628</v>
      </c>
      <c r="Q11" s="114">
        <f t="shared" si="6"/>
        <v>0.13652594217269143</v>
      </c>
      <c r="R11" s="119"/>
    </row>
    <row r="12" spans="1:18" ht="13.8" customHeight="1" x14ac:dyDescent="0.25">
      <c r="A12" s="13">
        <v>1977</v>
      </c>
      <c r="B12" s="14">
        <v>25.824218235644008</v>
      </c>
      <c r="C12" s="15">
        <v>7</v>
      </c>
      <c r="D12" s="16">
        <f t="shared" si="0"/>
        <v>24.016522959148926</v>
      </c>
      <c r="E12" s="15">
        <v>8.7262041451693797</v>
      </c>
      <c r="F12" s="16">
        <f t="shared" si="1"/>
        <v>21.920792137162117</v>
      </c>
      <c r="G12" s="15">
        <v>16</v>
      </c>
      <c r="H12" s="15">
        <f t="shared" si="7"/>
        <v>18.413465395216178</v>
      </c>
      <c r="I12" s="15">
        <v>24</v>
      </c>
      <c r="J12" s="17">
        <f t="shared" si="2"/>
        <v>45.809652115436805</v>
      </c>
      <c r="K12" s="16">
        <f t="shared" si="8"/>
        <v>13.994233700364296</v>
      </c>
      <c r="L12" s="16">
        <f t="shared" si="3"/>
        <v>0.61344586083788699</v>
      </c>
      <c r="M12" s="16">
        <f t="shared" si="4"/>
        <v>17.390883431823678</v>
      </c>
      <c r="N12" s="15">
        <v>16</v>
      </c>
      <c r="O12" s="15">
        <v>119.5</v>
      </c>
      <c r="P12" s="16">
        <f t="shared" si="5"/>
        <v>2.328486484595639</v>
      </c>
      <c r="Q12" s="114">
        <f t="shared" si="6"/>
        <v>0.14553040528722744</v>
      </c>
      <c r="R12" s="119"/>
    </row>
    <row r="13" spans="1:18" ht="13.8" customHeight="1" x14ac:dyDescent="0.25">
      <c r="A13" s="13">
        <v>1978</v>
      </c>
      <c r="B13" s="14">
        <v>25.069074735494304</v>
      </c>
      <c r="C13" s="15">
        <v>7</v>
      </c>
      <c r="D13" s="16">
        <f t="shared" si="0"/>
        <v>23.314239504009702</v>
      </c>
      <c r="E13" s="15">
        <v>8.7262041451693797</v>
      </c>
      <c r="F13" s="16">
        <f t="shared" si="1"/>
        <v>21.27979136999609</v>
      </c>
      <c r="G13" s="15">
        <v>16</v>
      </c>
      <c r="H13" s="15">
        <f t="shared" si="7"/>
        <v>17.875024750796715</v>
      </c>
      <c r="I13" s="15">
        <v>24</v>
      </c>
      <c r="J13" s="17">
        <f t="shared" si="2"/>
        <v>45.809652115436805</v>
      </c>
      <c r="K13" s="16">
        <f t="shared" si="8"/>
        <v>13.585018810605504</v>
      </c>
      <c r="L13" s="16">
        <f t="shared" si="3"/>
        <v>0.59550767388955639</v>
      </c>
      <c r="M13" s="16">
        <f t="shared" si="4"/>
        <v>16.882344800931978</v>
      </c>
      <c r="N13" s="15">
        <v>16</v>
      </c>
      <c r="O13" s="15">
        <v>119.5</v>
      </c>
      <c r="P13" s="16">
        <f t="shared" si="5"/>
        <v>2.2603976302503068</v>
      </c>
      <c r="Q13" s="114">
        <f t="shared" si="6"/>
        <v>0.14127485189064418</v>
      </c>
      <c r="R13" s="119"/>
    </row>
    <row r="14" spans="1:18" ht="13.8" customHeight="1" x14ac:dyDescent="0.25">
      <c r="A14" s="13">
        <v>1979</v>
      </c>
      <c r="B14" s="14">
        <v>25.098309302170577</v>
      </c>
      <c r="C14" s="15">
        <v>7</v>
      </c>
      <c r="D14" s="16">
        <f t="shared" si="0"/>
        <v>23.341427651018638</v>
      </c>
      <c r="E14" s="15">
        <v>8.7262041451693797</v>
      </c>
      <c r="F14" s="16">
        <f t="shared" si="1"/>
        <v>21.304607023793736</v>
      </c>
      <c r="G14" s="15">
        <v>16</v>
      </c>
      <c r="H14" s="15">
        <f t="shared" si="7"/>
        <v>17.895869899986739</v>
      </c>
      <c r="I14" s="15">
        <v>24</v>
      </c>
      <c r="J14" s="17">
        <f t="shared" si="2"/>
        <v>45.809652115436791</v>
      </c>
      <c r="K14" s="16">
        <f t="shared" si="8"/>
        <v>13.600861123989922</v>
      </c>
      <c r="L14" s="16">
        <f t="shared" si="3"/>
        <v>0.59620213146257195</v>
      </c>
      <c r="M14" s="16">
        <f t="shared" si="4"/>
        <v>16.902032325898183</v>
      </c>
      <c r="N14" s="15">
        <v>16</v>
      </c>
      <c r="O14" s="15">
        <v>119.5</v>
      </c>
      <c r="P14" s="16">
        <f t="shared" si="5"/>
        <v>2.2630336168566605</v>
      </c>
      <c r="Q14" s="114">
        <f t="shared" si="6"/>
        <v>0.14143960105354128</v>
      </c>
      <c r="R14" s="119"/>
    </row>
    <row r="15" spans="1:18" ht="13.8" customHeight="1" x14ac:dyDescent="0.25">
      <c r="A15" s="13">
        <v>1980</v>
      </c>
      <c r="B15" s="14">
        <v>25.63124105284421</v>
      </c>
      <c r="C15" s="15">
        <v>7</v>
      </c>
      <c r="D15" s="16">
        <f t="shared" si="0"/>
        <v>23.837054179145117</v>
      </c>
      <c r="E15" s="15">
        <v>8.7262041451693797</v>
      </c>
      <c r="F15" s="16">
        <f t="shared" si="1"/>
        <v>21.756984169278283</v>
      </c>
      <c r="G15" s="15">
        <v>16</v>
      </c>
      <c r="H15" s="15">
        <f t="shared" si="7"/>
        <v>18.27586670219376</v>
      </c>
      <c r="I15" s="15">
        <v>24</v>
      </c>
      <c r="J15" s="17">
        <f t="shared" si="2"/>
        <v>45.809652115436791</v>
      </c>
      <c r="K15" s="16">
        <f t="shared" si="8"/>
        <v>13.889658693667258</v>
      </c>
      <c r="L15" s="16">
        <f t="shared" si="3"/>
        <v>0.60886175095527706</v>
      </c>
      <c r="M15" s="16">
        <f t="shared" si="4"/>
        <v>17.260926208706625</v>
      </c>
      <c r="N15" s="15">
        <v>16</v>
      </c>
      <c r="O15" s="15">
        <v>119.5</v>
      </c>
      <c r="P15" s="16">
        <f t="shared" si="5"/>
        <v>2.311086354303816</v>
      </c>
      <c r="Q15" s="114">
        <f t="shared" si="6"/>
        <v>0.1444428971439885</v>
      </c>
      <c r="R15" s="119"/>
    </row>
    <row r="16" spans="1:18" ht="13.8" customHeight="1" x14ac:dyDescent="0.25">
      <c r="A16" s="19">
        <v>1981</v>
      </c>
      <c r="B16" s="20">
        <v>24.910638964020766</v>
      </c>
      <c r="C16" s="21">
        <v>7</v>
      </c>
      <c r="D16" s="20">
        <f t="shared" si="0"/>
        <v>23.166894236539314</v>
      </c>
      <c r="E16" s="21">
        <v>8.7262041451693797</v>
      </c>
      <c r="F16" s="20">
        <f t="shared" si="1"/>
        <v>21.145303751363414</v>
      </c>
      <c r="G16" s="21">
        <v>16</v>
      </c>
      <c r="H16" s="21">
        <f t="shared" si="7"/>
        <v>17.762055151145269</v>
      </c>
      <c r="I16" s="21">
        <v>24</v>
      </c>
      <c r="J16" s="22">
        <f t="shared" si="2"/>
        <v>45.809652115436791</v>
      </c>
      <c r="K16" s="20">
        <f t="shared" si="8"/>
        <v>13.499161914870404</v>
      </c>
      <c r="L16" s="20">
        <f t="shared" si="3"/>
        <v>0.5917440839395246</v>
      </c>
      <c r="M16" s="20">
        <f t="shared" si="4"/>
        <v>16.775648907643554</v>
      </c>
      <c r="N16" s="21">
        <v>16</v>
      </c>
      <c r="O16" s="21">
        <v>119.5</v>
      </c>
      <c r="P16" s="20">
        <f t="shared" si="5"/>
        <v>2.2461119876342832</v>
      </c>
      <c r="Q16" s="115">
        <f t="shared" si="6"/>
        <v>0.1403819992271427</v>
      </c>
      <c r="R16" s="119"/>
    </row>
    <row r="17" spans="1:18" ht="13.8" customHeight="1" x14ac:dyDescent="0.25">
      <c r="A17" s="19">
        <v>1982</v>
      </c>
      <c r="B17" s="20">
        <v>24.936258549106757</v>
      </c>
      <c r="C17" s="21">
        <v>7</v>
      </c>
      <c r="D17" s="20">
        <f t="shared" si="0"/>
        <v>23.190720450669282</v>
      </c>
      <c r="E17" s="21">
        <v>8.7262041451693797</v>
      </c>
      <c r="F17" s="20">
        <f t="shared" si="1"/>
        <v>21.167050841408336</v>
      </c>
      <c r="G17" s="21">
        <v>16</v>
      </c>
      <c r="H17" s="21">
        <f t="shared" si="7"/>
        <v>17.780322706783004</v>
      </c>
      <c r="I17" s="21">
        <v>24</v>
      </c>
      <c r="J17" s="22">
        <f t="shared" si="2"/>
        <v>45.809652115436805</v>
      </c>
      <c r="K17" s="20">
        <f t="shared" si="8"/>
        <v>13.513045257155083</v>
      </c>
      <c r="L17" s="20">
        <f t="shared" si="3"/>
        <v>0.59235266880679815</v>
      </c>
      <c r="M17" s="20">
        <f t="shared" si="4"/>
        <v>16.792901984338325</v>
      </c>
      <c r="N17" s="21">
        <v>16</v>
      </c>
      <c r="O17" s="21">
        <v>119.5</v>
      </c>
      <c r="P17" s="20">
        <f t="shared" si="5"/>
        <v>2.2484220230076417</v>
      </c>
      <c r="Q17" s="115">
        <f t="shared" si="6"/>
        <v>0.14052637643797761</v>
      </c>
      <c r="R17" s="119"/>
    </row>
    <row r="18" spans="1:18" ht="13.8" customHeight="1" x14ac:dyDescent="0.25">
      <c r="A18" s="19">
        <v>1983</v>
      </c>
      <c r="B18" s="20">
        <v>22.442778064675831</v>
      </c>
      <c r="C18" s="21">
        <v>7</v>
      </c>
      <c r="D18" s="20">
        <f t="shared" si="0"/>
        <v>20.871783600148522</v>
      </c>
      <c r="E18" s="21">
        <v>8.7262041451693797</v>
      </c>
      <c r="F18" s="20">
        <f t="shared" si="1"/>
        <v>19.050469154461577</v>
      </c>
      <c r="G18" s="21">
        <v>16</v>
      </c>
      <c r="H18" s="21">
        <f t="shared" si="7"/>
        <v>16.002394089747725</v>
      </c>
      <c r="I18" s="21">
        <v>24</v>
      </c>
      <c r="J18" s="22">
        <f t="shared" si="2"/>
        <v>45.809652115436805</v>
      </c>
      <c r="K18" s="20">
        <f t="shared" si="8"/>
        <v>12.161819508208271</v>
      </c>
      <c r="L18" s="20">
        <f t="shared" si="3"/>
        <v>0.53312085515433516</v>
      </c>
      <c r="M18" s="20">
        <f t="shared" si="4"/>
        <v>15.113709683197824</v>
      </c>
      <c r="N18" s="21">
        <v>16</v>
      </c>
      <c r="O18" s="21">
        <v>119.5</v>
      </c>
      <c r="P18" s="20">
        <f t="shared" si="5"/>
        <v>2.0235929282942693</v>
      </c>
      <c r="Q18" s="115">
        <f t="shared" si="6"/>
        <v>0.12647455801839183</v>
      </c>
      <c r="R18" s="119"/>
    </row>
    <row r="19" spans="1:18" ht="13.8" customHeight="1" x14ac:dyDescent="0.25">
      <c r="A19" s="19">
        <v>1984</v>
      </c>
      <c r="B19" s="20">
        <v>24.940765312166807</v>
      </c>
      <c r="C19" s="21">
        <v>7</v>
      </c>
      <c r="D19" s="20">
        <f t="shared" si="0"/>
        <v>23.194911740315131</v>
      </c>
      <c r="E19" s="21">
        <v>8.7262041451693797</v>
      </c>
      <c r="F19" s="20">
        <f t="shared" si="1"/>
        <v>21.170876390563372</v>
      </c>
      <c r="G19" s="21">
        <v>16</v>
      </c>
      <c r="H19" s="21">
        <f t="shared" si="7"/>
        <v>17.783536168073233</v>
      </c>
      <c r="I19" s="21">
        <v>24</v>
      </c>
      <c r="J19" s="22">
        <f t="shared" si="2"/>
        <v>45.809652115436791</v>
      </c>
      <c r="K19" s="20">
        <f t="shared" si="8"/>
        <v>13.515487487735658</v>
      </c>
      <c r="L19" s="20">
        <f t="shared" si="3"/>
        <v>0.59245972548978232</v>
      </c>
      <c r="M19" s="20">
        <f t="shared" si="4"/>
        <v>16.795936987772585</v>
      </c>
      <c r="N19" s="21">
        <v>16</v>
      </c>
      <c r="O19" s="21">
        <v>119.5</v>
      </c>
      <c r="P19" s="20">
        <f t="shared" si="5"/>
        <v>2.2488283833000948</v>
      </c>
      <c r="Q19" s="115">
        <f t="shared" si="6"/>
        <v>0.14055177395625593</v>
      </c>
      <c r="R19" s="119"/>
    </row>
    <row r="20" spans="1:18" ht="13.8" customHeight="1" x14ac:dyDescent="0.25">
      <c r="A20" s="19">
        <v>1985</v>
      </c>
      <c r="B20" s="20">
        <v>23.672137747100216</v>
      </c>
      <c r="C20" s="21">
        <v>7</v>
      </c>
      <c r="D20" s="20">
        <f t="shared" si="0"/>
        <v>22.015088104803201</v>
      </c>
      <c r="E20" s="21">
        <v>8.7262041451693797</v>
      </c>
      <c r="F20" s="20">
        <f t="shared" si="1"/>
        <v>20.094006574039174</v>
      </c>
      <c r="G20" s="21">
        <v>16</v>
      </c>
      <c r="H20" s="21">
        <f t="shared" si="7"/>
        <v>16.878965522192907</v>
      </c>
      <c r="I20" s="21">
        <v>24</v>
      </c>
      <c r="J20" s="22">
        <f t="shared" si="2"/>
        <v>45.809652115436791</v>
      </c>
      <c r="K20" s="20">
        <f t="shared" si="8"/>
        <v>12.82801379686661</v>
      </c>
      <c r="L20" s="20">
        <f t="shared" si="3"/>
        <v>0.56232389246538561</v>
      </c>
      <c r="M20" s="20">
        <f t="shared" si="4"/>
        <v>15.941601189447448</v>
      </c>
      <c r="N20" s="21">
        <v>16</v>
      </c>
      <c r="O20" s="21">
        <v>119.5</v>
      </c>
      <c r="P20" s="20">
        <f t="shared" si="5"/>
        <v>2.1344403266205787</v>
      </c>
      <c r="Q20" s="115">
        <f t="shared" si="6"/>
        <v>0.13340252041378617</v>
      </c>
      <c r="R20" s="119"/>
    </row>
    <row r="21" spans="1:18" ht="13.8" customHeight="1" x14ac:dyDescent="0.25">
      <c r="A21" s="13">
        <v>1986</v>
      </c>
      <c r="B21" s="14">
        <v>21.937162114431271</v>
      </c>
      <c r="C21" s="15">
        <v>7</v>
      </c>
      <c r="D21" s="16">
        <f t="shared" si="0"/>
        <v>20.401560766421081</v>
      </c>
      <c r="E21" s="15">
        <v>8.7262041451693797</v>
      </c>
      <c r="F21" s="16">
        <f t="shared" si="1"/>
        <v>18.621278925142395</v>
      </c>
      <c r="G21" s="15">
        <v>16</v>
      </c>
      <c r="H21" s="15">
        <f t="shared" si="7"/>
        <v>15.641874297119612</v>
      </c>
      <c r="I21" s="15">
        <v>24</v>
      </c>
      <c r="J21" s="17">
        <f t="shared" si="2"/>
        <v>45.809652115436805</v>
      </c>
      <c r="K21" s="16">
        <f t="shared" si="8"/>
        <v>11.887824465810905</v>
      </c>
      <c r="L21" s="16">
        <f t="shared" si="3"/>
        <v>0.52111011356979309</v>
      </c>
      <c r="M21" s="16">
        <f t="shared" si="4"/>
        <v>14.773211164646849</v>
      </c>
      <c r="N21" s="15">
        <v>16</v>
      </c>
      <c r="O21" s="15">
        <v>119.5</v>
      </c>
      <c r="P21" s="16">
        <f t="shared" si="5"/>
        <v>1.9780031684882811</v>
      </c>
      <c r="Q21" s="114">
        <f t="shared" si="6"/>
        <v>0.12362519803051757</v>
      </c>
      <c r="R21" s="119"/>
    </row>
    <row r="22" spans="1:18" ht="13.8" customHeight="1" x14ac:dyDescent="0.25">
      <c r="A22" s="13">
        <v>1987</v>
      </c>
      <c r="B22" s="14">
        <v>25.708802161414145</v>
      </c>
      <c r="C22" s="15">
        <v>7</v>
      </c>
      <c r="D22" s="16">
        <f t="shared" si="0"/>
        <v>23.909186010115153</v>
      </c>
      <c r="E22" s="15">
        <v>8.7262041451693797</v>
      </c>
      <c r="F22" s="16">
        <f t="shared" si="1"/>
        <v>21.822821629424226</v>
      </c>
      <c r="G22" s="15">
        <v>16</v>
      </c>
      <c r="H22" s="15">
        <f t="shared" si="7"/>
        <v>18.331170168716348</v>
      </c>
      <c r="I22" s="15">
        <v>24</v>
      </c>
      <c r="J22" s="17">
        <f t="shared" si="2"/>
        <v>45.809652115436819</v>
      </c>
      <c r="K22" s="16">
        <f t="shared" si="8"/>
        <v>13.931689328224424</v>
      </c>
      <c r="L22" s="16">
        <f t="shared" si="3"/>
        <v>0.61070418973038576</v>
      </c>
      <c r="M22" s="16">
        <f t="shared" si="4"/>
        <v>17.313158426761571</v>
      </c>
      <c r="N22" s="15">
        <v>16</v>
      </c>
      <c r="O22" s="15">
        <v>119.5</v>
      </c>
      <c r="P22" s="16">
        <f t="shared" si="5"/>
        <v>2.3180797893571978</v>
      </c>
      <c r="Q22" s="114">
        <f t="shared" si="6"/>
        <v>0.14487998683482486</v>
      </c>
      <c r="R22" s="119"/>
    </row>
    <row r="23" spans="1:18" ht="13.8" customHeight="1" x14ac:dyDescent="0.25">
      <c r="A23" s="13">
        <v>1988</v>
      </c>
      <c r="B23" s="14">
        <v>27.040131254055776</v>
      </c>
      <c r="C23" s="15">
        <v>7</v>
      </c>
      <c r="D23" s="16">
        <f t="shared" si="0"/>
        <v>25.147322066271872</v>
      </c>
      <c r="E23" s="15">
        <v>8.7262041451693797</v>
      </c>
      <c r="F23" s="16">
        <f t="shared" si="1"/>
        <v>22.952915405725761</v>
      </c>
      <c r="G23" s="15">
        <v>16</v>
      </c>
      <c r="H23" s="15">
        <f t="shared" si="7"/>
        <v>19.280448940809642</v>
      </c>
      <c r="I23" s="15">
        <v>24</v>
      </c>
      <c r="J23" s="17">
        <f t="shared" si="2"/>
        <v>45.809652115436805</v>
      </c>
      <c r="K23" s="16">
        <f t="shared" si="8"/>
        <v>14.653141195015326</v>
      </c>
      <c r="L23" s="16">
        <f t="shared" si="3"/>
        <v>0.64232947704176768</v>
      </c>
      <c r="M23" s="16">
        <f t="shared" si="4"/>
        <v>18.209719509395594</v>
      </c>
      <c r="N23" s="15">
        <v>16</v>
      </c>
      <c r="O23" s="15">
        <v>119.5</v>
      </c>
      <c r="P23" s="16">
        <f t="shared" si="5"/>
        <v>2.4381214405885312</v>
      </c>
      <c r="Q23" s="114">
        <f t="shared" si="6"/>
        <v>0.1523825900367832</v>
      </c>
      <c r="R23" s="119"/>
    </row>
    <row r="24" spans="1:18" ht="13.8" customHeight="1" x14ac:dyDescent="0.25">
      <c r="A24" s="13">
        <v>1989</v>
      </c>
      <c r="B24" s="14">
        <v>28.685382991970631</v>
      </c>
      <c r="C24" s="15">
        <v>7</v>
      </c>
      <c r="D24" s="16">
        <f t="shared" si="0"/>
        <v>26.677406182532685</v>
      </c>
      <c r="E24" s="15">
        <v>8.7262041451693797</v>
      </c>
      <c r="F24" s="16">
        <f t="shared" si="1"/>
        <v>24.349481258408847</v>
      </c>
      <c r="G24" s="15">
        <v>16</v>
      </c>
      <c r="H24" s="15">
        <f t="shared" si="7"/>
        <v>20.45356425706343</v>
      </c>
      <c r="I24" s="15">
        <v>24</v>
      </c>
      <c r="J24" s="17">
        <f t="shared" si="2"/>
        <v>45.809652115436805</v>
      </c>
      <c r="K24" s="16">
        <f t="shared" si="8"/>
        <v>15.544708835368208</v>
      </c>
      <c r="L24" s="16">
        <f t="shared" si="3"/>
        <v>0.68141189415312697</v>
      </c>
      <c r="M24" s="16">
        <f t="shared" si="4"/>
        <v>19.317686493294072</v>
      </c>
      <c r="N24" s="15">
        <v>16</v>
      </c>
      <c r="O24" s="15">
        <v>119.5</v>
      </c>
      <c r="P24" s="16">
        <f t="shared" si="5"/>
        <v>2.5864684844577837</v>
      </c>
      <c r="Q24" s="114">
        <f t="shared" si="6"/>
        <v>0.16165428027861148</v>
      </c>
      <c r="R24" s="119"/>
    </row>
    <row r="25" spans="1:18" ht="13.8" customHeight="1" x14ac:dyDescent="0.25">
      <c r="A25" s="13">
        <v>1990</v>
      </c>
      <c r="B25" s="14">
        <v>27.746878624086484</v>
      </c>
      <c r="C25" s="15">
        <v>7</v>
      </c>
      <c r="D25" s="16">
        <f t="shared" si="0"/>
        <v>25.80459712040043</v>
      </c>
      <c r="E25" s="15">
        <v>8.7262041451693797</v>
      </c>
      <c r="F25" s="16">
        <f t="shared" si="1"/>
        <v>23.552835296835788</v>
      </c>
      <c r="G25" s="15">
        <v>16</v>
      </c>
      <c r="H25" s="15">
        <f t="shared" si="7"/>
        <v>19.784381649342063</v>
      </c>
      <c r="I25" s="15">
        <v>24</v>
      </c>
      <c r="J25" s="17">
        <f t="shared" si="2"/>
        <v>45.809652115436805</v>
      </c>
      <c r="K25" s="16">
        <f t="shared" si="8"/>
        <v>15.036130053499967</v>
      </c>
      <c r="L25" s="16">
        <f t="shared" si="3"/>
        <v>0.65911802974246436</v>
      </c>
      <c r="M25" s="16">
        <f t="shared" si="4"/>
        <v>18.685666584183991</v>
      </c>
      <c r="N25" s="15">
        <v>16</v>
      </c>
      <c r="O25" s="15">
        <v>119.5</v>
      </c>
      <c r="P25" s="16">
        <f t="shared" si="5"/>
        <v>2.5018465719409528</v>
      </c>
      <c r="Q25" s="114">
        <f t="shared" si="6"/>
        <v>0.15636541074630955</v>
      </c>
      <c r="R25" s="119"/>
    </row>
    <row r="26" spans="1:18" ht="13.8" customHeight="1" x14ac:dyDescent="0.25">
      <c r="A26" s="19">
        <v>1991</v>
      </c>
      <c r="B26" s="20">
        <v>26.04484363276304</v>
      </c>
      <c r="C26" s="21">
        <v>7</v>
      </c>
      <c r="D26" s="20">
        <f t="shared" si="0"/>
        <v>24.221704578469627</v>
      </c>
      <c r="E26" s="21">
        <v>8.7262041451693797</v>
      </c>
      <c r="F26" s="20">
        <f t="shared" si="1"/>
        <v>22.108069189512527</v>
      </c>
      <c r="G26" s="21">
        <v>16</v>
      </c>
      <c r="H26" s="21">
        <f t="shared" si="7"/>
        <v>18.570778119190521</v>
      </c>
      <c r="I26" s="21">
        <v>24</v>
      </c>
      <c r="J26" s="22">
        <f t="shared" si="2"/>
        <v>45.809652115436819</v>
      </c>
      <c r="K26" s="20">
        <f t="shared" si="8"/>
        <v>14.113791370584796</v>
      </c>
      <c r="L26" s="20">
        <f t="shared" si="3"/>
        <v>0.61868674501193621</v>
      </c>
      <c r="M26" s="20">
        <f t="shared" si="4"/>
        <v>17.539459877715885</v>
      </c>
      <c r="N26" s="21">
        <v>16</v>
      </c>
      <c r="O26" s="21">
        <v>119.5</v>
      </c>
      <c r="P26" s="20">
        <f t="shared" si="5"/>
        <v>2.3483795652171895</v>
      </c>
      <c r="Q26" s="115">
        <f t="shared" si="6"/>
        <v>0.14677372282607434</v>
      </c>
      <c r="R26" s="119"/>
    </row>
    <row r="27" spans="1:18" ht="13.8" customHeight="1" x14ac:dyDescent="0.25">
      <c r="A27" s="19">
        <v>1992</v>
      </c>
      <c r="B27" s="20">
        <v>25.790597725131764</v>
      </c>
      <c r="C27" s="21">
        <v>7</v>
      </c>
      <c r="D27" s="20">
        <f t="shared" si="0"/>
        <v>23.985255884372542</v>
      </c>
      <c r="E27" s="21">
        <v>8.7262041451693797</v>
      </c>
      <c r="F27" s="20">
        <f t="shared" si="1"/>
        <v>21.892253491160943</v>
      </c>
      <c r="G27" s="21">
        <v>16</v>
      </c>
      <c r="H27" s="21">
        <f t="shared" si="7"/>
        <v>18.389492932575191</v>
      </c>
      <c r="I27" s="21">
        <v>24</v>
      </c>
      <c r="J27" s="22">
        <f t="shared" si="2"/>
        <v>45.809652115436805</v>
      </c>
      <c r="K27" s="20">
        <f t="shared" si="8"/>
        <v>13.976014628757145</v>
      </c>
      <c r="L27" s="20">
        <f t="shared" si="3"/>
        <v>0.61264721660305299</v>
      </c>
      <c r="M27" s="20">
        <f t="shared" si="4"/>
        <v>17.368242267088249</v>
      </c>
      <c r="N27" s="21">
        <v>16</v>
      </c>
      <c r="O27" s="21">
        <v>119.5</v>
      </c>
      <c r="P27" s="20">
        <f t="shared" si="5"/>
        <v>2.3254550315766691</v>
      </c>
      <c r="Q27" s="115">
        <f t="shared" si="6"/>
        <v>0.14534093947354182</v>
      </c>
      <c r="R27" s="119"/>
    </row>
    <row r="28" spans="1:18" ht="13.8" customHeight="1" x14ac:dyDescent="0.25">
      <c r="A28" s="19">
        <v>1993</v>
      </c>
      <c r="B28" s="20">
        <v>24.400035469059191</v>
      </c>
      <c r="C28" s="21">
        <v>7</v>
      </c>
      <c r="D28" s="20">
        <f t="shared" si="0"/>
        <v>22.692032986225048</v>
      </c>
      <c r="E28" s="21">
        <v>8.7262041451693797</v>
      </c>
      <c r="F28" s="20">
        <f t="shared" si="1"/>
        <v>20.711879863157876</v>
      </c>
      <c r="G28" s="21">
        <v>16</v>
      </c>
      <c r="H28" s="21">
        <f t="shared" si="7"/>
        <v>17.397979085052615</v>
      </c>
      <c r="I28" s="21">
        <v>24</v>
      </c>
      <c r="J28" s="22">
        <f t="shared" si="2"/>
        <v>45.809652115436805</v>
      </c>
      <c r="K28" s="20">
        <f t="shared" si="8"/>
        <v>13.222464104639986</v>
      </c>
      <c r="L28" s="20">
        <f t="shared" si="3"/>
        <v>0.57961486486093095</v>
      </c>
      <c r="M28" s="20">
        <f t="shared" si="4"/>
        <v>16.431791611374962</v>
      </c>
      <c r="N28" s="21">
        <v>16</v>
      </c>
      <c r="O28" s="21">
        <v>119.5</v>
      </c>
      <c r="P28" s="20">
        <f t="shared" si="5"/>
        <v>2.2000725170041791</v>
      </c>
      <c r="Q28" s="115">
        <f t="shared" si="6"/>
        <v>0.13750453231276119</v>
      </c>
      <c r="R28" s="119"/>
    </row>
    <row r="29" spans="1:18" ht="13.8" customHeight="1" x14ac:dyDescent="0.25">
      <c r="A29" s="19">
        <v>1994</v>
      </c>
      <c r="B29" s="20">
        <v>25.006619900089589</v>
      </c>
      <c r="C29" s="21">
        <v>7</v>
      </c>
      <c r="D29" s="20">
        <f t="shared" si="0"/>
        <v>23.256156507083318</v>
      </c>
      <c r="E29" s="21">
        <v>8.7262041451693797</v>
      </c>
      <c r="F29" s="20">
        <f t="shared" si="1"/>
        <v>21.226776813955134</v>
      </c>
      <c r="G29" s="21">
        <v>16</v>
      </c>
      <c r="H29" s="21">
        <f t="shared" si="7"/>
        <v>17.830492523722313</v>
      </c>
      <c r="I29" s="21">
        <v>24</v>
      </c>
      <c r="J29" s="22">
        <f t="shared" si="2"/>
        <v>45.809652115436791</v>
      </c>
      <c r="K29" s="20">
        <f t="shared" si="8"/>
        <v>13.551174318028959</v>
      </c>
      <c r="L29" s="20">
        <f t="shared" si="3"/>
        <v>0.59402407969442017</v>
      </c>
      <c r="M29" s="20">
        <f t="shared" si="4"/>
        <v>16.840285647296962</v>
      </c>
      <c r="N29" s="21">
        <v>16</v>
      </c>
      <c r="O29" s="21">
        <v>119.5</v>
      </c>
      <c r="P29" s="20">
        <f t="shared" si="5"/>
        <v>2.2547662791359948</v>
      </c>
      <c r="Q29" s="115">
        <f t="shared" si="6"/>
        <v>0.14092289244599968</v>
      </c>
      <c r="R29" s="119"/>
    </row>
    <row r="30" spans="1:18" ht="13.8" customHeight="1" x14ac:dyDescent="0.25">
      <c r="A30" s="19">
        <v>1995</v>
      </c>
      <c r="B30" s="20">
        <v>22.16710316367606</v>
      </c>
      <c r="C30" s="21">
        <v>7</v>
      </c>
      <c r="D30" s="20">
        <f t="shared" si="0"/>
        <v>20.615405942218736</v>
      </c>
      <c r="E30" s="21">
        <v>8.7262041451693797</v>
      </c>
      <c r="F30" s="20">
        <f t="shared" si="1"/>
        <v>18.816463534345349</v>
      </c>
      <c r="G30" s="21">
        <v>16</v>
      </c>
      <c r="H30" s="21">
        <f t="shared" si="7"/>
        <v>15.805829368850093</v>
      </c>
      <c r="I30" s="21">
        <v>24</v>
      </c>
      <c r="J30" s="22">
        <f t="shared" si="2"/>
        <v>45.809652115436805</v>
      </c>
      <c r="K30" s="20">
        <f t="shared" si="8"/>
        <v>12.01243032032607</v>
      </c>
      <c r="L30" s="20">
        <f t="shared" si="3"/>
        <v>0.52657228801429345</v>
      </c>
      <c r="M30" s="20">
        <f t="shared" si="4"/>
        <v>14.928061079061212</v>
      </c>
      <c r="N30" s="21">
        <v>16</v>
      </c>
      <c r="O30" s="21">
        <v>119.5</v>
      </c>
      <c r="P30" s="20">
        <f t="shared" si="5"/>
        <v>1.9987362114224216</v>
      </c>
      <c r="Q30" s="115">
        <f t="shared" si="6"/>
        <v>0.12492101321390135</v>
      </c>
      <c r="R30" s="119"/>
    </row>
    <row r="31" spans="1:18" ht="13.8" customHeight="1" x14ac:dyDescent="0.25">
      <c r="A31" s="13">
        <v>1996</v>
      </c>
      <c r="B31" s="14">
        <v>21.574936265838978</v>
      </c>
      <c r="C31" s="15">
        <v>7</v>
      </c>
      <c r="D31" s="16">
        <f t="shared" si="0"/>
        <v>20.06469072723025</v>
      </c>
      <c r="E31" s="15">
        <v>8.7262041451693797</v>
      </c>
      <c r="F31" s="16">
        <f t="shared" si="1"/>
        <v>18.313804853275268</v>
      </c>
      <c r="G31" s="15">
        <v>16</v>
      </c>
      <c r="H31" s="15">
        <f t="shared" si="7"/>
        <v>15.383596076751225</v>
      </c>
      <c r="I31" s="15">
        <v>24</v>
      </c>
      <c r="J31" s="17">
        <f t="shared" si="2"/>
        <v>45.809652115436805</v>
      </c>
      <c r="K31" s="16">
        <f t="shared" si="8"/>
        <v>11.691533018330931</v>
      </c>
      <c r="L31" s="16">
        <f t="shared" si="3"/>
        <v>0.51250555696793121</v>
      </c>
      <c r="M31" s="16">
        <f t="shared" si="4"/>
        <v>14.529276287262364</v>
      </c>
      <c r="N31" s="15">
        <v>16</v>
      </c>
      <c r="O31" s="15">
        <v>119.5</v>
      </c>
      <c r="P31" s="16">
        <f t="shared" si="5"/>
        <v>1.9453424317673458</v>
      </c>
      <c r="Q31" s="114">
        <f t="shared" si="6"/>
        <v>0.12158390198545911</v>
      </c>
      <c r="R31" s="119"/>
    </row>
    <row r="32" spans="1:18" ht="13.8" customHeight="1" x14ac:dyDescent="0.25">
      <c r="A32" s="13">
        <v>1997</v>
      </c>
      <c r="B32" s="14">
        <v>23.90161923257314</v>
      </c>
      <c r="C32" s="15">
        <v>7</v>
      </c>
      <c r="D32" s="16">
        <f t="shared" si="0"/>
        <v>22.228505886293021</v>
      </c>
      <c r="E32" s="15">
        <v>8.7262041451693797</v>
      </c>
      <c r="F32" s="16">
        <f t="shared" si="1"/>
        <v>20.288801084234102</v>
      </c>
      <c r="G32" s="15">
        <v>16</v>
      </c>
      <c r="H32" s="15">
        <f t="shared" si="7"/>
        <v>17.042592910756646</v>
      </c>
      <c r="I32" s="15">
        <v>24</v>
      </c>
      <c r="J32" s="17">
        <f t="shared" si="2"/>
        <v>45.809652115436784</v>
      </c>
      <c r="K32" s="16">
        <f t="shared" si="8"/>
        <v>12.952370612175052</v>
      </c>
      <c r="L32" s="16">
        <f t="shared" si="3"/>
        <v>0.56777515012274204</v>
      </c>
      <c r="M32" s="16">
        <f t="shared" si="4"/>
        <v>16.096141618404676</v>
      </c>
      <c r="N32" s="15">
        <v>16</v>
      </c>
      <c r="O32" s="15">
        <v>119.5</v>
      </c>
      <c r="P32" s="16">
        <f t="shared" si="5"/>
        <v>2.1551319321713374</v>
      </c>
      <c r="Q32" s="114">
        <f t="shared" si="6"/>
        <v>0.13469574576070859</v>
      </c>
      <c r="R32" s="119"/>
    </row>
    <row r="33" spans="1:18" ht="13.8" customHeight="1" x14ac:dyDescent="0.25">
      <c r="A33" s="13">
        <v>1998</v>
      </c>
      <c r="B33" s="14">
        <v>22.324952411133044</v>
      </c>
      <c r="C33" s="15">
        <v>7</v>
      </c>
      <c r="D33" s="16">
        <f t="shared" si="0"/>
        <v>20.762205742353732</v>
      </c>
      <c r="E33" s="15">
        <v>8.7262041451693797</v>
      </c>
      <c r="F33" s="16">
        <f t="shared" si="1"/>
        <v>18.950453284235866</v>
      </c>
      <c r="G33" s="15">
        <v>16</v>
      </c>
      <c r="H33" s="15">
        <f t="shared" si="7"/>
        <v>15.918380758758127</v>
      </c>
      <c r="I33" s="15">
        <v>24</v>
      </c>
      <c r="J33" s="17">
        <f t="shared" si="2"/>
        <v>45.809652115436791</v>
      </c>
      <c r="K33" s="16">
        <f t="shared" si="8"/>
        <v>12.097969376656177</v>
      </c>
      <c r="L33" s="16">
        <f t="shared" si="3"/>
        <v>0.53032194527807897</v>
      </c>
      <c r="M33" s="16">
        <f t="shared" si="4"/>
        <v>15.034361987660899</v>
      </c>
      <c r="N33" s="15">
        <v>16</v>
      </c>
      <c r="O33" s="15">
        <v>119.5</v>
      </c>
      <c r="P33" s="16">
        <f t="shared" si="5"/>
        <v>2.0129689690591999</v>
      </c>
      <c r="Q33" s="114">
        <f t="shared" si="6"/>
        <v>0.12581056056619999</v>
      </c>
      <c r="R33" s="119"/>
    </row>
    <row r="34" spans="1:18" ht="13.8" customHeight="1" x14ac:dyDescent="0.25">
      <c r="A34" s="13">
        <v>1999</v>
      </c>
      <c r="B34" s="14">
        <v>24.909063681770171</v>
      </c>
      <c r="C34" s="15">
        <v>7</v>
      </c>
      <c r="D34" s="16">
        <f t="shared" si="0"/>
        <v>23.16542922404626</v>
      </c>
      <c r="E34" s="15">
        <v>8.7262041451693797</v>
      </c>
      <c r="F34" s="16">
        <f t="shared" si="1"/>
        <v>21.143966578851256</v>
      </c>
      <c r="G34" s="15">
        <v>16</v>
      </c>
      <c r="H34" s="15">
        <f t="shared" si="7"/>
        <v>17.760931926235056</v>
      </c>
      <c r="I34" s="15">
        <v>24</v>
      </c>
      <c r="J34" s="17">
        <f t="shared" si="2"/>
        <v>45.809652115436791</v>
      </c>
      <c r="K34" s="16">
        <f t="shared" si="8"/>
        <v>13.498308263938643</v>
      </c>
      <c r="L34" s="16">
        <f t="shared" si="3"/>
        <v>0.5917066636247077</v>
      </c>
      <c r="M34" s="16">
        <f t="shared" si="4"/>
        <v>16.774588060428652</v>
      </c>
      <c r="N34" s="15">
        <v>16</v>
      </c>
      <c r="O34" s="15">
        <v>119.5</v>
      </c>
      <c r="P34" s="16">
        <f t="shared" si="5"/>
        <v>2.2459699495134595</v>
      </c>
      <c r="Q34" s="114">
        <f t="shared" si="6"/>
        <v>0.14037312184459122</v>
      </c>
      <c r="R34" s="119"/>
    </row>
    <row r="35" spans="1:18" ht="13.8" customHeight="1" x14ac:dyDescent="0.25">
      <c r="A35" s="13">
        <v>2000</v>
      </c>
      <c r="B35" s="14">
        <v>23.460628120402998</v>
      </c>
      <c r="C35" s="15">
        <v>7</v>
      </c>
      <c r="D35" s="16">
        <f t="shared" si="0"/>
        <v>21.818384151974787</v>
      </c>
      <c r="E35" s="15">
        <v>8.7262041451693797</v>
      </c>
      <c r="F35" s="16">
        <f t="shared" si="1"/>
        <v>19.914467409696183</v>
      </c>
      <c r="G35" s="15">
        <v>16</v>
      </c>
      <c r="H35" s="15">
        <f t="shared" si="7"/>
        <v>16.728152624144794</v>
      </c>
      <c r="I35" s="15">
        <v>24</v>
      </c>
      <c r="J35" s="17">
        <f t="shared" si="2"/>
        <v>45.809652115436805</v>
      </c>
      <c r="K35" s="16">
        <f t="shared" si="8"/>
        <v>12.713395994350044</v>
      </c>
      <c r="L35" s="16">
        <f t="shared" si="3"/>
        <v>0.5572995504372622</v>
      </c>
      <c r="M35" s="16">
        <f t="shared" si="4"/>
        <v>15.799163605121164</v>
      </c>
      <c r="N35" s="15">
        <v>16</v>
      </c>
      <c r="O35" s="15">
        <v>119.5</v>
      </c>
      <c r="P35" s="16">
        <f t="shared" si="5"/>
        <v>2.1153691856229173</v>
      </c>
      <c r="Q35" s="114">
        <f t="shared" si="6"/>
        <v>0.13221057410143233</v>
      </c>
      <c r="R35" s="119"/>
    </row>
    <row r="36" spans="1:18" ht="13.8" customHeight="1" x14ac:dyDescent="0.25">
      <c r="A36" s="19">
        <v>2001</v>
      </c>
      <c r="B36" s="20">
        <v>22.988083123478127</v>
      </c>
      <c r="C36" s="21">
        <v>7</v>
      </c>
      <c r="D36" s="20">
        <f t="shared" si="0"/>
        <v>21.378917304834658</v>
      </c>
      <c r="E36" s="21">
        <v>8.7262041451693797</v>
      </c>
      <c r="F36" s="20">
        <f t="shared" si="1"/>
        <v>19.513349336787844</v>
      </c>
      <c r="G36" s="21">
        <v>16</v>
      </c>
      <c r="H36" s="21">
        <f t="shared" si="7"/>
        <v>16.391213442901787</v>
      </c>
      <c r="I36" s="21">
        <v>24</v>
      </c>
      <c r="J36" s="22">
        <f t="shared" si="2"/>
        <v>45.809652115436805</v>
      </c>
      <c r="K36" s="20">
        <f t="shared" si="8"/>
        <v>12.457322216605359</v>
      </c>
      <c r="L36" s="20">
        <f t="shared" si="3"/>
        <v>0.54607439853612527</v>
      </c>
      <c r="M36" s="20">
        <f t="shared" si="4"/>
        <v>15.480936161299883</v>
      </c>
      <c r="N36" s="21">
        <v>16</v>
      </c>
      <c r="O36" s="21">
        <v>119.5</v>
      </c>
      <c r="P36" s="20">
        <f t="shared" si="5"/>
        <v>2.0727613270359675</v>
      </c>
      <c r="Q36" s="115">
        <f t="shared" si="6"/>
        <v>0.12954758293974797</v>
      </c>
      <c r="R36" s="119"/>
    </row>
    <row r="37" spans="1:18" ht="13.8" customHeight="1" x14ac:dyDescent="0.25">
      <c r="A37" s="19">
        <v>2002</v>
      </c>
      <c r="B37" s="20">
        <v>22.5425641716967</v>
      </c>
      <c r="C37" s="21">
        <v>7</v>
      </c>
      <c r="D37" s="20">
        <f t="shared" si="0"/>
        <v>20.96458467967793</v>
      </c>
      <c r="E37" s="21">
        <v>8.7262041451693797</v>
      </c>
      <c r="F37" s="20">
        <f t="shared" si="1"/>
        <v>19.13517222234233</v>
      </c>
      <c r="G37" s="21">
        <v>16</v>
      </c>
      <c r="H37" s="21">
        <f t="shared" si="7"/>
        <v>16.073544666767557</v>
      </c>
      <c r="I37" s="21">
        <v>24</v>
      </c>
      <c r="J37" s="22">
        <f t="shared" si="2"/>
        <v>45.809652115436805</v>
      </c>
      <c r="K37" s="20">
        <f t="shared" si="8"/>
        <v>12.215893946743343</v>
      </c>
      <c r="L37" s="20">
        <f t="shared" si="3"/>
        <v>0.53549124150107807</v>
      </c>
      <c r="M37" s="20">
        <f t="shared" si="4"/>
        <v>15.180908950934812</v>
      </c>
      <c r="N37" s="21">
        <v>16</v>
      </c>
      <c r="O37" s="21">
        <v>119.5</v>
      </c>
      <c r="P37" s="20">
        <f t="shared" si="5"/>
        <v>2.0325903197904349</v>
      </c>
      <c r="Q37" s="115">
        <f t="shared" si="6"/>
        <v>0.12703689498690218</v>
      </c>
      <c r="R37" s="119"/>
    </row>
    <row r="38" spans="1:18" ht="13.8" customHeight="1" x14ac:dyDescent="0.25">
      <c r="A38" s="19">
        <v>2003</v>
      </c>
      <c r="B38" s="20">
        <v>22.231501450001826</v>
      </c>
      <c r="C38" s="21">
        <v>7</v>
      </c>
      <c r="D38" s="20">
        <f t="shared" si="0"/>
        <v>20.675296348501696</v>
      </c>
      <c r="E38" s="21">
        <v>8.7262041451693797</v>
      </c>
      <c r="F38" s="20">
        <f t="shared" si="1"/>
        <v>18.871127781512687</v>
      </c>
      <c r="G38" s="21">
        <v>16</v>
      </c>
      <c r="H38" s="21">
        <f t="shared" si="7"/>
        <v>15.851747336470657</v>
      </c>
      <c r="I38" s="21">
        <v>24</v>
      </c>
      <c r="J38" s="22">
        <f t="shared" si="2"/>
        <v>45.809652115436805</v>
      </c>
      <c r="K38" s="20">
        <f t="shared" si="8"/>
        <v>12.0473279757177</v>
      </c>
      <c r="L38" s="20">
        <f t="shared" si="3"/>
        <v>0.52810204825063889</v>
      </c>
      <c r="M38" s="20">
        <f t="shared" si="4"/>
        <v>14.971429016881487</v>
      </c>
      <c r="N38" s="21">
        <v>16</v>
      </c>
      <c r="O38" s="21">
        <v>119.5</v>
      </c>
      <c r="P38" s="20">
        <f t="shared" si="5"/>
        <v>2.0045427972393624</v>
      </c>
      <c r="Q38" s="115">
        <f t="shared" si="6"/>
        <v>0.12528392482746015</v>
      </c>
      <c r="R38" s="119"/>
    </row>
    <row r="39" spans="1:18" ht="13.8" customHeight="1" x14ac:dyDescent="0.25">
      <c r="A39" s="19">
        <v>2004</v>
      </c>
      <c r="B39" s="20">
        <v>21.258023252865602</v>
      </c>
      <c r="C39" s="21">
        <v>7</v>
      </c>
      <c r="D39" s="20">
        <f t="shared" si="0"/>
        <v>19.76996162516501</v>
      </c>
      <c r="E39" s="21">
        <v>8.7262041451693797</v>
      </c>
      <c r="F39" s="20">
        <f t="shared" si="1"/>
        <v>18.044794414331466</v>
      </c>
      <c r="G39" s="21">
        <v>16</v>
      </c>
      <c r="H39" s="21">
        <f t="shared" si="7"/>
        <v>15.157627308038432</v>
      </c>
      <c r="I39" s="21">
        <v>24</v>
      </c>
      <c r="J39" s="22">
        <f t="shared" si="2"/>
        <v>45.809652115436791</v>
      </c>
      <c r="K39" s="20">
        <f t="shared" si="8"/>
        <v>11.519796754109208</v>
      </c>
      <c r="L39" s="20">
        <f t="shared" si="3"/>
        <v>0.50497739196095159</v>
      </c>
      <c r="M39" s="20">
        <f t="shared" si="4"/>
        <v>14.315856573396998</v>
      </c>
      <c r="N39" s="21">
        <v>16</v>
      </c>
      <c r="O39" s="21">
        <v>119.5</v>
      </c>
      <c r="P39" s="20">
        <f t="shared" si="5"/>
        <v>1.9167674073167529</v>
      </c>
      <c r="Q39" s="115">
        <f t="shared" si="6"/>
        <v>0.11979796295729706</v>
      </c>
      <c r="R39" s="119"/>
    </row>
    <row r="40" spans="1:18" ht="13.8" customHeight="1" x14ac:dyDescent="0.25">
      <c r="A40" s="19">
        <v>2005</v>
      </c>
      <c r="B40" s="20">
        <v>20.913060281171223</v>
      </c>
      <c r="C40" s="21">
        <v>7</v>
      </c>
      <c r="D40" s="20">
        <f t="shared" si="0"/>
        <v>19.449146061489238</v>
      </c>
      <c r="E40" s="21">
        <v>8.7262041451693797</v>
      </c>
      <c r="F40" s="20">
        <f t="shared" si="1"/>
        <v>17.751973871671517</v>
      </c>
      <c r="G40" s="21">
        <v>16</v>
      </c>
      <c r="H40" s="21">
        <f t="shared" si="7"/>
        <v>14.911658052204075</v>
      </c>
      <c r="I40" s="21">
        <v>24</v>
      </c>
      <c r="J40" s="22">
        <f t="shared" si="2"/>
        <v>45.809652115436805</v>
      </c>
      <c r="K40" s="20">
        <f t="shared" si="8"/>
        <v>11.332860119675097</v>
      </c>
      <c r="L40" s="20">
        <f t="shared" si="3"/>
        <v>0.49678290935562069</v>
      </c>
      <c r="M40" s="20">
        <f t="shared" si="4"/>
        <v>14.083547088777168</v>
      </c>
      <c r="N40" s="21">
        <v>16</v>
      </c>
      <c r="O40" s="21">
        <v>119.5</v>
      </c>
      <c r="P40" s="20">
        <f t="shared" si="5"/>
        <v>1.8856632085392024</v>
      </c>
      <c r="Q40" s="115">
        <f t="shared" si="6"/>
        <v>0.11785395053370015</v>
      </c>
      <c r="R40" s="119"/>
    </row>
    <row r="41" spans="1:18" ht="13.8" customHeight="1" x14ac:dyDescent="0.25">
      <c r="A41" s="13">
        <v>2006</v>
      </c>
      <c r="B41" s="14">
        <v>20.053725716036332</v>
      </c>
      <c r="C41" s="15">
        <v>7</v>
      </c>
      <c r="D41" s="16">
        <f t="shared" si="0"/>
        <v>18.649964915913788</v>
      </c>
      <c r="E41" s="15">
        <v>8.7262041451693797</v>
      </c>
      <c r="F41" s="16">
        <f t="shared" si="1"/>
        <v>17.022530904348685</v>
      </c>
      <c r="G41" s="15">
        <v>16</v>
      </c>
      <c r="H41" s="15">
        <f t="shared" si="7"/>
        <v>14.298925959652895</v>
      </c>
      <c r="I41" s="15">
        <v>24</v>
      </c>
      <c r="J41" s="17">
        <f t="shared" si="2"/>
        <v>45.809652115436805</v>
      </c>
      <c r="K41" s="16">
        <f t="shared" si="8"/>
        <v>10.867183729336199</v>
      </c>
      <c r="L41" s="16">
        <f t="shared" si="3"/>
        <v>0.47636969772432652</v>
      </c>
      <c r="M41" s="16">
        <f t="shared" si="4"/>
        <v>13.504842745635795</v>
      </c>
      <c r="N41" s="15">
        <v>16</v>
      </c>
      <c r="O41" s="15">
        <v>119.5</v>
      </c>
      <c r="P41" s="16">
        <f t="shared" si="5"/>
        <v>1.8081797818424494</v>
      </c>
      <c r="Q41" s="114">
        <f t="shared" si="6"/>
        <v>0.11301123636515309</v>
      </c>
      <c r="R41" s="119"/>
    </row>
    <row r="42" spans="1:18" ht="13.8" customHeight="1" x14ac:dyDescent="0.25">
      <c r="A42" s="13">
        <v>2007</v>
      </c>
      <c r="B42" s="14">
        <v>18.375639519205308</v>
      </c>
      <c r="C42" s="15">
        <v>7</v>
      </c>
      <c r="D42" s="16">
        <f t="shared" si="0"/>
        <v>17.089344752860935</v>
      </c>
      <c r="E42" s="15">
        <v>8.6422522418558998</v>
      </c>
      <c r="F42" s="16">
        <f t="shared" si="1"/>
        <v>15.612440472838328</v>
      </c>
      <c r="G42" s="15">
        <v>16</v>
      </c>
      <c r="H42" s="15">
        <f t="shared" si="7"/>
        <v>13.114449997184195</v>
      </c>
      <c r="I42" s="15">
        <v>24</v>
      </c>
      <c r="J42" s="17">
        <f t="shared" si="2"/>
        <v>45.759808863016751</v>
      </c>
      <c r="K42" s="16">
        <f t="shared" si="8"/>
        <v>9.966981997859989</v>
      </c>
      <c r="L42" s="16">
        <f t="shared" si="3"/>
        <v>0.4369087999061913</v>
      </c>
      <c r="M42" s="16">
        <f t="shared" si="4"/>
        <v>12.38614602294057</v>
      </c>
      <c r="N42" s="15">
        <v>16</v>
      </c>
      <c r="O42" s="15">
        <v>119.5</v>
      </c>
      <c r="P42" s="16">
        <f t="shared" si="5"/>
        <v>1.6583961202263526</v>
      </c>
      <c r="Q42" s="114">
        <f t="shared" si="6"/>
        <v>0.10364975751414704</v>
      </c>
      <c r="R42" s="119"/>
    </row>
    <row r="43" spans="1:18" ht="13.8" customHeight="1" x14ac:dyDescent="0.25">
      <c r="A43" s="13">
        <v>2008</v>
      </c>
      <c r="B43" s="14">
        <v>16.849552196218397</v>
      </c>
      <c r="C43" s="15">
        <v>7</v>
      </c>
      <c r="D43" s="16">
        <f t="shared" si="0"/>
        <v>15.670083542483109</v>
      </c>
      <c r="E43" s="15">
        <v>8.5583003385424199</v>
      </c>
      <c r="F43" s="16">
        <f t="shared" si="1"/>
        <v>14.328990729616898</v>
      </c>
      <c r="G43" s="15">
        <v>16</v>
      </c>
      <c r="H43" s="15">
        <f t="shared" si="7"/>
        <v>12.036352212878194</v>
      </c>
      <c r="I43" s="15">
        <v>24</v>
      </c>
      <c r="J43" s="17">
        <f t="shared" si="2"/>
        <v>45.709965610596704</v>
      </c>
      <c r="K43" s="16">
        <f t="shared" si="8"/>
        <v>9.1476276817874265</v>
      </c>
      <c r="L43" s="16">
        <f t="shared" si="3"/>
        <v>0.40099189837972282</v>
      </c>
      <c r="M43" s="16">
        <f t="shared" si="4"/>
        <v>11.367919823115951</v>
      </c>
      <c r="N43" s="15">
        <v>16</v>
      </c>
      <c r="O43" s="15">
        <v>119.5</v>
      </c>
      <c r="P43" s="16">
        <f t="shared" si="5"/>
        <v>1.5220645788272402</v>
      </c>
      <c r="Q43" s="114">
        <f t="shared" si="6"/>
        <v>9.5129036176702514E-2</v>
      </c>
      <c r="R43" s="119"/>
    </row>
    <row r="44" spans="1:18" ht="13.8" customHeight="1" x14ac:dyDescent="0.25">
      <c r="A44" s="13">
        <v>2009</v>
      </c>
      <c r="B44" s="14">
        <v>16.106266566231913</v>
      </c>
      <c r="C44" s="15">
        <v>7</v>
      </c>
      <c r="D44" s="16">
        <f t="shared" si="0"/>
        <v>14.978827906595679</v>
      </c>
      <c r="E44" s="15">
        <v>8.47434843522894</v>
      </c>
      <c r="F44" s="16">
        <f t="shared" si="1"/>
        <v>13.709469838277453</v>
      </c>
      <c r="G44" s="15">
        <v>16</v>
      </c>
      <c r="H44" s="15">
        <f t="shared" si="7"/>
        <v>11.51595466415306</v>
      </c>
      <c r="I44" s="15">
        <v>24</v>
      </c>
      <c r="J44" s="17">
        <f t="shared" si="2"/>
        <v>45.66012235817665</v>
      </c>
      <c r="K44" s="16">
        <f t="shared" si="8"/>
        <v>8.7521255447563249</v>
      </c>
      <c r="L44" s="16">
        <f t="shared" si="3"/>
        <v>0.38365481840027726</v>
      </c>
      <c r="M44" s="16">
        <f t="shared" si="4"/>
        <v>10.87642227423866</v>
      </c>
      <c r="N44" s="15">
        <v>16</v>
      </c>
      <c r="O44" s="15">
        <v>119.5</v>
      </c>
      <c r="P44" s="16">
        <f t="shared" si="5"/>
        <v>1.4562573756302808</v>
      </c>
      <c r="Q44" s="114">
        <f t="shared" si="6"/>
        <v>9.101608597689255E-2</v>
      </c>
      <c r="R44" s="119"/>
    </row>
    <row r="45" spans="1:18" ht="13.8" customHeight="1" x14ac:dyDescent="0.25">
      <c r="A45" s="13">
        <v>2010</v>
      </c>
      <c r="B45" s="14">
        <v>15.926641771486581</v>
      </c>
      <c r="C45" s="15">
        <v>7</v>
      </c>
      <c r="D45" s="16">
        <f t="shared" si="0"/>
        <v>14.81177684748252</v>
      </c>
      <c r="E45" s="15">
        <v>8.3903965319154601</v>
      </c>
      <c r="F45" s="16">
        <f t="shared" si="1"/>
        <v>13.569010036556289</v>
      </c>
      <c r="G45" s="15">
        <v>16</v>
      </c>
      <c r="H45" s="15">
        <f t="shared" si="7"/>
        <v>11.397968430707284</v>
      </c>
      <c r="I45" s="15">
        <v>24</v>
      </c>
      <c r="J45" s="17">
        <f t="shared" si="2"/>
        <v>45.61027910575659</v>
      </c>
      <c r="K45" s="16">
        <f t="shared" si="8"/>
        <v>8.6624560073375356</v>
      </c>
      <c r="L45" s="16">
        <f t="shared" si="3"/>
        <v>0.37972409895178239</v>
      </c>
      <c r="M45" s="16">
        <f t="shared" si="4"/>
        <v>10.764988343233554</v>
      </c>
      <c r="N45" s="15">
        <v>16</v>
      </c>
      <c r="O45" s="15">
        <v>119.5</v>
      </c>
      <c r="P45" s="16">
        <f t="shared" si="5"/>
        <v>1.4413373513952876</v>
      </c>
      <c r="Q45" s="114">
        <f t="shared" si="6"/>
        <v>9.0083584462205477E-2</v>
      </c>
      <c r="R45" s="119"/>
    </row>
    <row r="46" spans="1:18" ht="13.8" customHeight="1" x14ac:dyDescent="0.25">
      <c r="A46" s="24">
        <v>2011</v>
      </c>
      <c r="B46" s="20">
        <v>15.794521171928178</v>
      </c>
      <c r="C46" s="25">
        <v>7</v>
      </c>
      <c r="D46" s="26">
        <f t="shared" si="0"/>
        <v>14.688904689893205</v>
      </c>
      <c r="E46" s="21">
        <v>8.3064446286019802</v>
      </c>
      <c r="F46" s="26">
        <f t="shared" si="1"/>
        <v>13.468778955279106</v>
      </c>
      <c r="G46" s="25">
        <v>16</v>
      </c>
      <c r="H46" s="21">
        <f t="shared" si="7"/>
        <v>11.313774322434449</v>
      </c>
      <c r="I46" s="25">
        <v>24</v>
      </c>
      <c r="J46" s="27">
        <f t="shared" si="2"/>
        <v>45.560435853336536</v>
      </c>
      <c r="K46" s="20">
        <f t="shared" si="8"/>
        <v>8.5984684850501818</v>
      </c>
      <c r="L46" s="26">
        <f t="shared" si="3"/>
        <v>0.37691916646795315</v>
      </c>
      <c r="M46" s="26">
        <f t="shared" si="4"/>
        <v>10.685469909783237</v>
      </c>
      <c r="N46" s="21">
        <v>16</v>
      </c>
      <c r="O46" s="21">
        <v>119.5</v>
      </c>
      <c r="P46" s="26">
        <f t="shared" si="5"/>
        <v>1.4306905318538226</v>
      </c>
      <c r="Q46" s="116">
        <f t="shared" si="6"/>
        <v>8.941815824086391E-2</v>
      </c>
      <c r="R46" s="119"/>
    </row>
    <row r="47" spans="1:18" ht="13.8" customHeight="1" x14ac:dyDescent="0.25">
      <c r="A47" s="19">
        <v>2012</v>
      </c>
      <c r="B47" s="20">
        <v>15.948869914085213</v>
      </c>
      <c r="C47" s="21">
        <v>7</v>
      </c>
      <c r="D47" s="20">
        <f t="shared" ref="D47:D52" si="9">+B47-B47*(C47/100)</f>
        <v>14.832449020099247</v>
      </c>
      <c r="E47" s="25">
        <v>8.3064446286019802</v>
      </c>
      <c r="F47" s="20">
        <f t="shared" ref="F47:F52" si="10">+(D47-D47*(E47)/100)</f>
        <v>13.600399855179086</v>
      </c>
      <c r="G47" s="21">
        <v>16</v>
      </c>
      <c r="H47" s="21">
        <f t="shared" si="7"/>
        <v>11.424335878350433</v>
      </c>
      <c r="I47" s="21">
        <v>24</v>
      </c>
      <c r="J47" s="22">
        <f t="shared" ref="J47:J52" si="11">100-(K47/B47*100)</f>
        <v>45.560435853336536</v>
      </c>
      <c r="K47" s="20">
        <f t="shared" si="8"/>
        <v>8.6824952675463294</v>
      </c>
      <c r="L47" s="20">
        <f t="shared" ref="L47:L52" si="12">+(K47/365)*16</f>
        <v>0.38060253227600349</v>
      </c>
      <c r="M47" s="20">
        <f t="shared" ref="M47:M52" si="13">+L47*28.3495</f>
        <v>10.78989148875856</v>
      </c>
      <c r="N47" s="21">
        <v>16</v>
      </c>
      <c r="O47" s="21">
        <v>119.5</v>
      </c>
      <c r="P47" s="20">
        <f t="shared" ref="P47:P52" si="14">+Q47*N47</f>
        <v>1.4446716637668364</v>
      </c>
      <c r="Q47" s="115">
        <f t="shared" ref="Q47:Q52" si="15">+M47/O47</f>
        <v>9.0291978985427276E-2</v>
      </c>
      <c r="R47" s="119"/>
    </row>
    <row r="48" spans="1:18" ht="13.8" customHeight="1" x14ac:dyDescent="0.25">
      <c r="A48" s="19">
        <v>2013</v>
      </c>
      <c r="B48" s="20">
        <v>14.09683705119477</v>
      </c>
      <c r="C48" s="21">
        <v>7</v>
      </c>
      <c r="D48" s="20">
        <f t="shared" si="9"/>
        <v>13.110058457611135</v>
      </c>
      <c r="E48" s="25">
        <v>8.3064446286019802</v>
      </c>
      <c r="F48" s="20">
        <f t="shared" si="10"/>
        <v>12.021078711052315</v>
      </c>
      <c r="G48" s="21">
        <v>16</v>
      </c>
      <c r="H48" s="21">
        <f t="shared" si="7"/>
        <v>10.097706117283945</v>
      </c>
      <c r="I48" s="21">
        <v>24</v>
      </c>
      <c r="J48" s="22">
        <f t="shared" si="11"/>
        <v>45.560435853336543</v>
      </c>
      <c r="K48" s="20">
        <f t="shared" si="8"/>
        <v>7.6742566491357982</v>
      </c>
      <c r="L48" s="20">
        <f t="shared" si="12"/>
        <v>0.33640577092102131</v>
      </c>
      <c r="M48" s="20">
        <f t="shared" si="13"/>
        <v>9.5369354027254936</v>
      </c>
      <c r="N48" s="21">
        <v>16</v>
      </c>
      <c r="O48" s="21">
        <v>119.5</v>
      </c>
      <c r="P48" s="20">
        <f t="shared" si="14"/>
        <v>1.2769118530845849</v>
      </c>
      <c r="Q48" s="115">
        <f t="shared" si="15"/>
        <v>7.9806990817786555E-2</v>
      </c>
      <c r="R48" s="119"/>
    </row>
    <row r="49" spans="1:18" ht="13.8" customHeight="1" x14ac:dyDescent="0.25">
      <c r="A49" s="19">
        <v>2014</v>
      </c>
      <c r="B49" s="20">
        <v>14.489312563533229</v>
      </c>
      <c r="C49" s="21">
        <v>7</v>
      </c>
      <c r="D49" s="20">
        <f t="shared" si="9"/>
        <v>13.475060684085904</v>
      </c>
      <c r="E49" s="25">
        <v>8.3064446286019802</v>
      </c>
      <c r="F49" s="20">
        <f t="shared" si="10"/>
        <v>12.355762229691793</v>
      </c>
      <c r="G49" s="21">
        <v>16</v>
      </c>
      <c r="H49" s="21">
        <f t="shared" si="7"/>
        <v>10.378840272941106</v>
      </c>
      <c r="I49" s="21">
        <v>24</v>
      </c>
      <c r="J49" s="22">
        <f t="shared" si="11"/>
        <v>45.560435853336536</v>
      </c>
      <c r="K49" s="20">
        <f t="shared" si="8"/>
        <v>7.8879186074352408</v>
      </c>
      <c r="L49" s="20">
        <f t="shared" si="12"/>
        <v>0.34577177457250369</v>
      </c>
      <c r="M49" s="20">
        <f t="shared" si="13"/>
        <v>9.8024569232431933</v>
      </c>
      <c r="N49" s="21">
        <v>16</v>
      </c>
      <c r="O49" s="21">
        <v>119.5</v>
      </c>
      <c r="P49" s="20">
        <f t="shared" si="14"/>
        <v>1.3124628516476242</v>
      </c>
      <c r="Q49" s="115">
        <f t="shared" si="15"/>
        <v>8.2028928227976514E-2</v>
      </c>
      <c r="R49" s="119"/>
    </row>
    <row r="50" spans="1:18" ht="13.8" customHeight="1" x14ac:dyDescent="0.25">
      <c r="A50" s="24">
        <v>2015</v>
      </c>
      <c r="B50" s="20">
        <v>13.565084536009882</v>
      </c>
      <c r="C50" s="25">
        <v>7</v>
      </c>
      <c r="D50" s="26">
        <f t="shared" si="9"/>
        <v>12.61552861848919</v>
      </c>
      <c r="E50" s="25">
        <v>8.3064446286019802</v>
      </c>
      <c r="F50" s="26">
        <f t="shared" si="10"/>
        <v>11.567626719188949</v>
      </c>
      <c r="G50" s="25">
        <v>16</v>
      </c>
      <c r="H50" s="21">
        <f t="shared" si="7"/>
        <v>9.716806444118717</v>
      </c>
      <c r="I50" s="25">
        <v>24</v>
      </c>
      <c r="J50" s="27">
        <f t="shared" si="11"/>
        <v>45.560435853336543</v>
      </c>
      <c r="K50" s="20">
        <f t="shared" si="8"/>
        <v>7.3847728975302243</v>
      </c>
      <c r="L50" s="26">
        <f t="shared" si="12"/>
        <v>0.32371607222050297</v>
      </c>
      <c r="M50" s="26">
        <f t="shared" si="13"/>
        <v>9.1771887894151494</v>
      </c>
      <c r="N50" s="25">
        <v>16</v>
      </c>
      <c r="O50" s="25">
        <v>119.5</v>
      </c>
      <c r="P50" s="26">
        <f t="shared" si="14"/>
        <v>1.2287449425158359</v>
      </c>
      <c r="Q50" s="116">
        <f t="shared" si="15"/>
        <v>7.6796558907239743E-2</v>
      </c>
      <c r="R50" s="119"/>
    </row>
    <row r="51" spans="1:18" ht="13.8" customHeight="1" x14ac:dyDescent="0.25">
      <c r="A51" s="29">
        <v>2016</v>
      </c>
      <c r="B51" s="14">
        <v>16.741939614713917</v>
      </c>
      <c r="C51" s="30">
        <v>7</v>
      </c>
      <c r="D51" s="14">
        <f t="shared" si="9"/>
        <v>15.570003841683944</v>
      </c>
      <c r="E51" s="30">
        <v>8.3064446286019802</v>
      </c>
      <c r="F51" s="14">
        <f t="shared" si="10"/>
        <v>14.276690093903266</v>
      </c>
      <c r="G51" s="30">
        <v>16</v>
      </c>
      <c r="H51" s="30">
        <f t="shared" si="7"/>
        <v>11.992419678878743</v>
      </c>
      <c r="I51" s="30">
        <v>24</v>
      </c>
      <c r="J51" s="32">
        <f t="shared" si="11"/>
        <v>45.560435853336536</v>
      </c>
      <c r="K51" s="14">
        <f t="shared" si="8"/>
        <v>9.1142389559478456</v>
      </c>
      <c r="L51" s="14">
        <f t="shared" si="12"/>
        <v>0.39952828300045351</v>
      </c>
      <c r="M51" s="14">
        <f t="shared" si="13"/>
        <v>11.326427058921356</v>
      </c>
      <c r="N51" s="30">
        <v>16</v>
      </c>
      <c r="O51" s="30">
        <v>119.5</v>
      </c>
      <c r="P51" s="14">
        <f t="shared" si="14"/>
        <v>1.5165090622823572</v>
      </c>
      <c r="Q51" s="117">
        <f t="shared" si="15"/>
        <v>9.4781816392647322E-2</v>
      </c>
      <c r="R51" s="119"/>
    </row>
    <row r="52" spans="1:18" ht="13.8" customHeight="1" x14ac:dyDescent="0.25">
      <c r="A52" s="29">
        <v>2017</v>
      </c>
      <c r="B52" s="14">
        <v>15.210194756405594</v>
      </c>
      <c r="C52" s="30">
        <v>7</v>
      </c>
      <c r="D52" s="14">
        <f t="shared" si="9"/>
        <v>14.145481123457202</v>
      </c>
      <c r="E52" s="30">
        <v>8.3064446286019802</v>
      </c>
      <c r="F52" s="14">
        <f t="shared" si="10"/>
        <v>12.970494566487885</v>
      </c>
      <c r="G52" s="30">
        <v>16</v>
      </c>
      <c r="H52" s="30">
        <f t="shared" si="7"/>
        <v>10.895215435849824</v>
      </c>
      <c r="I52" s="30">
        <v>24</v>
      </c>
      <c r="J52" s="32">
        <f t="shared" si="11"/>
        <v>45.560435853336536</v>
      </c>
      <c r="K52" s="14">
        <f t="shared" si="8"/>
        <v>8.2803637312458669</v>
      </c>
      <c r="L52" s="14">
        <f t="shared" si="12"/>
        <v>0.36297484849296952</v>
      </c>
      <c r="M52" s="14">
        <f t="shared" si="13"/>
        <v>10.29015546735144</v>
      </c>
      <c r="N52" s="30">
        <v>16</v>
      </c>
      <c r="O52" s="30">
        <v>119.5</v>
      </c>
      <c r="P52" s="14">
        <f t="shared" si="14"/>
        <v>1.3777614014863853</v>
      </c>
      <c r="Q52" s="117">
        <f t="shared" si="15"/>
        <v>8.6110087592899079E-2</v>
      </c>
      <c r="R52" s="119"/>
    </row>
    <row r="53" spans="1:18" ht="13.8" customHeight="1" x14ac:dyDescent="0.25">
      <c r="A53" s="59">
        <v>2018</v>
      </c>
      <c r="B53" s="14">
        <v>12.263831943136715</v>
      </c>
      <c r="C53" s="31">
        <v>7</v>
      </c>
      <c r="D53" s="35">
        <f>+B53-B53*(C53/100)</f>
        <v>11.405363707117145</v>
      </c>
      <c r="E53" s="31">
        <v>8.3064446286019802</v>
      </c>
      <c r="F53" s="35">
        <f>+(D53-D53*(E53)/100)</f>
        <v>10.457983486094793</v>
      </c>
      <c r="G53" s="31">
        <v>16</v>
      </c>
      <c r="H53" s="31">
        <f>F53-(F53*G53/100)</f>
        <v>8.7847061283196268</v>
      </c>
      <c r="I53" s="31">
        <v>24</v>
      </c>
      <c r="J53" s="60">
        <f>100-(K53/B53*100)</f>
        <v>45.560435853336536</v>
      </c>
      <c r="K53" s="35">
        <f>+H53-H53*I53/100</f>
        <v>6.6763766575229164</v>
      </c>
      <c r="L53" s="35">
        <f>+(K53/365)*16</f>
        <v>0.29266308635716892</v>
      </c>
      <c r="M53" s="35">
        <f>+L53*28.3495</f>
        <v>8.2968521666825605</v>
      </c>
      <c r="N53" s="31">
        <v>16</v>
      </c>
      <c r="O53" s="31">
        <v>119.5</v>
      </c>
      <c r="P53" s="35">
        <f>+Q53*N53</f>
        <v>1.1108756039072885</v>
      </c>
      <c r="Q53" s="120">
        <f>+M53/O53</f>
        <v>6.9429725244205528E-2</v>
      </c>
      <c r="R53" s="119"/>
    </row>
    <row r="54" spans="1:18" ht="13.8" customHeight="1" x14ac:dyDescent="0.25">
      <c r="A54" s="59">
        <v>2019</v>
      </c>
      <c r="B54" s="35">
        <v>12.840528210323116</v>
      </c>
      <c r="C54" s="31">
        <v>7</v>
      </c>
      <c r="D54" s="35">
        <f>+B54-B54*(C54/100)</f>
        <v>11.941691235600498</v>
      </c>
      <c r="E54" s="31">
        <v>8.3064446286019802</v>
      </c>
      <c r="F54" s="35">
        <f>+(D54-D54*(E54)/100)</f>
        <v>10.949761265396727</v>
      </c>
      <c r="G54" s="31">
        <v>16</v>
      </c>
      <c r="H54" s="31">
        <f>F54-(F54*G54/100)</f>
        <v>9.1977994629332507</v>
      </c>
      <c r="I54" s="31">
        <v>24</v>
      </c>
      <c r="J54" s="60">
        <f>100-(K54/B54*100)</f>
        <v>45.560435853336536</v>
      </c>
      <c r="K54" s="35">
        <f>+H54-H54*I54/100</f>
        <v>6.9903275918292707</v>
      </c>
      <c r="L54" s="35">
        <f>+(K54/365)*16</f>
        <v>0.30642531909388582</v>
      </c>
      <c r="M54" s="35">
        <f>+L54*28.3495</f>
        <v>8.687004583652115</v>
      </c>
      <c r="N54" s="31">
        <v>16</v>
      </c>
      <c r="O54" s="31">
        <v>119.5</v>
      </c>
      <c r="P54" s="35">
        <f>+Q54*N54</f>
        <v>1.1631135844220406</v>
      </c>
      <c r="Q54" s="120">
        <f>+M54/O54</f>
        <v>7.2694599026377538E-2</v>
      </c>
      <c r="R54" s="119"/>
    </row>
    <row r="55" spans="1:18" ht="13.8" customHeight="1" x14ac:dyDescent="0.25">
      <c r="A55" s="59">
        <v>2020</v>
      </c>
      <c r="B55" s="35">
        <v>11.654945543354449</v>
      </c>
      <c r="C55" s="31">
        <v>7</v>
      </c>
      <c r="D55" s="35">
        <f>+B55-B55*(C55/100)</f>
        <v>10.839099355319638</v>
      </c>
      <c r="E55" s="31">
        <v>8.3064446286019802</v>
      </c>
      <c r="F55" s="35">
        <f>+(D55-D55*(E55)/100)</f>
        <v>9.9387555691308584</v>
      </c>
      <c r="G55" s="31">
        <v>16</v>
      </c>
      <c r="H55" s="31">
        <f>F55-(F55*G55/100)</f>
        <v>8.3485546780699202</v>
      </c>
      <c r="I55" s="31">
        <v>24</v>
      </c>
      <c r="J55" s="60">
        <f>100-(K55/B55*100)</f>
        <v>45.560435853336536</v>
      </c>
      <c r="K55" s="35">
        <f>+H55-H55*I55/100</f>
        <v>6.3449015553331396</v>
      </c>
      <c r="L55" s="35">
        <f>+(K55/365)*16</f>
        <v>0.27813267091871297</v>
      </c>
      <c r="M55" s="35">
        <f>+L55*28.3495</f>
        <v>7.8849221542100532</v>
      </c>
      <c r="N55" s="31">
        <v>16</v>
      </c>
      <c r="O55" s="31">
        <v>119.5</v>
      </c>
      <c r="P55" s="35">
        <f>+Q55*N55</f>
        <v>1.0557217947059485</v>
      </c>
      <c r="Q55" s="120">
        <f>+M55/O55</f>
        <v>6.5982612169121782E-2</v>
      </c>
      <c r="R55" s="119"/>
    </row>
    <row r="56" spans="1:18" ht="13.8" customHeight="1" x14ac:dyDescent="0.25">
      <c r="A56" s="19">
        <v>2021</v>
      </c>
      <c r="B56" s="121">
        <v>10.578340234788049</v>
      </c>
      <c r="C56" s="21">
        <v>7</v>
      </c>
      <c r="D56" s="20">
        <f t="shared" ref="D56:D57" si="16">+B56-B56*(C56/100)</f>
        <v>9.8378564183528852</v>
      </c>
      <c r="E56" s="21">
        <v>8.3064446286019802</v>
      </c>
      <c r="F56" s="20">
        <f t="shared" ref="F56:F57" si="17">+(D56-D56*(E56)/100)</f>
        <v>9.0206803223210361</v>
      </c>
      <c r="G56" s="21">
        <v>16</v>
      </c>
      <c r="H56" s="21">
        <f t="shared" ref="H56:H57" si="18">F56-(F56*G56/100)</f>
        <v>7.5773714707496707</v>
      </c>
      <c r="I56" s="21">
        <v>24</v>
      </c>
      <c r="J56" s="22">
        <f t="shared" ref="J56:J57" si="19">100-(K56/B56*100)</f>
        <v>45.560435853336543</v>
      </c>
      <c r="K56" s="20">
        <f t="shared" ref="K56:K57" si="20">+H56-H56*I56/100</f>
        <v>5.7588023177697494</v>
      </c>
      <c r="L56" s="20">
        <f t="shared" ref="L56:L57" si="21">+(K56/365)*16</f>
        <v>0.25244064954607121</v>
      </c>
      <c r="M56" s="20">
        <f t="shared" ref="M56:M57" si="22">+L56*28.3495</f>
        <v>7.156566194306345</v>
      </c>
      <c r="N56" s="21">
        <v>16</v>
      </c>
      <c r="O56" s="21">
        <v>119.5</v>
      </c>
      <c r="P56" s="20">
        <f t="shared" ref="P56:P57" si="23">+Q56*N56</f>
        <v>0.95820133145524289</v>
      </c>
      <c r="Q56" s="115">
        <f t="shared" ref="Q56:Q57" si="24">+M56/O56</f>
        <v>5.9887583215952681E-2</v>
      </c>
      <c r="R56" s="119"/>
    </row>
    <row r="57" spans="1:18" ht="13.8" customHeight="1" thickBot="1" x14ac:dyDescent="0.3">
      <c r="A57" s="123">
        <v>2022</v>
      </c>
      <c r="B57" s="124">
        <v>10.339457316986335</v>
      </c>
      <c r="C57" s="125">
        <v>7</v>
      </c>
      <c r="D57" s="124">
        <f t="shared" si="16"/>
        <v>9.615695304797292</v>
      </c>
      <c r="E57" s="125">
        <v>8.3064446286019802</v>
      </c>
      <c r="F57" s="124">
        <f t="shared" si="17"/>
        <v>8.8169728986492242</v>
      </c>
      <c r="G57" s="125">
        <v>16</v>
      </c>
      <c r="H57" s="125">
        <f t="shared" si="18"/>
        <v>7.4062572348653486</v>
      </c>
      <c r="I57" s="125">
        <v>24</v>
      </c>
      <c r="J57" s="126">
        <f t="shared" si="19"/>
        <v>45.560435853336536</v>
      </c>
      <c r="K57" s="124">
        <f t="shared" si="20"/>
        <v>5.6287554984976653</v>
      </c>
      <c r="L57" s="124">
        <f t="shared" si="21"/>
        <v>0.2467399670574319</v>
      </c>
      <c r="M57" s="124">
        <f t="shared" si="22"/>
        <v>6.9949546960946654</v>
      </c>
      <c r="N57" s="125">
        <v>16</v>
      </c>
      <c r="O57" s="125">
        <v>119.5</v>
      </c>
      <c r="P57" s="124">
        <f t="shared" si="23"/>
        <v>0.93656297186204729</v>
      </c>
      <c r="Q57" s="128">
        <f t="shared" si="24"/>
        <v>5.8535185741377956E-2</v>
      </c>
      <c r="R57" s="119"/>
    </row>
    <row r="58" spans="1:18" ht="15" customHeight="1" thickTop="1" x14ac:dyDescent="0.25">
      <c r="A58" s="7" t="s">
        <v>96</v>
      </c>
      <c r="Q58" s="7"/>
    </row>
    <row r="59" spans="1:18" ht="15" customHeight="1" x14ac:dyDescent="0.25">
      <c r="A59" s="7" t="s">
        <v>104</v>
      </c>
      <c r="Q59" s="7"/>
    </row>
    <row r="60" spans="1:18" ht="15" customHeight="1" x14ac:dyDescent="0.25">
      <c r="A60" s="7" t="s">
        <v>209</v>
      </c>
      <c r="Q60" s="7"/>
    </row>
    <row r="61" spans="1:18" ht="15" customHeight="1" x14ac:dyDescent="0.25">
      <c r="A61" s="7" t="s">
        <v>210</v>
      </c>
      <c r="Q61" s="7"/>
    </row>
    <row r="62" spans="1:18" ht="15" customHeight="1" x14ac:dyDescent="0.25">
      <c r="A62" s="7" t="s">
        <v>105</v>
      </c>
      <c r="Q62" s="7"/>
    </row>
    <row r="63" spans="1:18" ht="15" customHeight="1" x14ac:dyDescent="0.25">
      <c r="A63" s="7" t="s">
        <v>106</v>
      </c>
      <c r="Q63" s="7"/>
    </row>
    <row r="64" spans="1:18" ht="15" customHeight="1" x14ac:dyDescent="0.25">
      <c r="A64" s="7" t="s">
        <v>214</v>
      </c>
      <c r="Q64" s="7"/>
    </row>
    <row r="65" spans="17:17" x14ac:dyDescent="0.25">
      <c r="Q65" s="7"/>
    </row>
    <row r="66" spans="17:17" x14ac:dyDescent="0.25">
      <c r="Q66" s="7"/>
    </row>
    <row r="67" spans="17:17" x14ac:dyDescent="0.25">
      <c r="Q67" s="7"/>
    </row>
    <row r="68" spans="17:17" x14ac:dyDescent="0.25">
      <c r="Q68" s="7"/>
    </row>
    <row r="69" spans="17:17" x14ac:dyDescent="0.25">
      <c r="Q69" s="7"/>
    </row>
    <row r="70" spans="17:17" x14ac:dyDescent="0.25">
      <c r="Q70" s="7"/>
    </row>
    <row r="71" spans="17:17" x14ac:dyDescent="0.25">
      <c r="Q71"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
    <pageSetUpPr fitToPage="1"/>
  </sheetPr>
  <dimension ref="A1:R74"/>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218</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83" t="s">
        <v>8</v>
      </c>
      <c r="C5" s="75" t="s">
        <v>8</v>
      </c>
      <c r="D5" s="75" t="s">
        <v>8</v>
      </c>
      <c r="E5" s="75" t="s">
        <v>8</v>
      </c>
      <c r="F5" s="75" t="s">
        <v>8</v>
      </c>
      <c r="G5" s="75" t="s">
        <v>8</v>
      </c>
      <c r="H5" s="75" t="s">
        <v>8</v>
      </c>
      <c r="I5" s="75" t="s">
        <v>8</v>
      </c>
      <c r="J5" s="75" t="s">
        <v>8</v>
      </c>
      <c r="K5" s="75" t="s">
        <v>8</v>
      </c>
      <c r="L5" s="75" t="s">
        <v>8</v>
      </c>
      <c r="M5" s="75" t="s">
        <v>8</v>
      </c>
      <c r="N5" s="75" t="s">
        <v>8</v>
      </c>
      <c r="O5" s="75" t="s">
        <v>8</v>
      </c>
      <c r="P5" s="75" t="s">
        <v>8</v>
      </c>
      <c r="Q5" s="136" t="s">
        <v>8</v>
      </c>
      <c r="R5" s="119"/>
    </row>
    <row r="6" spans="1:18" ht="13.8" customHeight="1" x14ac:dyDescent="0.25">
      <c r="A6" s="19">
        <v>1971</v>
      </c>
      <c r="B6" s="76" t="s">
        <v>8</v>
      </c>
      <c r="C6" s="76" t="s">
        <v>8</v>
      </c>
      <c r="D6" s="76" t="s">
        <v>8</v>
      </c>
      <c r="E6" s="76" t="s">
        <v>8</v>
      </c>
      <c r="F6" s="76" t="s">
        <v>8</v>
      </c>
      <c r="G6" s="76" t="s">
        <v>8</v>
      </c>
      <c r="H6" s="76" t="s">
        <v>8</v>
      </c>
      <c r="I6" s="76" t="s">
        <v>8</v>
      </c>
      <c r="J6" s="76" t="s">
        <v>8</v>
      </c>
      <c r="K6" s="76" t="s">
        <v>8</v>
      </c>
      <c r="L6" s="76" t="s">
        <v>8</v>
      </c>
      <c r="M6" s="76" t="s">
        <v>8</v>
      </c>
      <c r="N6" s="76" t="s">
        <v>8</v>
      </c>
      <c r="O6" s="76" t="s">
        <v>8</v>
      </c>
      <c r="P6" s="76" t="s">
        <v>8</v>
      </c>
      <c r="Q6" s="137" t="s">
        <v>8</v>
      </c>
      <c r="R6" s="119"/>
    </row>
    <row r="7" spans="1:18" ht="13.8" customHeight="1" x14ac:dyDescent="0.25">
      <c r="A7" s="19">
        <v>1972</v>
      </c>
      <c r="B7" s="76" t="s">
        <v>8</v>
      </c>
      <c r="C7" s="76" t="s">
        <v>8</v>
      </c>
      <c r="D7" s="76" t="s">
        <v>8</v>
      </c>
      <c r="E7" s="76" t="s">
        <v>8</v>
      </c>
      <c r="F7" s="76" t="s">
        <v>8</v>
      </c>
      <c r="G7" s="76" t="s">
        <v>8</v>
      </c>
      <c r="H7" s="76" t="s">
        <v>8</v>
      </c>
      <c r="I7" s="76" t="s">
        <v>8</v>
      </c>
      <c r="J7" s="76" t="s">
        <v>8</v>
      </c>
      <c r="K7" s="76" t="s">
        <v>8</v>
      </c>
      <c r="L7" s="76" t="s">
        <v>8</v>
      </c>
      <c r="M7" s="76" t="s">
        <v>8</v>
      </c>
      <c r="N7" s="76" t="s">
        <v>8</v>
      </c>
      <c r="O7" s="76" t="s">
        <v>8</v>
      </c>
      <c r="P7" s="76" t="s">
        <v>8</v>
      </c>
      <c r="Q7" s="137" t="s">
        <v>8</v>
      </c>
      <c r="R7" s="119"/>
    </row>
    <row r="8" spans="1:18" ht="13.8" customHeight="1" x14ac:dyDescent="0.25">
      <c r="A8" s="19">
        <v>1973</v>
      </c>
      <c r="B8" s="76" t="s">
        <v>8</v>
      </c>
      <c r="C8" s="76" t="s">
        <v>8</v>
      </c>
      <c r="D8" s="76" t="s">
        <v>8</v>
      </c>
      <c r="E8" s="76" t="s">
        <v>8</v>
      </c>
      <c r="F8" s="76" t="s">
        <v>8</v>
      </c>
      <c r="G8" s="76" t="s">
        <v>8</v>
      </c>
      <c r="H8" s="76" t="s">
        <v>8</v>
      </c>
      <c r="I8" s="76" t="s">
        <v>8</v>
      </c>
      <c r="J8" s="76" t="s">
        <v>8</v>
      </c>
      <c r="K8" s="76" t="s">
        <v>8</v>
      </c>
      <c r="L8" s="76" t="s">
        <v>8</v>
      </c>
      <c r="M8" s="76" t="s">
        <v>8</v>
      </c>
      <c r="N8" s="76" t="s">
        <v>8</v>
      </c>
      <c r="O8" s="76" t="s">
        <v>8</v>
      </c>
      <c r="P8" s="76" t="s">
        <v>8</v>
      </c>
      <c r="Q8" s="137" t="s">
        <v>8</v>
      </c>
      <c r="R8" s="119"/>
    </row>
    <row r="9" spans="1:18" ht="13.8" customHeight="1" x14ac:dyDescent="0.25">
      <c r="A9" s="19">
        <v>1974</v>
      </c>
      <c r="B9" s="76" t="s">
        <v>8</v>
      </c>
      <c r="C9" s="76" t="s">
        <v>8</v>
      </c>
      <c r="D9" s="76" t="s">
        <v>8</v>
      </c>
      <c r="E9" s="76" t="s">
        <v>8</v>
      </c>
      <c r="F9" s="76" t="s">
        <v>8</v>
      </c>
      <c r="G9" s="76" t="s">
        <v>8</v>
      </c>
      <c r="H9" s="76" t="s">
        <v>8</v>
      </c>
      <c r="I9" s="76" t="s">
        <v>8</v>
      </c>
      <c r="J9" s="76" t="s">
        <v>8</v>
      </c>
      <c r="K9" s="76" t="s">
        <v>8</v>
      </c>
      <c r="L9" s="76" t="s">
        <v>8</v>
      </c>
      <c r="M9" s="76" t="s">
        <v>8</v>
      </c>
      <c r="N9" s="76" t="s">
        <v>8</v>
      </c>
      <c r="O9" s="76" t="s">
        <v>8</v>
      </c>
      <c r="P9" s="76" t="s">
        <v>8</v>
      </c>
      <c r="Q9" s="137" t="s">
        <v>8</v>
      </c>
      <c r="R9" s="119"/>
    </row>
    <row r="10" spans="1:18" ht="13.8" customHeight="1" x14ac:dyDescent="0.25">
      <c r="A10" s="19">
        <v>1975</v>
      </c>
      <c r="B10" s="76" t="s">
        <v>8</v>
      </c>
      <c r="C10" s="76" t="s">
        <v>8</v>
      </c>
      <c r="D10" s="76" t="s">
        <v>8</v>
      </c>
      <c r="E10" s="76" t="s">
        <v>8</v>
      </c>
      <c r="F10" s="76" t="s">
        <v>8</v>
      </c>
      <c r="G10" s="76" t="s">
        <v>8</v>
      </c>
      <c r="H10" s="76" t="s">
        <v>8</v>
      </c>
      <c r="I10" s="76" t="s">
        <v>8</v>
      </c>
      <c r="J10" s="76" t="s">
        <v>8</v>
      </c>
      <c r="K10" s="76" t="s">
        <v>8</v>
      </c>
      <c r="L10" s="76" t="s">
        <v>8</v>
      </c>
      <c r="M10" s="76" t="s">
        <v>8</v>
      </c>
      <c r="N10" s="76" t="s">
        <v>8</v>
      </c>
      <c r="O10" s="76" t="s">
        <v>8</v>
      </c>
      <c r="P10" s="76" t="s">
        <v>8</v>
      </c>
      <c r="Q10" s="137" t="s">
        <v>8</v>
      </c>
      <c r="R10" s="119"/>
    </row>
    <row r="11" spans="1:18" ht="13.8" customHeight="1" x14ac:dyDescent="0.25">
      <c r="A11" s="13">
        <v>1976</v>
      </c>
      <c r="B11" s="83" t="s">
        <v>8</v>
      </c>
      <c r="C11" s="75" t="s">
        <v>8</v>
      </c>
      <c r="D11" s="75" t="s">
        <v>8</v>
      </c>
      <c r="E11" s="75" t="s">
        <v>8</v>
      </c>
      <c r="F11" s="75" t="s">
        <v>8</v>
      </c>
      <c r="G11" s="75" t="s">
        <v>8</v>
      </c>
      <c r="H11" s="75" t="s">
        <v>8</v>
      </c>
      <c r="I11" s="75" t="s">
        <v>8</v>
      </c>
      <c r="J11" s="75" t="s">
        <v>8</v>
      </c>
      <c r="K11" s="75" t="s">
        <v>8</v>
      </c>
      <c r="L11" s="75" t="s">
        <v>8</v>
      </c>
      <c r="M11" s="75" t="s">
        <v>8</v>
      </c>
      <c r="N11" s="75" t="s">
        <v>8</v>
      </c>
      <c r="O11" s="75" t="s">
        <v>8</v>
      </c>
      <c r="P11" s="75" t="s">
        <v>8</v>
      </c>
      <c r="Q11" s="136" t="s">
        <v>8</v>
      </c>
      <c r="R11" s="119"/>
    </row>
    <row r="12" spans="1:18" ht="13.8" customHeight="1" x14ac:dyDescent="0.25">
      <c r="A12" s="13">
        <v>1977</v>
      </c>
      <c r="B12" s="83" t="s">
        <v>8</v>
      </c>
      <c r="C12" s="75" t="s">
        <v>8</v>
      </c>
      <c r="D12" s="75" t="s">
        <v>8</v>
      </c>
      <c r="E12" s="75" t="s">
        <v>8</v>
      </c>
      <c r="F12" s="75" t="s">
        <v>8</v>
      </c>
      <c r="G12" s="75" t="s">
        <v>8</v>
      </c>
      <c r="H12" s="75" t="s">
        <v>8</v>
      </c>
      <c r="I12" s="75" t="s">
        <v>8</v>
      </c>
      <c r="J12" s="75" t="s">
        <v>8</v>
      </c>
      <c r="K12" s="75" t="s">
        <v>8</v>
      </c>
      <c r="L12" s="75" t="s">
        <v>8</v>
      </c>
      <c r="M12" s="75" t="s">
        <v>8</v>
      </c>
      <c r="N12" s="75" t="s">
        <v>8</v>
      </c>
      <c r="O12" s="75" t="s">
        <v>8</v>
      </c>
      <c r="P12" s="75" t="s">
        <v>8</v>
      </c>
      <c r="Q12" s="136" t="s">
        <v>8</v>
      </c>
      <c r="R12" s="119"/>
    </row>
    <row r="13" spans="1:18" ht="13.8" customHeight="1" x14ac:dyDescent="0.25">
      <c r="A13" s="13">
        <v>1978</v>
      </c>
      <c r="B13" s="83" t="s">
        <v>8</v>
      </c>
      <c r="C13" s="75" t="s">
        <v>8</v>
      </c>
      <c r="D13" s="75" t="s">
        <v>8</v>
      </c>
      <c r="E13" s="75" t="s">
        <v>8</v>
      </c>
      <c r="F13" s="75" t="s">
        <v>8</v>
      </c>
      <c r="G13" s="75" t="s">
        <v>8</v>
      </c>
      <c r="H13" s="75" t="s">
        <v>8</v>
      </c>
      <c r="I13" s="75" t="s">
        <v>8</v>
      </c>
      <c r="J13" s="75" t="s">
        <v>8</v>
      </c>
      <c r="K13" s="75" t="s">
        <v>8</v>
      </c>
      <c r="L13" s="75" t="s">
        <v>8</v>
      </c>
      <c r="M13" s="75" t="s">
        <v>8</v>
      </c>
      <c r="N13" s="75" t="s">
        <v>8</v>
      </c>
      <c r="O13" s="75" t="s">
        <v>8</v>
      </c>
      <c r="P13" s="75" t="s">
        <v>8</v>
      </c>
      <c r="Q13" s="136" t="s">
        <v>8</v>
      </c>
      <c r="R13" s="119"/>
    </row>
    <row r="14" spans="1:18" ht="13.8" customHeight="1" x14ac:dyDescent="0.25">
      <c r="A14" s="13">
        <v>1979</v>
      </c>
      <c r="B14" s="83" t="s">
        <v>8</v>
      </c>
      <c r="C14" s="75" t="s">
        <v>8</v>
      </c>
      <c r="D14" s="75" t="s">
        <v>8</v>
      </c>
      <c r="E14" s="75" t="s">
        <v>8</v>
      </c>
      <c r="F14" s="75" t="s">
        <v>8</v>
      </c>
      <c r="G14" s="75" t="s">
        <v>8</v>
      </c>
      <c r="H14" s="75" t="s">
        <v>8</v>
      </c>
      <c r="I14" s="75" t="s">
        <v>8</v>
      </c>
      <c r="J14" s="75" t="s">
        <v>8</v>
      </c>
      <c r="K14" s="75" t="s">
        <v>8</v>
      </c>
      <c r="L14" s="75" t="s">
        <v>8</v>
      </c>
      <c r="M14" s="75" t="s">
        <v>8</v>
      </c>
      <c r="N14" s="75" t="s">
        <v>8</v>
      </c>
      <c r="O14" s="75" t="s">
        <v>8</v>
      </c>
      <c r="P14" s="75" t="s">
        <v>8</v>
      </c>
      <c r="Q14" s="136" t="s">
        <v>8</v>
      </c>
      <c r="R14" s="119"/>
    </row>
    <row r="15" spans="1:18" ht="13.8" customHeight="1" x14ac:dyDescent="0.25">
      <c r="A15" s="13">
        <v>1980</v>
      </c>
      <c r="B15" s="83" t="s">
        <v>8</v>
      </c>
      <c r="C15" s="75" t="s">
        <v>8</v>
      </c>
      <c r="D15" s="75" t="s">
        <v>8</v>
      </c>
      <c r="E15" s="75" t="s">
        <v>8</v>
      </c>
      <c r="F15" s="75" t="s">
        <v>8</v>
      </c>
      <c r="G15" s="75" t="s">
        <v>8</v>
      </c>
      <c r="H15" s="75" t="s">
        <v>8</v>
      </c>
      <c r="I15" s="75" t="s">
        <v>8</v>
      </c>
      <c r="J15" s="75" t="s">
        <v>8</v>
      </c>
      <c r="K15" s="75" t="s">
        <v>8</v>
      </c>
      <c r="L15" s="75" t="s">
        <v>8</v>
      </c>
      <c r="M15" s="75" t="s">
        <v>8</v>
      </c>
      <c r="N15" s="75" t="s">
        <v>8</v>
      </c>
      <c r="O15" s="75" t="s">
        <v>8</v>
      </c>
      <c r="P15" s="75" t="s">
        <v>8</v>
      </c>
      <c r="Q15" s="136" t="s">
        <v>8</v>
      </c>
      <c r="R15" s="119"/>
    </row>
    <row r="16" spans="1:18" ht="13.8" customHeight="1" x14ac:dyDescent="0.25">
      <c r="A16" s="19">
        <v>1981</v>
      </c>
      <c r="B16" s="76" t="s">
        <v>8</v>
      </c>
      <c r="C16" s="76" t="s">
        <v>8</v>
      </c>
      <c r="D16" s="76" t="s">
        <v>8</v>
      </c>
      <c r="E16" s="76" t="s">
        <v>8</v>
      </c>
      <c r="F16" s="76" t="s">
        <v>8</v>
      </c>
      <c r="G16" s="76" t="s">
        <v>8</v>
      </c>
      <c r="H16" s="76" t="s">
        <v>8</v>
      </c>
      <c r="I16" s="76" t="s">
        <v>8</v>
      </c>
      <c r="J16" s="76" t="s">
        <v>8</v>
      </c>
      <c r="K16" s="76" t="s">
        <v>8</v>
      </c>
      <c r="L16" s="76" t="s">
        <v>8</v>
      </c>
      <c r="M16" s="76" t="s">
        <v>8</v>
      </c>
      <c r="N16" s="76" t="s">
        <v>8</v>
      </c>
      <c r="O16" s="76" t="s">
        <v>8</v>
      </c>
      <c r="P16" s="76" t="s">
        <v>8</v>
      </c>
      <c r="Q16" s="137" t="s">
        <v>8</v>
      </c>
      <c r="R16" s="119"/>
    </row>
    <row r="17" spans="1:18" ht="13.8" customHeight="1" x14ac:dyDescent="0.25">
      <c r="A17" s="19">
        <v>1982</v>
      </c>
      <c r="B17" s="76" t="s">
        <v>8</v>
      </c>
      <c r="C17" s="76" t="s">
        <v>8</v>
      </c>
      <c r="D17" s="76" t="s">
        <v>8</v>
      </c>
      <c r="E17" s="76" t="s">
        <v>8</v>
      </c>
      <c r="F17" s="76" t="s">
        <v>8</v>
      </c>
      <c r="G17" s="76" t="s">
        <v>8</v>
      </c>
      <c r="H17" s="76" t="s">
        <v>8</v>
      </c>
      <c r="I17" s="76" t="s">
        <v>8</v>
      </c>
      <c r="J17" s="76" t="s">
        <v>8</v>
      </c>
      <c r="K17" s="76" t="s">
        <v>8</v>
      </c>
      <c r="L17" s="76" t="s">
        <v>8</v>
      </c>
      <c r="M17" s="76" t="s">
        <v>8</v>
      </c>
      <c r="N17" s="76" t="s">
        <v>8</v>
      </c>
      <c r="O17" s="76" t="s">
        <v>8</v>
      </c>
      <c r="P17" s="76" t="s">
        <v>8</v>
      </c>
      <c r="Q17" s="137" t="s">
        <v>8</v>
      </c>
      <c r="R17" s="119"/>
    </row>
    <row r="18" spans="1:18" ht="13.8" customHeight="1" x14ac:dyDescent="0.25">
      <c r="A18" s="19">
        <v>1983</v>
      </c>
      <c r="B18" s="76" t="s">
        <v>8</v>
      </c>
      <c r="C18" s="76" t="s">
        <v>8</v>
      </c>
      <c r="D18" s="76" t="s">
        <v>8</v>
      </c>
      <c r="E18" s="76" t="s">
        <v>8</v>
      </c>
      <c r="F18" s="76" t="s">
        <v>8</v>
      </c>
      <c r="G18" s="76" t="s">
        <v>8</v>
      </c>
      <c r="H18" s="76" t="s">
        <v>8</v>
      </c>
      <c r="I18" s="76" t="s">
        <v>8</v>
      </c>
      <c r="J18" s="76" t="s">
        <v>8</v>
      </c>
      <c r="K18" s="76" t="s">
        <v>8</v>
      </c>
      <c r="L18" s="76" t="s">
        <v>8</v>
      </c>
      <c r="M18" s="76" t="s">
        <v>8</v>
      </c>
      <c r="N18" s="76" t="s">
        <v>8</v>
      </c>
      <c r="O18" s="76" t="s">
        <v>8</v>
      </c>
      <c r="P18" s="76" t="s">
        <v>8</v>
      </c>
      <c r="Q18" s="137" t="s">
        <v>8</v>
      </c>
      <c r="R18" s="119"/>
    </row>
    <row r="19" spans="1:18" ht="13.8" customHeight="1" x14ac:dyDescent="0.25">
      <c r="A19" s="19">
        <v>1984</v>
      </c>
      <c r="B19" s="76" t="s">
        <v>8</v>
      </c>
      <c r="C19" s="76" t="s">
        <v>8</v>
      </c>
      <c r="D19" s="76" t="s">
        <v>8</v>
      </c>
      <c r="E19" s="76" t="s">
        <v>8</v>
      </c>
      <c r="F19" s="76" t="s">
        <v>8</v>
      </c>
      <c r="G19" s="76" t="s">
        <v>8</v>
      </c>
      <c r="H19" s="76" t="s">
        <v>8</v>
      </c>
      <c r="I19" s="76" t="s">
        <v>8</v>
      </c>
      <c r="J19" s="76" t="s">
        <v>8</v>
      </c>
      <c r="K19" s="76" t="s">
        <v>8</v>
      </c>
      <c r="L19" s="76" t="s">
        <v>8</v>
      </c>
      <c r="M19" s="76" t="s">
        <v>8</v>
      </c>
      <c r="N19" s="76" t="s">
        <v>8</v>
      </c>
      <c r="O19" s="76" t="s">
        <v>8</v>
      </c>
      <c r="P19" s="76" t="s">
        <v>8</v>
      </c>
      <c r="Q19" s="137" t="s">
        <v>8</v>
      </c>
      <c r="R19" s="119"/>
    </row>
    <row r="20" spans="1:18" ht="13.8" customHeight="1" x14ac:dyDescent="0.25">
      <c r="A20" s="19">
        <v>1985</v>
      </c>
      <c r="B20" s="76">
        <v>3.2654550334219552</v>
      </c>
      <c r="C20" s="21">
        <v>7</v>
      </c>
      <c r="D20" s="20">
        <f t="shared" ref="D20:D46" si="0">+B20-B20*(C20/100)</f>
        <v>3.0368731810824183</v>
      </c>
      <c r="E20" s="21">
        <v>13.910993664738221</v>
      </c>
      <c r="F20" s="20">
        <f t="shared" ref="F20:F46" si="1">+(D20-D20*(E20)/100)</f>
        <v>2.614413945255909</v>
      </c>
      <c r="G20" s="21">
        <v>20.667000000000002</v>
      </c>
      <c r="H20" s="76">
        <f t="shared" ref="H20:H52" si="2">F20-(F20*G20/100)</f>
        <v>2.0740930151898702</v>
      </c>
      <c r="I20" s="21">
        <v>24</v>
      </c>
      <c r="J20" s="22">
        <f t="shared" ref="J20:J46" si="3">100-(K20/B20*100)</f>
        <v>51.727686481340264</v>
      </c>
      <c r="K20" s="20">
        <f>+H20-H20*I20/100</f>
        <v>1.5763106915443013</v>
      </c>
      <c r="L20" s="20">
        <f t="shared" ref="L20:L46" si="4">+(K20/365)*16</f>
        <v>6.9098550862215946E-2</v>
      </c>
      <c r="M20" s="20">
        <f t="shared" ref="M20:M46" si="5">+L20*28.3495</f>
        <v>1.9589093676683909</v>
      </c>
      <c r="N20" s="21">
        <v>13</v>
      </c>
      <c r="O20" s="21">
        <v>83</v>
      </c>
      <c r="P20" s="23">
        <f t="shared" ref="P20:P46" si="6">+Q20*N20</f>
        <v>0.30681712987577203</v>
      </c>
      <c r="Q20" s="137">
        <f t="shared" ref="Q20:Q46" si="7">+M20/O20</f>
        <v>2.3601317682751696E-2</v>
      </c>
      <c r="R20" s="119"/>
    </row>
    <row r="21" spans="1:18" ht="13.8" customHeight="1" x14ac:dyDescent="0.25">
      <c r="A21" s="13">
        <v>1986</v>
      </c>
      <c r="B21" s="83">
        <v>2.3735617138511786</v>
      </c>
      <c r="C21" s="15">
        <v>7</v>
      </c>
      <c r="D21" s="16">
        <f t="shared" si="0"/>
        <v>2.2074123938815959</v>
      </c>
      <c r="E21" s="15">
        <v>13.910993664738221</v>
      </c>
      <c r="F21" s="16">
        <f t="shared" si="1"/>
        <v>1.9003393956140808</v>
      </c>
      <c r="G21" s="15">
        <v>20.667000000000002</v>
      </c>
      <c r="H21" s="75">
        <f t="shared" si="2"/>
        <v>1.5075962527225188</v>
      </c>
      <c r="I21" s="15">
        <v>24</v>
      </c>
      <c r="J21" s="17">
        <f t="shared" si="3"/>
        <v>51.727686481340257</v>
      </c>
      <c r="K21" s="16">
        <f>+H21-H21*I21/100</f>
        <v>1.1457731520691143</v>
      </c>
      <c r="L21" s="16">
        <f t="shared" si="4"/>
        <v>5.0225672419468029E-2</v>
      </c>
      <c r="M21" s="16">
        <f t="shared" si="5"/>
        <v>1.4238727002557088</v>
      </c>
      <c r="N21" s="15">
        <v>13</v>
      </c>
      <c r="O21" s="15">
        <v>83</v>
      </c>
      <c r="P21" s="18">
        <f t="shared" si="6"/>
        <v>0.22301620606414715</v>
      </c>
      <c r="Q21" s="136">
        <f t="shared" si="7"/>
        <v>1.7155092774165166E-2</v>
      </c>
      <c r="R21" s="119"/>
    </row>
    <row r="22" spans="1:18" ht="13.8" customHeight="1" x14ac:dyDescent="0.25">
      <c r="A22" s="13">
        <v>1987</v>
      </c>
      <c r="B22" s="83">
        <v>2.5246701042816428</v>
      </c>
      <c r="C22" s="15">
        <v>7</v>
      </c>
      <c r="D22" s="16">
        <f t="shared" si="0"/>
        <v>2.347943196981928</v>
      </c>
      <c r="E22" s="15">
        <v>13.910993664738221</v>
      </c>
      <c r="F22" s="16">
        <f t="shared" si="1"/>
        <v>2.0213209675981201</v>
      </c>
      <c r="G22" s="15">
        <v>20.667000000000002</v>
      </c>
      <c r="H22" s="75">
        <f t="shared" si="2"/>
        <v>1.6035745632246166</v>
      </c>
      <c r="I22" s="15">
        <v>24</v>
      </c>
      <c r="J22" s="17">
        <f t="shared" si="3"/>
        <v>51.72768648134025</v>
      </c>
      <c r="K22" s="16">
        <f t="shared" ref="K22:K52" si="8">+H22-H22*I22/100</f>
        <v>1.2187166680507087</v>
      </c>
      <c r="L22" s="16">
        <f t="shared" si="4"/>
        <v>5.3423196407702295E-2</v>
      </c>
      <c r="M22" s="16">
        <f t="shared" si="5"/>
        <v>1.5145209065601561</v>
      </c>
      <c r="N22" s="15">
        <v>13</v>
      </c>
      <c r="O22" s="15">
        <v>83</v>
      </c>
      <c r="P22" s="18">
        <f t="shared" si="6"/>
        <v>0.23721411789496422</v>
      </c>
      <c r="Q22" s="136">
        <f t="shared" si="7"/>
        <v>1.8247239838074171E-2</v>
      </c>
      <c r="R22" s="119"/>
    </row>
    <row r="23" spans="1:18" ht="13.8" customHeight="1" x14ac:dyDescent="0.25">
      <c r="A23" s="13">
        <v>1988</v>
      </c>
      <c r="B23" s="83">
        <v>3.2005419943596674</v>
      </c>
      <c r="C23" s="15">
        <v>7</v>
      </c>
      <c r="D23" s="16">
        <f t="shared" si="0"/>
        <v>2.9765040547544905</v>
      </c>
      <c r="E23" s="15">
        <v>13.910993664738221</v>
      </c>
      <c r="F23" s="16">
        <f t="shared" si="1"/>
        <v>2.5624427642669172</v>
      </c>
      <c r="G23" s="15">
        <v>20.667000000000002</v>
      </c>
      <c r="H23" s="75">
        <f t="shared" si="2"/>
        <v>2.0328627181758732</v>
      </c>
      <c r="I23" s="15">
        <v>24</v>
      </c>
      <c r="J23" s="17">
        <f t="shared" si="3"/>
        <v>51.727686481340271</v>
      </c>
      <c r="K23" s="16">
        <f t="shared" si="8"/>
        <v>1.5449756658136635</v>
      </c>
      <c r="L23" s="16">
        <f t="shared" si="4"/>
        <v>6.7724960693201691E-2</v>
      </c>
      <c r="M23" s="16">
        <f t="shared" si="5"/>
        <v>1.9199687731719213</v>
      </c>
      <c r="N23" s="15">
        <v>13</v>
      </c>
      <c r="O23" s="15">
        <v>83</v>
      </c>
      <c r="P23" s="18">
        <f t="shared" si="6"/>
        <v>0.30071800061728887</v>
      </c>
      <c r="Q23" s="136">
        <f t="shared" si="7"/>
        <v>2.3132153893637607E-2</v>
      </c>
      <c r="R23" s="119"/>
    </row>
    <row r="24" spans="1:18" ht="13.8" customHeight="1" x14ac:dyDescent="0.25">
      <c r="A24" s="13">
        <v>1989</v>
      </c>
      <c r="B24" s="83">
        <v>3.5634869937172011</v>
      </c>
      <c r="C24" s="15">
        <v>7</v>
      </c>
      <c r="D24" s="16">
        <f t="shared" si="0"/>
        <v>3.314042904156997</v>
      </c>
      <c r="E24" s="15">
        <v>13.910993664738221</v>
      </c>
      <c r="F24" s="16">
        <f t="shared" si="1"/>
        <v>2.8530266057130107</v>
      </c>
      <c r="G24" s="15">
        <v>20.667000000000002</v>
      </c>
      <c r="H24" s="75">
        <f>F24-(F24*G24/100)</f>
        <v>2.2633915971103029</v>
      </c>
      <c r="I24" s="15">
        <v>24</v>
      </c>
      <c r="J24" s="17">
        <f t="shared" si="3"/>
        <v>51.727686481340257</v>
      </c>
      <c r="K24" s="16">
        <f t="shared" si="8"/>
        <v>1.7201776138038301</v>
      </c>
      <c r="L24" s="16">
        <f t="shared" si="4"/>
        <v>7.5405046084551453E-2</v>
      </c>
      <c r="M24" s="16">
        <f t="shared" si="5"/>
        <v>2.1376953539739914</v>
      </c>
      <c r="N24" s="15">
        <v>13</v>
      </c>
      <c r="O24" s="15">
        <v>83</v>
      </c>
      <c r="P24" s="18">
        <f t="shared" si="6"/>
        <v>0.3348197542368902</v>
      </c>
      <c r="Q24" s="136">
        <f t="shared" si="7"/>
        <v>2.5755365710530016E-2</v>
      </c>
      <c r="R24" s="119"/>
    </row>
    <row r="25" spans="1:18" ht="13.8" customHeight="1" x14ac:dyDescent="0.25">
      <c r="A25" s="13">
        <v>1990</v>
      </c>
      <c r="B25" s="83">
        <v>3.7702632490045245</v>
      </c>
      <c r="C25" s="15">
        <v>7</v>
      </c>
      <c r="D25" s="16">
        <f t="shared" si="0"/>
        <v>3.5063448215742077</v>
      </c>
      <c r="E25" s="15">
        <v>13.910993664738221</v>
      </c>
      <c r="F25" s="16">
        <f t="shared" si="1"/>
        <v>3.0185774155811429</v>
      </c>
      <c r="G25" s="15">
        <v>20.667000000000002</v>
      </c>
      <c r="H25" s="75">
        <f t="shared" si="2"/>
        <v>2.394728021102988</v>
      </c>
      <c r="I25" s="15">
        <v>24</v>
      </c>
      <c r="J25" s="17">
        <f t="shared" si="3"/>
        <v>51.727686481340264</v>
      </c>
      <c r="K25" s="16">
        <f t="shared" si="8"/>
        <v>1.819993296038271</v>
      </c>
      <c r="L25" s="16">
        <f t="shared" si="4"/>
        <v>7.9780528045513249E-2</v>
      </c>
      <c r="M25" s="16">
        <f t="shared" si="5"/>
        <v>2.2617380798262778</v>
      </c>
      <c r="N25" s="15">
        <v>13</v>
      </c>
      <c r="O25" s="15">
        <v>83</v>
      </c>
      <c r="P25" s="18">
        <f t="shared" si="6"/>
        <v>0.3542481329848387</v>
      </c>
      <c r="Q25" s="136">
        <f t="shared" si="7"/>
        <v>2.7249856383449129E-2</v>
      </c>
      <c r="R25" s="119"/>
    </row>
    <row r="26" spans="1:18" ht="13.8" customHeight="1" x14ac:dyDescent="0.25">
      <c r="A26" s="19">
        <v>1991</v>
      </c>
      <c r="B26" s="76">
        <v>3.9967136725668952</v>
      </c>
      <c r="C26" s="21">
        <v>7</v>
      </c>
      <c r="D26" s="20">
        <f t="shared" si="0"/>
        <v>3.7169437154872127</v>
      </c>
      <c r="E26" s="21">
        <v>13.910993664738221</v>
      </c>
      <c r="F26" s="20">
        <f t="shared" si="1"/>
        <v>3.1998799107039009</v>
      </c>
      <c r="G26" s="21">
        <v>20.667000000000002</v>
      </c>
      <c r="H26" s="76">
        <f t="shared" si="2"/>
        <v>2.5385607295587258</v>
      </c>
      <c r="I26" s="21">
        <v>24</v>
      </c>
      <c r="J26" s="22">
        <f t="shared" si="3"/>
        <v>51.727686481340257</v>
      </c>
      <c r="K26" s="20">
        <f t="shared" si="8"/>
        <v>1.9293061544646317</v>
      </c>
      <c r="L26" s="20">
        <f t="shared" si="4"/>
        <v>8.4572324579271524E-2</v>
      </c>
      <c r="M26" s="20">
        <f t="shared" si="5"/>
        <v>2.397583115660058</v>
      </c>
      <c r="N26" s="21">
        <v>13</v>
      </c>
      <c r="O26" s="21">
        <v>83</v>
      </c>
      <c r="P26" s="23">
        <f t="shared" si="6"/>
        <v>0.37552506630820187</v>
      </c>
      <c r="Q26" s="137">
        <f t="shared" si="7"/>
        <v>2.8886543562169374E-2</v>
      </c>
      <c r="R26" s="119"/>
    </row>
    <row r="27" spans="1:18" ht="13.8" customHeight="1" x14ac:dyDescent="0.25">
      <c r="A27" s="19">
        <v>1992</v>
      </c>
      <c r="B27" s="76">
        <v>4.6696133385754441</v>
      </c>
      <c r="C27" s="21">
        <v>7</v>
      </c>
      <c r="D27" s="20">
        <f t="shared" si="0"/>
        <v>4.3427404048751628</v>
      </c>
      <c r="E27" s="21">
        <v>13.910993664738221</v>
      </c>
      <c r="F27" s="20">
        <f t="shared" si="1"/>
        <v>3.7386220622769519</v>
      </c>
      <c r="G27" s="21">
        <v>20.667000000000002</v>
      </c>
      <c r="H27" s="76">
        <f t="shared" si="2"/>
        <v>2.9659610406661745</v>
      </c>
      <c r="I27" s="21">
        <v>24</v>
      </c>
      <c r="J27" s="22">
        <f t="shared" si="3"/>
        <v>51.727686481340257</v>
      </c>
      <c r="K27" s="20">
        <f t="shared" si="8"/>
        <v>2.2541303909062926</v>
      </c>
      <c r="L27" s="20">
        <f t="shared" si="4"/>
        <v>9.8811195217810094E-2</v>
      </c>
      <c r="M27" s="20">
        <f t="shared" si="5"/>
        <v>2.8012479788273073</v>
      </c>
      <c r="N27" s="21">
        <v>13</v>
      </c>
      <c r="O27" s="21">
        <v>83</v>
      </c>
      <c r="P27" s="23">
        <f t="shared" si="6"/>
        <v>0.43874968343078302</v>
      </c>
      <c r="Q27" s="137">
        <f t="shared" si="7"/>
        <v>3.3749975648521773E-2</v>
      </c>
      <c r="R27" s="119"/>
    </row>
    <row r="28" spans="1:18" ht="13.8" customHeight="1" x14ac:dyDescent="0.25">
      <c r="A28" s="19">
        <v>1993</v>
      </c>
      <c r="B28" s="76">
        <v>5.0417060690476649</v>
      </c>
      <c r="C28" s="21">
        <v>7</v>
      </c>
      <c r="D28" s="20">
        <f t="shared" si="0"/>
        <v>4.6887866442143284</v>
      </c>
      <c r="E28" s="21">
        <v>13.910993664738221</v>
      </c>
      <c r="F28" s="20">
        <f t="shared" si="1"/>
        <v>4.0365298311845814</v>
      </c>
      <c r="G28" s="21">
        <v>20.667000000000002</v>
      </c>
      <c r="H28" s="76">
        <f t="shared" si="2"/>
        <v>3.202300210973664</v>
      </c>
      <c r="I28" s="21">
        <v>24</v>
      </c>
      <c r="J28" s="22">
        <f t="shared" si="3"/>
        <v>51.727686481340264</v>
      </c>
      <c r="K28" s="20">
        <f t="shared" si="8"/>
        <v>2.4337481603399844</v>
      </c>
      <c r="L28" s="20">
        <f t="shared" si="4"/>
        <v>0.1066848508642185</v>
      </c>
      <c r="M28" s="20">
        <f t="shared" si="5"/>
        <v>3.0244621795751621</v>
      </c>
      <c r="N28" s="21">
        <v>13</v>
      </c>
      <c r="O28" s="21">
        <v>83</v>
      </c>
      <c r="P28" s="23">
        <f t="shared" si="6"/>
        <v>0.47371094378888079</v>
      </c>
      <c r="Q28" s="137">
        <f t="shared" si="7"/>
        <v>3.6439303368375447E-2</v>
      </c>
      <c r="R28" s="119"/>
    </row>
    <row r="29" spans="1:18" ht="13.8" customHeight="1" x14ac:dyDescent="0.25">
      <c r="A29" s="19">
        <v>1994</v>
      </c>
      <c r="B29" s="76">
        <v>5.6782245061419099</v>
      </c>
      <c r="C29" s="21">
        <v>7</v>
      </c>
      <c r="D29" s="20">
        <f t="shared" si="0"/>
        <v>5.2807487907119759</v>
      </c>
      <c r="E29" s="21">
        <v>13.910993664738221</v>
      </c>
      <c r="F29" s="20">
        <f t="shared" si="1"/>
        <v>4.5461441609852926</v>
      </c>
      <c r="G29" s="21">
        <v>20.667000000000002</v>
      </c>
      <c r="H29" s="76">
        <f t="shared" si="2"/>
        <v>3.6065925472344622</v>
      </c>
      <c r="I29" s="21">
        <v>24</v>
      </c>
      <c r="J29" s="22">
        <f t="shared" si="3"/>
        <v>51.727686481340264</v>
      </c>
      <c r="K29" s="20">
        <f t="shared" si="8"/>
        <v>2.7410103358981912</v>
      </c>
      <c r="L29" s="20">
        <f t="shared" si="4"/>
        <v>0.1201538777380029</v>
      </c>
      <c r="M29" s="20">
        <f t="shared" si="5"/>
        <v>3.4063023569335131</v>
      </c>
      <c r="N29" s="21">
        <v>13</v>
      </c>
      <c r="O29" s="21">
        <v>83</v>
      </c>
      <c r="P29" s="23">
        <f t="shared" si="6"/>
        <v>0.53351723662814055</v>
      </c>
      <c r="Q29" s="137">
        <f t="shared" si="7"/>
        <v>4.1039787432933891E-2</v>
      </c>
      <c r="R29" s="119"/>
    </row>
    <row r="30" spans="1:18" ht="13.8" customHeight="1" x14ac:dyDescent="0.25">
      <c r="A30" s="19">
        <v>1995</v>
      </c>
      <c r="B30" s="76">
        <v>5.8945453317676897</v>
      </c>
      <c r="C30" s="21">
        <v>7</v>
      </c>
      <c r="D30" s="20">
        <f t="shared" si="0"/>
        <v>5.4819271585439511</v>
      </c>
      <c r="E30" s="21">
        <v>13.910993664738221</v>
      </c>
      <c r="F30" s="20">
        <f t="shared" si="1"/>
        <v>4.7193366188133385</v>
      </c>
      <c r="G30" s="21">
        <v>20.667000000000002</v>
      </c>
      <c r="H30" s="76">
        <f t="shared" si="2"/>
        <v>3.743991319803186</v>
      </c>
      <c r="I30" s="21">
        <v>24</v>
      </c>
      <c r="J30" s="22">
        <f t="shared" si="3"/>
        <v>51.727686481340257</v>
      </c>
      <c r="K30" s="20">
        <f t="shared" si="8"/>
        <v>2.8454334030504214</v>
      </c>
      <c r="L30" s="20">
        <f t="shared" si="4"/>
        <v>0.12473132725700477</v>
      </c>
      <c r="M30" s="20">
        <f t="shared" si="5"/>
        <v>3.5360707620724567</v>
      </c>
      <c r="N30" s="21">
        <v>13</v>
      </c>
      <c r="O30" s="21">
        <v>83</v>
      </c>
      <c r="P30" s="23">
        <f t="shared" si="6"/>
        <v>0.55384240851737276</v>
      </c>
      <c r="Q30" s="137">
        <f t="shared" si="7"/>
        <v>4.2603262193644055E-2</v>
      </c>
      <c r="R30" s="119"/>
    </row>
    <row r="31" spans="1:18" ht="13.8" customHeight="1" x14ac:dyDescent="0.25">
      <c r="A31" s="13">
        <v>1996</v>
      </c>
      <c r="B31" s="83">
        <v>5.8176096074046892</v>
      </c>
      <c r="C31" s="15">
        <v>7</v>
      </c>
      <c r="D31" s="16">
        <f t="shared" si="0"/>
        <v>5.4103769348863606</v>
      </c>
      <c r="E31" s="15">
        <v>13.910993664738221</v>
      </c>
      <c r="F31" s="16">
        <f t="shared" si="1"/>
        <v>4.6577397422358615</v>
      </c>
      <c r="G31" s="15">
        <v>20.667000000000002</v>
      </c>
      <c r="H31" s="75">
        <f t="shared" si="2"/>
        <v>3.695124669707976</v>
      </c>
      <c r="I31" s="15">
        <v>24</v>
      </c>
      <c r="J31" s="17">
        <f t="shared" si="3"/>
        <v>51.727686481340257</v>
      </c>
      <c r="K31" s="16">
        <f t="shared" si="8"/>
        <v>2.8082947489780619</v>
      </c>
      <c r="L31" s="16">
        <f t="shared" si="4"/>
        <v>0.12310333146205203</v>
      </c>
      <c r="M31" s="16">
        <f t="shared" si="5"/>
        <v>3.489917895283444</v>
      </c>
      <c r="N31" s="15">
        <v>13</v>
      </c>
      <c r="O31" s="15">
        <v>83</v>
      </c>
      <c r="P31" s="18">
        <f t="shared" si="6"/>
        <v>0.54661364624921416</v>
      </c>
      <c r="Q31" s="136">
        <f t="shared" si="7"/>
        <v>4.2047203557631856E-2</v>
      </c>
      <c r="R31" s="119"/>
    </row>
    <row r="32" spans="1:18" ht="13.8" customHeight="1" x14ac:dyDescent="0.25">
      <c r="A32" s="13">
        <v>1997</v>
      </c>
      <c r="B32" s="83">
        <v>6.5947437965351483</v>
      </c>
      <c r="C32" s="15">
        <v>7</v>
      </c>
      <c r="D32" s="16">
        <f t="shared" si="0"/>
        <v>6.1331117307776877</v>
      </c>
      <c r="E32" s="15">
        <v>13.910993664738221</v>
      </c>
      <c r="F32" s="16">
        <f t="shared" si="1"/>
        <v>5.2799349464578871</v>
      </c>
      <c r="G32" s="15">
        <v>20.667000000000002</v>
      </c>
      <c r="H32" s="75">
        <f t="shared" si="2"/>
        <v>4.1887307910734357</v>
      </c>
      <c r="I32" s="15">
        <v>24</v>
      </c>
      <c r="J32" s="17">
        <f t="shared" si="3"/>
        <v>51.727686481340257</v>
      </c>
      <c r="K32" s="16">
        <f t="shared" si="8"/>
        <v>3.183435401215811</v>
      </c>
      <c r="L32" s="16">
        <f t="shared" si="4"/>
        <v>0.13954785320398075</v>
      </c>
      <c r="M32" s="16">
        <f t="shared" si="5"/>
        <v>3.9561118644062523</v>
      </c>
      <c r="N32" s="15">
        <v>13</v>
      </c>
      <c r="O32" s="15">
        <v>83</v>
      </c>
      <c r="P32" s="18">
        <f t="shared" si="6"/>
        <v>0.61963197876242504</v>
      </c>
      <c r="Q32" s="136">
        <f t="shared" si="7"/>
        <v>4.7663998366340388E-2</v>
      </c>
      <c r="R32" s="119"/>
    </row>
    <row r="33" spans="1:18" ht="13.8" customHeight="1" x14ac:dyDescent="0.25">
      <c r="A33" s="13">
        <v>1998</v>
      </c>
      <c r="B33" s="83">
        <v>6.614551013164804</v>
      </c>
      <c r="C33" s="15">
        <v>7</v>
      </c>
      <c r="D33" s="16">
        <f t="shared" si="0"/>
        <v>6.1515324422432673</v>
      </c>
      <c r="E33" s="15">
        <v>13.910993664738221</v>
      </c>
      <c r="F33" s="16">
        <f t="shared" si="1"/>
        <v>5.2957931539184901</v>
      </c>
      <c r="G33" s="15">
        <v>20.667000000000002</v>
      </c>
      <c r="H33" s="75">
        <f t="shared" si="2"/>
        <v>4.201311582798156</v>
      </c>
      <c r="I33" s="15">
        <v>24</v>
      </c>
      <c r="J33" s="17">
        <f t="shared" si="3"/>
        <v>51.727686481340257</v>
      </c>
      <c r="K33" s="16">
        <f t="shared" si="8"/>
        <v>3.1929968029265985</v>
      </c>
      <c r="L33" s="16">
        <f t="shared" si="4"/>
        <v>0.13996698314198788</v>
      </c>
      <c r="M33" s="16">
        <f t="shared" si="5"/>
        <v>3.9679939885837854</v>
      </c>
      <c r="N33" s="15">
        <v>13</v>
      </c>
      <c r="O33" s="15">
        <v>83</v>
      </c>
      <c r="P33" s="18">
        <f t="shared" si="6"/>
        <v>0.6214930343564965</v>
      </c>
      <c r="Q33" s="136">
        <f t="shared" si="7"/>
        <v>4.7807156488961271E-2</v>
      </c>
      <c r="R33" s="119"/>
    </row>
    <row r="34" spans="1:18" ht="13.8" customHeight="1" x14ac:dyDescent="0.25">
      <c r="A34" s="13">
        <v>1999</v>
      </c>
      <c r="B34" s="83">
        <v>7.5915764943876543</v>
      </c>
      <c r="C34" s="15">
        <v>7</v>
      </c>
      <c r="D34" s="16">
        <f t="shared" si="0"/>
        <v>7.0601661397805184</v>
      </c>
      <c r="E34" s="15">
        <v>13.910993664738221</v>
      </c>
      <c r="F34" s="16">
        <f t="shared" si="1"/>
        <v>6.0780268753556577</v>
      </c>
      <c r="G34" s="15">
        <v>20.667000000000002</v>
      </c>
      <c r="H34" s="75">
        <f t="shared" si="2"/>
        <v>4.8218810610259037</v>
      </c>
      <c r="I34" s="15">
        <v>24</v>
      </c>
      <c r="J34" s="17">
        <f t="shared" si="3"/>
        <v>51.727686481340264</v>
      </c>
      <c r="K34" s="16">
        <f t="shared" si="8"/>
        <v>3.6646296063796866</v>
      </c>
      <c r="L34" s="16">
        <f t="shared" si="4"/>
        <v>0.16064129781390407</v>
      </c>
      <c r="M34" s="16">
        <f t="shared" si="5"/>
        <v>4.5541004723752732</v>
      </c>
      <c r="N34" s="15">
        <v>13</v>
      </c>
      <c r="O34" s="15">
        <v>83</v>
      </c>
      <c r="P34" s="18">
        <f t="shared" si="6"/>
        <v>0.71329284507082591</v>
      </c>
      <c r="Q34" s="136">
        <f t="shared" si="7"/>
        <v>5.4868680390063533E-2</v>
      </c>
      <c r="R34" s="119"/>
    </row>
    <row r="35" spans="1:18" ht="13.8" customHeight="1" x14ac:dyDescent="0.25">
      <c r="A35" s="13">
        <v>2000</v>
      </c>
      <c r="B35" s="83">
        <v>8.3850039006321175</v>
      </c>
      <c r="C35" s="15">
        <v>7</v>
      </c>
      <c r="D35" s="16">
        <f t="shared" si="0"/>
        <v>7.7980536275878691</v>
      </c>
      <c r="E35" s="15">
        <v>13.910993664738221</v>
      </c>
      <c r="F35" s="16">
        <f t="shared" si="1"/>
        <v>6.713266881481232</v>
      </c>
      <c r="G35" s="15">
        <v>20.667000000000002</v>
      </c>
      <c r="H35" s="75">
        <f t="shared" si="2"/>
        <v>5.325836015085506</v>
      </c>
      <c r="I35" s="15">
        <v>24</v>
      </c>
      <c r="J35" s="17">
        <f t="shared" si="3"/>
        <v>51.727686481340257</v>
      </c>
      <c r="K35" s="16">
        <f t="shared" si="8"/>
        <v>4.0476353714649846</v>
      </c>
      <c r="L35" s="16">
        <f t="shared" si="4"/>
        <v>0.17743059162586233</v>
      </c>
      <c r="M35" s="16">
        <f t="shared" si="5"/>
        <v>5.0300685572973842</v>
      </c>
      <c r="N35" s="15">
        <v>13</v>
      </c>
      <c r="O35" s="15">
        <v>83</v>
      </c>
      <c r="P35" s="18">
        <f t="shared" si="6"/>
        <v>0.78784206319115657</v>
      </c>
      <c r="Q35" s="136">
        <f t="shared" si="7"/>
        <v>6.0603235630088965E-2</v>
      </c>
      <c r="R35" s="119"/>
    </row>
    <row r="36" spans="1:18" ht="13.8" customHeight="1" x14ac:dyDescent="0.25">
      <c r="A36" s="19">
        <v>2001</v>
      </c>
      <c r="B36" s="76">
        <v>8.0272374820019294</v>
      </c>
      <c r="C36" s="21">
        <v>7</v>
      </c>
      <c r="D36" s="20">
        <f t="shared" si="0"/>
        <v>7.4653308582617939</v>
      </c>
      <c r="E36" s="21">
        <v>13.910993664738221</v>
      </c>
      <c r="F36" s="20">
        <f t="shared" si="1"/>
        <v>6.4268291555172485</v>
      </c>
      <c r="G36" s="21">
        <v>20.667000000000002</v>
      </c>
      <c r="H36" s="76">
        <f t="shared" si="2"/>
        <v>5.0985963739464992</v>
      </c>
      <c r="I36" s="21">
        <v>24</v>
      </c>
      <c r="J36" s="22">
        <f t="shared" si="3"/>
        <v>51.727686481340257</v>
      </c>
      <c r="K36" s="20">
        <f t="shared" si="8"/>
        <v>3.8749332441993394</v>
      </c>
      <c r="L36" s="20">
        <f t="shared" si="4"/>
        <v>0.16986008741695735</v>
      </c>
      <c r="M36" s="20">
        <f t="shared" si="5"/>
        <v>4.8154485482270326</v>
      </c>
      <c r="N36" s="21">
        <v>13</v>
      </c>
      <c r="O36" s="21">
        <v>83</v>
      </c>
      <c r="P36" s="23">
        <f t="shared" si="6"/>
        <v>0.7542268810476076</v>
      </c>
      <c r="Q36" s="137">
        <f t="shared" si="7"/>
        <v>5.8017452388277505E-2</v>
      </c>
      <c r="R36" s="119"/>
    </row>
    <row r="37" spans="1:18" ht="13.8" customHeight="1" x14ac:dyDescent="0.25">
      <c r="A37" s="19">
        <v>2002</v>
      </c>
      <c r="B37" s="76">
        <v>9.5939436213107694</v>
      </c>
      <c r="C37" s="21">
        <v>7</v>
      </c>
      <c r="D37" s="20">
        <f t="shared" si="0"/>
        <v>8.9223675678190162</v>
      </c>
      <c r="E37" s="21">
        <v>13.910993664738221</v>
      </c>
      <c r="F37" s="20">
        <f t="shared" si="1"/>
        <v>7.6811775807150546</v>
      </c>
      <c r="G37" s="21">
        <v>20.667000000000002</v>
      </c>
      <c r="H37" s="76">
        <f t="shared" si="2"/>
        <v>6.0937086101086742</v>
      </c>
      <c r="I37" s="21">
        <v>24</v>
      </c>
      <c r="J37" s="22">
        <f t="shared" si="3"/>
        <v>51.727686481340257</v>
      </c>
      <c r="K37" s="20">
        <f t="shared" si="8"/>
        <v>4.6312185436825928</v>
      </c>
      <c r="L37" s="20">
        <f t="shared" si="4"/>
        <v>0.20301231972307257</v>
      </c>
      <c r="M37" s="20">
        <f t="shared" si="5"/>
        <v>5.7552977579892453</v>
      </c>
      <c r="N37" s="21">
        <v>13</v>
      </c>
      <c r="O37" s="21">
        <v>83</v>
      </c>
      <c r="P37" s="23">
        <f t="shared" si="6"/>
        <v>0.90143217896217098</v>
      </c>
      <c r="Q37" s="137">
        <f t="shared" si="7"/>
        <v>6.9340936843243925E-2</v>
      </c>
      <c r="R37" s="119"/>
    </row>
    <row r="38" spans="1:18" ht="13.8" customHeight="1" x14ac:dyDescent="0.25">
      <c r="A38" s="19">
        <v>2003</v>
      </c>
      <c r="B38" s="76">
        <v>10.820557091135051</v>
      </c>
      <c r="C38" s="21">
        <v>7</v>
      </c>
      <c r="D38" s="20">
        <f t="shared" si="0"/>
        <v>10.063118094755596</v>
      </c>
      <c r="E38" s="21">
        <v>13.910993664738221</v>
      </c>
      <c r="F38" s="20">
        <f t="shared" si="1"/>
        <v>8.66323837411902</v>
      </c>
      <c r="G38" s="21">
        <v>20.667000000000002</v>
      </c>
      <c r="H38" s="76">
        <f t="shared" si="2"/>
        <v>6.8728068993398423</v>
      </c>
      <c r="I38" s="21">
        <v>24</v>
      </c>
      <c r="J38" s="22">
        <f t="shared" si="3"/>
        <v>51.727686481340257</v>
      </c>
      <c r="K38" s="20">
        <f t="shared" si="8"/>
        <v>5.2233332434982804</v>
      </c>
      <c r="L38" s="20">
        <f t="shared" si="4"/>
        <v>0.22896803259170545</v>
      </c>
      <c r="M38" s="20">
        <f t="shared" si="5"/>
        <v>6.4911292399585534</v>
      </c>
      <c r="N38" s="21">
        <v>13</v>
      </c>
      <c r="O38" s="21">
        <v>83</v>
      </c>
      <c r="P38" s="23">
        <f t="shared" si="6"/>
        <v>1.0166828930055565</v>
      </c>
      <c r="Q38" s="137">
        <f t="shared" si="7"/>
        <v>7.8206376385042811E-2</v>
      </c>
      <c r="R38" s="119"/>
    </row>
    <row r="39" spans="1:18" ht="13.8" customHeight="1" x14ac:dyDescent="0.25">
      <c r="A39" s="19">
        <v>2004</v>
      </c>
      <c r="B39" s="76">
        <v>11.98333284115348</v>
      </c>
      <c r="C39" s="21">
        <v>7</v>
      </c>
      <c r="D39" s="20">
        <f t="shared" si="0"/>
        <v>11.144499542272737</v>
      </c>
      <c r="E39" s="21">
        <v>13.910993664738221</v>
      </c>
      <c r="F39" s="20">
        <f t="shared" si="1"/>
        <v>9.5941889169803964</v>
      </c>
      <c r="G39" s="21">
        <v>20.667000000000002</v>
      </c>
      <c r="H39" s="76">
        <f t="shared" si="2"/>
        <v>7.6113578935080577</v>
      </c>
      <c r="I39" s="21">
        <v>24</v>
      </c>
      <c r="J39" s="22">
        <f t="shared" si="3"/>
        <v>51.727686481340264</v>
      </c>
      <c r="K39" s="20">
        <f t="shared" si="8"/>
        <v>5.7846319990661232</v>
      </c>
      <c r="L39" s="20">
        <f t="shared" si="4"/>
        <v>0.25357290954810402</v>
      </c>
      <c r="M39" s="20">
        <f t="shared" si="5"/>
        <v>7.1886651992339745</v>
      </c>
      <c r="N39" s="21">
        <v>13</v>
      </c>
      <c r="O39" s="21">
        <v>83</v>
      </c>
      <c r="P39" s="23">
        <f t="shared" si="6"/>
        <v>1.1259355131330322</v>
      </c>
      <c r="Q39" s="137">
        <f t="shared" si="7"/>
        <v>8.6610424087156315E-2</v>
      </c>
      <c r="R39" s="119"/>
    </row>
    <row r="40" spans="1:18" ht="13.8" customHeight="1" x14ac:dyDescent="0.25">
      <c r="A40" s="19">
        <v>2005</v>
      </c>
      <c r="B40" s="76">
        <v>9.6658879916613003</v>
      </c>
      <c r="C40" s="21">
        <v>7</v>
      </c>
      <c r="D40" s="20">
        <f t="shared" si="0"/>
        <v>8.9892758322450099</v>
      </c>
      <c r="E40" s="21">
        <v>13.910993664738221</v>
      </c>
      <c r="F40" s="20">
        <f t="shared" si="1"/>
        <v>7.738778240715563</v>
      </c>
      <c r="G40" s="21">
        <v>20.667000000000002</v>
      </c>
      <c r="H40" s="76">
        <f t="shared" si="2"/>
        <v>6.1394049417068777</v>
      </c>
      <c r="I40" s="21">
        <v>24</v>
      </c>
      <c r="J40" s="22">
        <f t="shared" si="3"/>
        <v>51.727686481340257</v>
      </c>
      <c r="K40" s="20">
        <f t="shared" si="8"/>
        <v>4.6659477556972266</v>
      </c>
      <c r="L40" s="20">
        <f t="shared" si="4"/>
        <v>0.20453469614015241</v>
      </c>
      <c r="M40" s="20">
        <f t="shared" si="5"/>
        <v>5.7984563682252501</v>
      </c>
      <c r="N40" s="21">
        <v>13</v>
      </c>
      <c r="O40" s="21">
        <v>83</v>
      </c>
      <c r="P40" s="23">
        <f t="shared" si="6"/>
        <v>0.90819196128829227</v>
      </c>
      <c r="Q40" s="137">
        <f t="shared" si="7"/>
        <v>6.9860920099099402E-2</v>
      </c>
      <c r="R40" s="119"/>
    </row>
    <row r="41" spans="1:18" ht="13.8" customHeight="1" x14ac:dyDescent="0.25">
      <c r="A41" s="13">
        <v>2006</v>
      </c>
      <c r="B41" s="83">
        <v>11.980200978425032</v>
      </c>
      <c r="C41" s="15">
        <v>7</v>
      </c>
      <c r="D41" s="16">
        <f t="shared" si="0"/>
        <v>11.141586909935279</v>
      </c>
      <c r="E41" s="15">
        <v>13.910993664738221</v>
      </c>
      <c r="F41" s="16">
        <f t="shared" si="1"/>
        <v>9.5916814607428798</v>
      </c>
      <c r="G41" s="15">
        <v>20.667000000000002</v>
      </c>
      <c r="H41" s="75">
        <f t="shared" si="2"/>
        <v>7.6093686532511482</v>
      </c>
      <c r="I41" s="15">
        <v>24</v>
      </c>
      <c r="J41" s="17">
        <f t="shared" si="3"/>
        <v>51.727686481340264</v>
      </c>
      <c r="K41" s="16">
        <f t="shared" si="8"/>
        <v>5.7831201764708728</v>
      </c>
      <c r="L41" s="16">
        <f t="shared" si="4"/>
        <v>0.25350663787269578</v>
      </c>
      <c r="M41" s="16">
        <f t="shared" si="5"/>
        <v>7.1867864303719893</v>
      </c>
      <c r="N41" s="15">
        <v>13</v>
      </c>
      <c r="O41" s="15">
        <v>83</v>
      </c>
      <c r="P41" s="18">
        <f t="shared" si="6"/>
        <v>1.1256412481305524</v>
      </c>
      <c r="Q41" s="136">
        <f t="shared" si="7"/>
        <v>8.658778831773481E-2</v>
      </c>
      <c r="R41" s="119"/>
    </row>
    <row r="42" spans="1:18" ht="13.8" customHeight="1" x14ac:dyDescent="0.25">
      <c r="A42" s="13">
        <v>2007</v>
      </c>
      <c r="B42" s="83">
        <v>11.54250450688691</v>
      </c>
      <c r="C42" s="15">
        <v>7</v>
      </c>
      <c r="D42" s="16">
        <f t="shared" si="0"/>
        <v>10.734529191404826</v>
      </c>
      <c r="E42" s="15">
        <v>15.172908873709295</v>
      </c>
      <c r="F42" s="16">
        <f t="shared" si="1"/>
        <v>9.1057888591712484</v>
      </c>
      <c r="G42" s="15">
        <v>20.667000000000002</v>
      </c>
      <c r="H42" s="75">
        <f t="shared" si="2"/>
        <v>7.2238954756463265</v>
      </c>
      <c r="I42" s="15">
        <v>24</v>
      </c>
      <c r="J42" s="17">
        <f t="shared" si="3"/>
        <v>52.435274699563962</v>
      </c>
      <c r="K42" s="16">
        <f t="shared" si="8"/>
        <v>5.4901605614912086</v>
      </c>
      <c r="L42" s="16">
        <f t="shared" si="4"/>
        <v>0.24066457255851872</v>
      </c>
      <c r="M42" s="16">
        <f t="shared" si="5"/>
        <v>6.8227202997477265</v>
      </c>
      <c r="N42" s="15">
        <v>13</v>
      </c>
      <c r="O42" s="15">
        <v>83</v>
      </c>
      <c r="P42" s="18">
        <f t="shared" si="6"/>
        <v>1.0686188421291618</v>
      </c>
      <c r="Q42" s="136">
        <f t="shared" si="7"/>
        <v>8.2201449394550916E-2</v>
      </c>
      <c r="R42" s="119"/>
    </row>
    <row r="43" spans="1:18" ht="13.8" customHeight="1" x14ac:dyDescent="0.25">
      <c r="A43" s="13">
        <v>2008</v>
      </c>
      <c r="B43" s="83">
        <v>10.406753457089865</v>
      </c>
      <c r="C43" s="15">
        <v>7</v>
      </c>
      <c r="D43" s="16">
        <f t="shared" si="0"/>
        <v>9.6782807150935746</v>
      </c>
      <c r="E43" s="15">
        <v>16.434824082680368</v>
      </c>
      <c r="F43" s="16">
        <f t="shared" si="1"/>
        <v>8.0876723053399662</v>
      </c>
      <c r="G43" s="15">
        <v>20.667000000000002</v>
      </c>
      <c r="H43" s="75">
        <f t="shared" si="2"/>
        <v>6.4161930699953551</v>
      </c>
      <c r="I43" s="15">
        <v>24</v>
      </c>
      <c r="J43" s="17">
        <f t="shared" si="3"/>
        <v>53.142862917787653</v>
      </c>
      <c r="K43" s="16">
        <f t="shared" si="8"/>
        <v>4.8763067331964702</v>
      </c>
      <c r="L43" s="16">
        <f t="shared" si="4"/>
        <v>0.21375591159217402</v>
      </c>
      <c r="M43" s="16">
        <f t="shared" si="5"/>
        <v>6.0598732156823374</v>
      </c>
      <c r="N43" s="15">
        <v>13</v>
      </c>
      <c r="O43" s="15">
        <v>83</v>
      </c>
      <c r="P43" s="18">
        <f t="shared" si="6"/>
        <v>0.9491367687213299</v>
      </c>
      <c r="Q43" s="136">
        <f t="shared" si="7"/>
        <v>7.3010520670871534E-2</v>
      </c>
      <c r="R43" s="119"/>
    </row>
    <row r="44" spans="1:18" ht="13.8" customHeight="1" x14ac:dyDescent="0.25">
      <c r="A44" s="13">
        <v>2009</v>
      </c>
      <c r="B44" s="83">
        <v>9.9957733232154364</v>
      </c>
      <c r="C44" s="15">
        <v>7</v>
      </c>
      <c r="D44" s="16">
        <f t="shared" si="0"/>
        <v>9.2960691905903552</v>
      </c>
      <c r="E44" s="15">
        <v>17.69673929165144</v>
      </c>
      <c r="F44" s="16">
        <f t="shared" si="1"/>
        <v>7.6509680615600475</v>
      </c>
      <c r="G44" s="15">
        <v>20.667000000000002</v>
      </c>
      <c r="H44" s="75">
        <f t="shared" si="2"/>
        <v>6.0697424922774328</v>
      </c>
      <c r="I44" s="15">
        <v>24</v>
      </c>
      <c r="J44" s="17">
        <f t="shared" si="3"/>
        <v>53.850451136011358</v>
      </c>
      <c r="K44" s="16">
        <f t="shared" si="8"/>
        <v>4.6130042941308496</v>
      </c>
      <c r="L44" s="16">
        <f t="shared" si="4"/>
        <v>0.20221388686600986</v>
      </c>
      <c r="M44" s="16">
        <f t="shared" si="5"/>
        <v>5.7326625857079465</v>
      </c>
      <c r="N44" s="15">
        <v>13</v>
      </c>
      <c r="O44" s="15">
        <v>83</v>
      </c>
      <c r="P44" s="18">
        <f t="shared" si="6"/>
        <v>0.89788691101449758</v>
      </c>
      <c r="Q44" s="136">
        <f t="shared" si="7"/>
        <v>6.9068223924192124E-2</v>
      </c>
      <c r="R44" s="119"/>
    </row>
    <row r="45" spans="1:18" ht="13.8" customHeight="1" x14ac:dyDescent="0.25">
      <c r="A45" s="13">
        <v>2010</v>
      </c>
      <c r="B45" s="83">
        <v>12.010989303567381</v>
      </c>
      <c r="C45" s="15">
        <v>7</v>
      </c>
      <c r="D45" s="16">
        <f t="shared" si="0"/>
        <v>11.170220052317665</v>
      </c>
      <c r="E45" s="15">
        <v>18.958654500622512</v>
      </c>
      <c r="F45" s="16">
        <f t="shared" si="1"/>
        <v>9.0524966256395043</v>
      </c>
      <c r="G45" s="15">
        <v>20.667000000000002</v>
      </c>
      <c r="H45" s="75">
        <f t="shared" si="2"/>
        <v>7.1816171480185877</v>
      </c>
      <c r="I45" s="15">
        <v>24</v>
      </c>
      <c r="J45" s="17">
        <f t="shared" si="3"/>
        <v>54.558039354235056</v>
      </c>
      <c r="K45" s="16">
        <f t="shared" si="8"/>
        <v>5.4580290324941263</v>
      </c>
      <c r="L45" s="16">
        <f t="shared" si="4"/>
        <v>0.23925606717782472</v>
      </c>
      <c r="M45" s="16">
        <f t="shared" si="5"/>
        <v>6.7827898764577412</v>
      </c>
      <c r="N45" s="15">
        <v>13</v>
      </c>
      <c r="O45" s="15">
        <v>83</v>
      </c>
      <c r="P45" s="18">
        <f t="shared" si="6"/>
        <v>1.0623646794451884</v>
      </c>
      <c r="Q45" s="136">
        <f t="shared" si="7"/>
        <v>8.1720359957322186E-2</v>
      </c>
      <c r="R45" s="119"/>
    </row>
    <row r="46" spans="1:18" ht="13.8" customHeight="1" x14ac:dyDescent="0.25">
      <c r="A46" s="24">
        <v>2011</v>
      </c>
      <c r="B46" s="76">
        <v>11.731270175158491</v>
      </c>
      <c r="C46" s="25">
        <v>7</v>
      </c>
      <c r="D46" s="26">
        <f t="shared" si="0"/>
        <v>10.910081262897396</v>
      </c>
      <c r="E46" s="21">
        <v>20.220569709593583</v>
      </c>
      <c r="F46" s="26">
        <f t="shared" si="1"/>
        <v>8.7040006757599198</v>
      </c>
      <c r="G46" s="25">
        <v>20.667000000000002</v>
      </c>
      <c r="H46" s="76">
        <f t="shared" si="2"/>
        <v>6.905144856100617</v>
      </c>
      <c r="I46" s="25">
        <v>24</v>
      </c>
      <c r="J46" s="27">
        <f t="shared" si="3"/>
        <v>55.265627572458762</v>
      </c>
      <c r="K46" s="20">
        <f t="shared" si="8"/>
        <v>5.2479100906364691</v>
      </c>
      <c r="L46" s="26">
        <f t="shared" si="4"/>
        <v>0.2300453738361192</v>
      </c>
      <c r="M46" s="26">
        <f t="shared" si="5"/>
        <v>6.5216713255670609</v>
      </c>
      <c r="N46" s="21">
        <v>13</v>
      </c>
      <c r="O46" s="25">
        <v>83</v>
      </c>
      <c r="P46" s="28">
        <f t="shared" si="6"/>
        <v>1.021466593161106</v>
      </c>
      <c r="Q46" s="138">
        <f t="shared" si="7"/>
        <v>7.8574353320085069E-2</v>
      </c>
      <c r="R46" s="119"/>
    </row>
    <row r="47" spans="1:18" ht="13.8" customHeight="1" x14ac:dyDescent="0.25">
      <c r="A47" s="19">
        <v>2012</v>
      </c>
      <c r="B47" s="76">
        <v>11.930382728559582</v>
      </c>
      <c r="C47" s="21">
        <v>7</v>
      </c>
      <c r="D47" s="20">
        <f t="shared" ref="D47:D52" si="9">+B47-B47*(C47/100)</f>
        <v>11.095255937560411</v>
      </c>
      <c r="E47" s="25">
        <v>20.220569709593583</v>
      </c>
      <c r="F47" s="20">
        <f t="shared" ref="F47:F52" si="10">+(D47-D47*(E47)/100)</f>
        <v>8.8517319762481872</v>
      </c>
      <c r="G47" s="21">
        <v>20.667000000000002</v>
      </c>
      <c r="H47" s="76">
        <f t="shared" si="2"/>
        <v>7.0223445287169746</v>
      </c>
      <c r="I47" s="21">
        <v>24</v>
      </c>
      <c r="J47" s="22">
        <f t="shared" ref="J47:J52" si="11">100-(K47/B47*100)</f>
        <v>55.265627572458754</v>
      </c>
      <c r="K47" s="20">
        <f t="shared" si="8"/>
        <v>5.3369818418249011</v>
      </c>
      <c r="L47" s="20">
        <f t="shared" ref="L47:L52" si="12">+(K47/365)*16</f>
        <v>0.23394988895670799</v>
      </c>
      <c r="M47" s="20">
        <f t="shared" ref="M47:M52" si="13">+L47*28.3495</f>
        <v>6.6323623769781932</v>
      </c>
      <c r="N47" s="21">
        <v>13</v>
      </c>
      <c r="O47" s="21">
        <v>83</v>
      </c>
      <c r="P47" s="23">
        <f t="shared" ref="P47:P52" si="14">+Q47*N47</f>
        <v>1.0388037457917652</v>
      </c>
      <c r="Q47" s="137">
        <f t="shared" ref="Q47:Q52" si="15">+M47/O47</f>
        <v>7.9907980445520402E-2</v>
      </c>
      <c r="R47" s="119"/>
    </row>
    <row r="48" spans="1:18" ht="13.8" customHeight="1" x14ac:dyDescent="0.25">
      <c r="A48" s="19">
        <v>2013</v>
      </c>
      <c r="B48" s="76">
        <v>11.425794058813734</v>
      </c>
      <c r="C48" s="21">
        <v>7</v>
      </c>
      <c r="D48" s="20">
        <f t="shared" si="9"/>
        <v>10.625988474696772</v>
      </c>
      <c r="E48" s="25">
        <v>20.220569709593583</v>
      </c>
      <c r="F48" s="20">
        <f t="shared" si="10"/>
        <v>8.4773530678373312</v>
      </c>
      <c r="G48" s="21">
        <v>20.667000000000002</v>
      </c>
      <c r="H48" s="76">
        <f t="shared" si="2"/>
        <v>6.7253385093073899</v>
      </c>
      <c r="I48" s="21">
        <v>24</v>
      </c>
      <c r="J48" s="22">
        <f t="shared" si="11"/>
        <v>55.265627572458754</v>
      </c>
      <c r="K48" s="20">
        <f t="shared" si="8"/>
        <v>5.1112572670736167</v>
      </c>
      <c r="L48" s="20">
        <f t="shared" si="12"/>
        <v>0.22405511307719964</v>
      </c>
      <c r="M48" s="20">
        <f t="shared" si="13"/>
        <v>6.3518504281820709</v>
      </c>
      <c r="N48" s="21">
        <v>13</v>
      </c>
      <c r="O48" s="21">
        <v>83</v>
      </c>
      <c r="P48" s="23">
        <f t="shared" si="14"/>
        <v>0.99486813935381835</v>
      </c>
      <c r="Q48" s="137">
        <f t="shared" si="15"/>
        <v>7.6528318411832177E-2</v>
      </c>
      <c r="R48" s="119"/>
    </row>
    <row r="49" spans="1:18" ht="13.8" customHeight="1" x14ac:dyDescent="0.25">
      <c r="A49" s="19">
        <v>2014</v>
      </c>
      <c r="B49" s="76">
        <v>10.799519540168497</v>
      </c>
      <c r="C49" s="21">
        <v>7</v>
      </c>
      <c r="D49" s="20">
        <f t="shared" si="9"/>
        <v>10.043553172356702</v>
      </c>
      <c r="E49" s="25">
        <v>20.220569709593583</v>
      </c>
      <c r="F49" s="20">
        <f t="shared" si="10"/>
        <v>8.0126895018202173</v>
      </c>
      <c r="G49" s="21">
        <v>20.667000000000002</v>
      </c>
      <c r="H49" s="76">
        <f t="shared" si="2"/>
        <v>6.3567069624790324</v>
      </c>
      <c r="I49" s="21">
        <v>24</v>
      </c>
      <c r="J49" s="22">
        <f t="shared" si="11"/>
        <v>55.265627572458762</v>
      </c>
      <c r="K49" s="20">
        <f t="shared" si="8"/>
        <v>4.8310972914840642</v>
      </c>
      <c r="L49" s="20">
        <f t="shared" si="12"/>
        <v>0.21177412784587679</v>
      </c>
      <c r="M49" s="20">
        <f t="shared" si="13"/>
        <v>6.0036906373666836</v>
      </c>
      <c r="N49" s="21">
        <v>13</v>
      </c>
      <c r="O49" s="21">
        <v>83</v>
      </c>
      <c r="P49" s="23">
        <f t="shared" si="14"/>
        <v>0.94033708778032388</v>
      </c>
      <c r="Q49" s="137">
        <f t="shared" si="15"/>
        <v>7.2333622136947995E-2</v>
      </c>
      <c r="R49" s="119"/>
    </row>
    <row r="50" spans="1:18" ht="13.8" customHeight="1" x14ac:dyDescent="0.25">
      <c r="A50" s="24">
        <v>2015</v>
      </c>
      <c r="B50" s="76">
        <v>11.893887648987763</v>
      </c>
      <c r="C50" s="25">
        <v>7</v>
      </c>
      <c r="D50" s="26">
        <f t="shared" si="9"/>
        <v>11.061315513558618</v>
      </c>
      <c r="E50" s="25">
        <v>20.220569709593583</v>
      </c>
      <c r="F50" s="26">
        <f t="shared" si="10"/>
        <v>8.824654499341408</v>
      </c>
      <c r="G50" s="25">
        <v>20.667000000000002</v>
      </c>
      <c r="H50" s="76">
        <f t="shared" si="2"/>
        <v>7.000863153962519</v>
      </c>
      <c r="I50" s="25">
        <v>24</v>
      </c>
      <c r="J50" s="27">
        <f t="shared" si="11"/>
        <v>55.265627572458762</v>
      </c>
      <c r="K50" s="20">
        <f t="shared" si="8"/>
        <v>5.3206559970115146</v>
      </c>
      <c r="L50" s="26">
        <f t="shared" si="12"/>
        <v>0.23323423548543626</v>
      </c>
      <c r="M50" s="26">
        <f t="shared" si="13"/>
        <v>6.6120739588943751</v>
      </c>
      <c r="N50" s="25">
        <v>13</v>
      </c>
      <c r="O50" s="25">
        <v>83</v>
      </c>
      <c r="P50" s="28">
        <f t="shared" si="14"/>
        <v>1.0356260417545406</v>
      </c>
      <c r="Q50" s="138">
        <f t="shared" si="15"/>
        <v>7.9663541673426208E-2</v>
      </c>
      <c r="R50" s="119"/>
    </row>
    <row r="51" spans="1:18" ht="13.8" customHeight="1" x14ac:dyDescent="0.25">
      <c r="A51" s="29">
        <v>2016</v>
      </c>
      <c r="B51" s="83">
        <v>14.533751916131676</v>
      </c>
      <c r="C51" s="30">
        <v>7</v>
      </c>
      <c r="D51" s="14">
        <f t="shared" si="9"/>
        <v>13.516389282002459</v>
      </c>
      <c r="E51" s="31">
        <v>20.220569709593583</v>
      </c>
      <c r="F51" s="14">
        <f t="shared" si="10"/>
        <v>10.783298365015117</v>
      </c>
      <c r="G51" s="30">
        <v>20.667000000000002</v>
      </c>
      <c r="H51" s="75">
        <f t="shared" si="2"/>
        <v>8.5547140919174431</v>
      </c>
      <c r="I51" s="30">
        <v>24</v>
      </c>
      <c r="J51" s="32">
        <f t="shared" si="11"/>
        <v>55.265627572458747</v>
      </c>
      <c r="K51" s="16">
        <f t="shared" si="8"/>
        <v>6.5015827098572565</v>
      </c>
      <c r="L51" s="14">
        <f t="shared" si="12"/>
        <v>0.28500088591155098</v>
      </c>
      <c r="M51" s="14">
        <f t="shared" si="13"/>
        <v>8.0796326151495137</v>
      </c>
      <c r="N51" s="30">
        <v>13</v>
      </c>
      <c r="O51" s="30">
        <v>83</v>
      </c>
      <c r="P51" s="33">
        <f t="shared" si="14"/>
        <v>1.2654846264692008</v>
      </c>
      <c r="Q51" s="139">
        <f t="shared" si="15"/>
        <v>9.7344971266861605E-2</v>
      </c>
      <c r="R51" s="119"/>
    </row>
    <row r="52" spans="1:18" ht="13.8" customHeight="1" x14ac:dyDescent="0.25">
      <c r="A52" s="29">
        <v>2017</v>
      </c>
      <c r="B52" s="83">
        <v>14.962787941817378</v>
      </c>
      <c r="C52" s="30">
        <v>7</v>
      </c>
      <c r="D52" s="14">
        <f t="shared" si="9"/>
        <v>13.915392785890162</v>
      </c>
      <c r="E52" s="30">
        <v>20.220569709593583</v>
      </c>
      <c r="F52" s="14">
        <f t="shared" si="10"/>
        <v>11.101621087255484</v>
      </c>
      <c r="G52" s="30">
        <v>20.667000000000002</v>
      </c>
      <c r="H52" s="75">
        <f t="shared" si="2"/>
        <v>8.8072490571523936</v>
      </c>
      <c r="I52" s="30">
        <v>24</v>
      </c>
      <c r="J52" s="32">
        <f t="shared" si="11"/>
        <v>55.265627572458754</v>
      </c>
      <c r="K52" s="16">
        <f t="shared" si="8"/>
        <v>6.6935092834358194</v>
      </c>
      <c r="L52" s="14">
        <f t="shared" si="12"/>
        <v>0.29341410557526881</v>
      </c>
      <c r="M52" s="14">
        <f t="shared" si="13"/>
        <v>8.3181431860060826</v>
      </c>
      <c r="N52" s="30">
        <v>13</v>
      </c>
      <c r="O52" s="30">
        <v>83</v>
      </c>
      <c r="P52" s="33">
        <f t="shared" si="14"/>
        <v>1.3028417038322779</v>
      </c>
      <c r="Q52" s="139">
        <f t="shared" si="15"/>
        <v>0.10021859260248292</v>
      </c>
      <c r="R52" s="119"/>
    </row>
    <row r="53" spans="1:18" ht="13.8" customHeight="1" x14ac:dyDescent="0.25">
      <c r="A53" s="59">
        <v>2018</v>
      </c>
      <c r="B53" s="83">
        <v>12.064982509365421</v>
      </c>
      <c r="C53" s="31">
        <v>7</v>
      </c>
      <c r="D53" s="35">
        <f>+B53-B53*(C53/100)</f>
        <v>11.220433733709841</v>
      </c>
      <c r="E53" s="31">
        <v>20.220569709593583</v>
      </c>
      <c r="F53" s="35">
        <f>+(D53-D53*(E53)/100)</f>
        <v>8.951598108866289</v>
      </c>
      <c r="G53" s="31">
        <v>20.667000000000002</v>
      </c>
      <c r="H53" s="79">
        <f>F53-(F53*G53/100)</f>
        <v>7.1015713277068926</v>
      </c>
      <c r="I53" s="31">
        <v>24</v>
      </c>
      <c r="J53" s="60">
        <f>100-(K53/B53*100)</f>
        <v>55.265627572458762</v>
      </c>
      <c r="K53" s="80">
        <f>+H53-H53*I53/100</f>
        <v>5.397194209057238</v>
      </c>
      <c r="L53" s="35">
        <f>+(K53/365)*16</f>
        <v>0.23658933519155015</v>
      </c>
      <c r="M53" s="35">
        <f>+L53*28.3495</f>
        <v>6.707189358012851</v>
      </c>
      <c r="N53" s="31">
        <v>13</v>
      </c>
      <c r="O53" s="31">
        <v>83</v>
      </c>
      <c r="P53" s="61">
        <f>+Q53*N53</f>
        <v>1.050523634387555</v>
      </c>
      <c r="Q53" s="140">
        <f>+M53/O53</f>
        <v>8.0809510337504234E-2</v>
      </c>
      <c r="R53" s="119"/>
    </row>
    <row r="54" spans="1:18" ht="13.8" customHeight="1" x14ac:dyDescent="0.25">
      <c r="A54" s="59">
        <v>2019</v>
      </c>
      <c r="B54" s="84">
        <v>12.288233705282783</v>
      </c>
      <c r="C54" s="31">
        <v>7</v>
      </c>
      <c r="D54" s="35">
        <f>+B54-B54*(C54/100)</f>
        <v>11.428057345912988</v>
      </c>
      <c r="E54" s="31">
        <v>20.220569709593583</v>
      </c>
      <c r="F54" s="35">
        <f>+(D54-D54*(E54)/100)</f>
        <v>9.1172390438303221</v>
      </c>
      <c r="G54" s="31">
        <v>20.667000000000002</v>
      </c>
      <c r="H54" s="79">
        <f>F54-(F54*G54/100)</f>
        <v>7.2329792506419093</v>
      </c>
      <c r="I54" s="31">
        <v>24</v>
      </c>
      <c r="J54" s="60">
        <f>100-(K54/B54*100)</f>
        <v>55.265627572458762</v>
      </c>
      <c r="K54" s="80">
        <f>+H54-H54*I54/100</f>
        <v>5.497064230487851</v>
      </c>
      <c r="L54" s="35">
        <f>+(K54/365)*16</f>
        <v>0.24096719914467293</v>
      </c>
      <c r="M54" s="35">
        <f>+L54*28.3495</f>
        <v>6.8312996121519047</v>
      </c>
      <c r="N54" s="31">
        <v>13</v>
      </c>
      <c r="O54" s="31">
        <v>83</v>
      </c>
      <c r="P54" s="61">
        <f>+Q54*N54</f>
        <v>1.0699625898551175</v>
      </c>
      <c r="Q54" s="140">
        <f>+M54/O54</f>
        <v>8.2304814604239815E-2</v>
      </c>
      <c r="R54" s="119"/>
    </row>
    <row r="55" spans="1:18" ht="13.8" customHeight="1" x14ac:dyDescent="0.25">
      <c r="A55" s="59">
        <v>2020</v>
      </c>
      <c r="B55" s="84">
        <v>14.25502797548895</v>
      </c>
      <c r="C55" s="31">
        <v>7</v>
      </c>
      <c r="D55" s="35">
        <f>+B55-B55*(C55/100)</f>
        <v>13.257176017204724</v>
      </c>
      <c r="E55" s="31">
        <v>20.220569709593583</v>
      </c>
      <c r="F55" s="35">
        <f>+(D55-D55*(E55)/100)</f>
        <v>10.57649949912232</v>
      </c>
      <c r="G55" s="31">
        <v>20.667000000000002</v>
      </c>
      <c r="H55" s="79">
        <f>F55-(F55*G55/100)</f>
        <v>8.3906543476387103</v>
      </c>
      <c r="I55" s="31">
        <v>24</v>
      </c>
      <c r="J55" s="60">
        <f>100-(K55/B55*100)</f>
        <v>55.265627572458762</v>
      </c>
      <c r="K55" s="80">
        <f>+H55-H55*I55/100</f>
        <v>6.3768973042054196</v>
      </c>
      <c r="L55" s="35">
        <f>+(K55/365)*16</f>
        <v>0.27953522429393618</v>
      </c>
      <c r="M55" s="35">
        <f>+L55*28.3495</f>
        <v>7.9246838411209435</v>
      </c>
      <c r="N55" s="31">
        <v>13</v>
      </c>
      <c r="O55" s="31">
        <v>83</v>
      </c>
      <c r="P55" s="61">
        <f>+Q55*N55</f>
        <v>1.2412155413803889</v>
      </c>
      <c r="Q55" s="140">
        <f>+M55/O55</f>
        <v>9.5478118567722217E-2</v>
      </c>
      <c r="R55" s="119"/>
    </row>
    <row r="56" spans="1:18" ht="13.8" customHeight="1" x14ac:dyDescent="0.25">
      <c r="A56" s="19">
        <v>2021</v>
      </c>
      <c r="B56" s="143">
        <v>12.521305082398612</v>
      </c>
      <c r="C56" s="21">
        <v>7</v>
      </c>
      <c r="D56" s="20">
        <f t="shared" ref="D56:D57" si="16">+B56-B56*(C56/100)</f>
        <v>11.644813726630709</v>
      </c>
      <c r="E56" s="21">
        <v>20.220569709593583</v>
      </c>
      <c r="F56" s="20">
        <f t="shared" ref="F56:F57" si="17">+(D56-D56*(E56)/100)</f>
        <v>9.2901660494850233</v>
      </c>
      <c r="G56" s="21">
        <v>20.667000000000002</v>
      </c>
      <c r="H56" s="76">
        <f t="shared" ref="H56:H57" si="18">F56-(F56*G56/100)</f>
        <v>7.3701674320379533</v>
      </c>
      <c r="I56" s="21">
        <v>24</v>
      </c>
      <c r="J56" s="22">
        <f t="shared" ref="J56:J57" si="19">100-(K56/B56*100)</f>
        <v>55.265627572458762</v>
      </c>
      <c r="K56" s="20">
        <f t="shared" ref="K56:K57" si="20">+H56-H56*I56/100</f>
        <v>5.601327248348845</v>
      </c>
      <c r="L56" s="20">
        <f t="shared" ref="L56:L57" si="21">+(K56/365)*16</f>
        <v>0.24553763280433294</v>
      </c>
      <c r="M56" s="20">
        <f t="shared" ref="M56:M57" si="22">+L56*28.3495</f>
        <v>6.9608691211864366</v>
      </c>
      <c r="N56" s="21">
        <v>13</v>
      </c>
      <c r="O56" s="21">
        <v>83</v>
      </c>
      <c r="P56" s="23">
        <f t="shared" ref="P56:P57" si="23">+Q56*N56</f>
        <v>1.0902566093424539</v>
      </c>
      <c r="Q56" s="137">
        <f t="shared" ref="Q56:Q57" si="24">+M56/O56</f>
        <v>8.3865893026342606E-2</v>
      </c>
      <c r="R56" s="119"/>
    </row>
    <row r="57" spans="1:18" ht="13.8" customHeight="1" thickBot="1" x14ac:dyDescent="0.3">
      <c r="A57" s="123">
        <v>2022</v>
      </c>
      <c r="B57" s="135">
        <v>12.697109663163562</v>
      </c>
      <c r="C57" s="125">
        <v>7</v>
      </c>
      <c r="D57" s="124">
        <f t="shared" si="16"/>
        <v>11.808311986742114</v>
      </c>
      <c r="E57" s="125">
        <v>20.220569709593583</v>
      </c>
      <c r="F57" s="124">
        <f t="shared" si="17"/>
        <v>9.42060402993663</v>
      </c>
      <c r="G57" s="125">
        <v>20.667000000000002</v>
      </c>
      <c r="H57" s="135">
        <f t="shared" si="18"/>
        <v>7.4736477950696267</v>
      </c>
      <c r="I57" s="125">
        <v>24</v>
      </c>
      <c r="J57" s="126">
        <f t="shared" si="19"/>
        <v>55.265627572458754</v>
      </c>
      <c r="K57" s="124">
        <f t="shared" si="20"/>
        <v>5.6799723242529163</v>
      </c>
      <c r="L57" s="124">
        <f t="shared" si="21"/>
        <v>0.2489850881864292</v>
      </c>
      <c r="M57" s="124">
        <f t="shared" si="22"/>
        <v>7.0586027575411743</v>
      </c>
      <c r="N57" s="125">
        <v>13</v>
      </c>
      <c r="O57" s="125">
        <v>83</v>
      </c>
      <c r="P57" s="127">
        <f t="shared" si="23"/>
        <v>1.1055642873257261</v>
      </c>
      <c r="Q57" s="141">
        <f t="shared" si="24"/>
        <v>8.5043406717363546E-2</v>
      </c>
      <c r="R57" s="119"/>
    </row>
    <row r="58" spans="1:18" ht="15" customHeight="1" thickTop="1" x14ac:dyDescent="0.25">
      <c r="A58" s="7" t="s">
        <v>96</v>
      </c>
      <c r="Q58" s="7"/>
    </row>
    <row r="59" spans="1:18" ht="15" customHeight="1" x14ac:dyDescent="0.25">
      <c r="A59" s="7" t="s">
        <v>88</v>
      </c>
      <c r="Q59" s="7"/>
    </row>
    <row r="60" spans="1:18" ht="15" customHeight="1" x14ac:dyDescent="0.25">
      <c r="A60" s="7" t="s">
        <v>104</v>
      </c>
      <c r="Q60" s="7"/>
    </row>
    <row r="61" spans="1:18" ht="15" customHeight="1" x14ac:dyDescent="0.25">
      <c r="A61" s="7" t="s">
        <v>209</v>
      </c>
      <c r="Q61" s="7"/>
    </row>
    <row r="62" spans="1:18" ht="15" customHeight="1" x14ac:dyDescent="0.25">
      <c r="A62" s="7" t="s">
        <v>210</v>
      </c>
      <c r="Q62" s="7"/>
    </row>
    <row r="63" spans="1:18" ht="15" customHeight="1" x14ac:dyDescent="0.25">
      <c r="A63" s="7" t="s">
        <v>105</v>
      </c>
      <c r="Q63" s="7"/>
    </row>
    <row r="64" spans="1:18" ht="15" customHeight="1" x14ac:dyDescent="0.25">
      <c r="A64" s="7" t="s">
        <v>106</v>
      </c>
      <c r="Q64" s="7"/>
    </row>
    <row r="65" spans="1:17" ht="15" customHeight="1" x14ac:dyDescent="0.25">
      <c r="A65" s="7" t="s">
        <v>214</v>
      </c>
      <c r="Q65" s="7"/>
    </row>
    <row r="66" spans="1:17" x14ac:dyDescent="0.25">
      <c r="Q66" s="7"/>
    </row>
    <row r="67" spans="1:17" x14ac:dyDescent="0.25">
      <c r="Q67" s="7"/>
    </row>
    <row r="68" spans="1:17" x14ac:dyDescent="0.25">
      <c r="Q68" s="7"/>
    </row>
    <row r="69" spans="1:17" x14ac:dyDescent="0.25">
      <c r="Q69" s="7"/>
    </row>
    <row r="70" spans="1:17" x14ac:dyDescent="0.25">
      <c r="Q70" s="7"/>
    </row>
    <row r="71" spans="1:17" x14ac:dyDescent="0.25">
      <c r="Q71" s="7"/>
    </row>
    <row r="72" spans="1:17" x14ac:dyDescent="0.25">
      <c r="Q72" s="7"/>
    </row>
    <row r="73" spans="1:17" x14ac:dyDescent="0.25">
      <c r="Q73" s="7"/>
    </row>
    <row r="74" spans="1:17" x14ac:dyDescent="0.25">
      <c r="Q74"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R181"/>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99</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49"/>
      <c r="M2" s="49"/>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0.46622320191951311</v>
      </c>
      <c r="C5" s="15">
        <v>7</v>
      </c>
      <c r="D5" s="16">
        <f t="shared" ref="D5:D46" si="0">+B5-B5*(C5/100)</f>
        <v>0.43358757778514717</v>
      </c>
      <c r="E5" s="15">
        <v>19.3056118815094</v>
      </c>
      <c r="F5" s="16">
        <f t="shared" ref="F5:F46" si="1">+(D5-D5*(E5)/100)</f>
        <v>0.349880842851509</v>
      </c>
      <c r="G5" s="15">
        <v>60</v>
      </c>
      <c r="H5" s="15">
        <f>F5-(F5*G5/100)</f>
        <v>0.13995233714060362</v>
      </c>
      <c r="I5" s="15">
        <v>18</v>
      </c>
      <c r="J5" s="17">
        <f t="shared" ref="J5:J46" si="2">100-(K5/B5*100)</f>
        <v>75.384983848335622</v>
      </c>
      <c r="K5" s="16">
        <f>+H5-H5*I5/100</f>
        <v>0.11476091645529497</v>
      </c>
      <c r="L5" s="16">
        <f t="shared" ref="L5:L46" si="3">+(K5/365)*16</f>
        <v>5.0306155158485466E-3</v>
      </c>
      <c r="M5" s="16">
        <f t="shared" ref="M5:M46" si="4">+L5*28.3495</f>
        <v>0.14261543456654838</v>
      </c>
      <c r="N5" s="15">
        <v>76</v>
      </c>
      <c r="O5" s="15">
        <v>162</v>
      </c>
      <c r="P5" s="18">
        <f t="shared" ref="P5:P46" si="5">+Q5*N5</f>
        <v>6.6906006339862198E-2</v>
      </c>
      <c r="Q5" s="114">
        <f t="shared" ref="Q5:Q46" si="6">+M5/O5</f>
        <v>8.8034218868239739E-4</v>
      </c>
      <c r="R5" s="119"/>
    </row>
    <row r="6" spans="1:18" ht="13.8" customHeight="1" x14ac:dyDescent="0.25">
      <c r="A6" s="19">
        <v>1971</v>
      </c>
      <c r="B6" s="20">
        <v>0.50707643707773731</v>
      </c>
      <c r="C6" s="21">
        <v>7</v>
      </c>
      <c r="D6" s="20">
        <f t="shared" si="0"/>
        <v>0.47158108648229569</v>
      </c>
      <c r="E6" s="21">
        <v>19.3056118815094</v>
      </c>
      <c r="F6" s="20">
        <f t="shared" si="1"/>
        <v>0.38053947221941847</v>
      </c>
      <c r="G6" s="21">
        <v>60</v>
      </c>
      <c r="H6" s="21">
        <f t="shared" ref="H6:H52" si="7">F6-(F6*G6/100)</f>
        <v>0.15221578888776741</v>
      </c>
      <c r="I6" s="21">
        <v>18</v>
      </c>
      <c r="J6" s="22">
        <f t="shared" si="2"/>
        <v>75.384983848335622</v>
      </c>
      <c r="K6" s="20">
        <f t="shared" ref="K6:K52" si="8">+H6-H6*I6/100</f>
        <v>0.12481694688796928</v>
      </c>
      <c r="L6" s="20">
        <f t="shared" si="3"/>
        <v>5.4714278087876949E-3</v>
      </c>
      <c r="M6" s="20">
        <f t="shared" si="4"/>
        <v>0.15511224266522675</v>
      </c>
      <c r="N6" s="21">
        <v>76</v>
      </c>
      <c r="O6" s="21">
        <v>162</v>
      </c>
      <c r="P6" s="23">
        <f t="shared" si="5"/>
        <v>7.2768706435538483E-2</v>
      </c>
      <c r="Q6" s="115">
        <f t="shared" si="6"/>
        <v>9.5748297941497995E-4</v>
      </c>
      <c r="R6" s="119"/>
    </row>
    <row r="7" spans="1:18" ht="13.8" customHeight="1" x14ac:dyDescent="0.25">
      <c r="A7" s="19">
        <v>1972</v>
      </c>
      <c r="B7" s="20">
        <v>0.56123032358882496</v>
      </c>
      <c r="C7" s="21">
        <v>7</v>
      </c>
      <c r="D7" s="20">
        <f t="shared" si="0"/>
        <v>0.52194420093760718</v>
      </c>
      <c r="E7" s="21">
        <v>19.3056118815094</v>
      </c>
      <c r="F7" s="20">
        <f t="shared" si="1"/>
        <v>0.4211796792665472</v>
      </c>
      <c r="G7" s="21">
        <v>60</v>
      </c>
      <c r="H7" s="21">
        <f t="shared" si="7"/>
        <v>0.16847187170661887</v>
      </c>
      <c r="I7" s="21">
        <v>18</v>
      </c>
      <c r="J7" s="22">
        <f t="shared" si="2"/>
        <v>75.384983848335636</v>
      </c>
      <c r="K7" s="20">
        <f t="shared" si="8"/>
        <v>0.13814693479942747</v>
      </c>
      <c r="L7" s="20">
        <f t="shared" si="3"/>
        <v>6.0557560460022999E-3</v>
      </c>
      <c r="M7" s="20">
        <f t="shared" si="4"/>
        <v>0.17167765602614218</v>
      </c>
      <c r="N7" s="21">
        <v>76</v>
      </c>
      <c r="O7" s="21">
        <v>162</v>
      </c>
      <c r="P7" s="23">
        <f t="shared" si="5"/>
        <v>8.054013492584447E-2</v>
      </c>
      <c r="Q7" s="115">
        <f t="shared" si="6"/>
        <v>1.059738617445322E-3</v>
      </c>
      <c r="R7" s="119"/>
    </row>
    <row r="8" spans="1:18" ht="13.8" customHeight="1" x14ac:dyDescent="0.25">
      <c r="A8" s="19">
        <v>1973</v>
      </c>
      <c r="B8" s="20">
        <v>0.4884171979481759</v>
      </c>
      <c r="C8" s="21">
        <v>7</v>
      </c>
      <c r="D8" s="20">
        <f t="shared" si="0"/>
        <v>0.45422799409180359</v>
      </c>
      <c r="E8" s="21">
        <v>19.3056118815094</v>
      </c>
      <c r="F8" s="20">
        <f t="shared" si="1"/>
        <v>0.36653650049527453</v>
      </c>
      <c r="G8" s="21">
        <v>60</v>
      </c>
      <c r="H8" s="21">
        <f t="shared" si="7"/>
        <v>0.14661460019810982</v>
      </c>
      <c r="I8" s="21">
        <v>18</v>
      </c>
      <c r="J8" s="22">
        <f t="shared" si="2"/>
        <v>75.384983848335622</v>
      </c>
      <c r="K8" s="20">
        <f t="shared" si="8"/>
        <v>0.12022397216245005</v>
      </c>
      <c r="L8" s="20">
        <f t="shared" si="3"/>
        <v>5.2700919304087693E-3</v>
      </c>
      <c r="M8" s="20">
        <f t="shared" si="4"/>
        <v>0.1494044711811234</v>
      </c>
      <c r="N8" s="21">
        <v>76</v>
      </c>
      <c r="O8" s="21">
        <v>162</v>
      </c>
      <c r="P8" s="23">
        <f t="shared" si="5"/>
        <v>7.0090986480033202E-2</v>
      </c>
      <c r="Q8" s="115">
        <f t="shared" si="6"/>
        <v>9.2224982210570002E-4</v>
      </c>
      <c r="R8" s="119"/>
    </row>
    <row r="9" spans="1:18" ht="13.8" customHeight="1" x14ac:dyDescent="0.25">
      <c r="A9" s="19">
        <v>1974</v>
      </c>
      <c r="B9" s="20">
        <v>0.50501744180609198</v>
      </c>
      <c r="C9" s="21">
        <v>7</v>
      </c>
      <c r="D9" s="20">
        <f t="shared" si="0"/>
        <v>0.46966622087966553</v>
      </c>
      <c r="E9" s="21">
        <v>19.3056118815094</v>
      </c>
      <c r="F9" s="20">
        <f t="shared" si="1"/>
        <v>0.37899428313808464</v>
      </c>
      <c r="G9" s="21">
        <v>60</v>
      </c>
      <c r="H9" s="21">
        <f t="shared" si="7"/>
        <v>0.15159771325523388</v>
      </c>
      <c r="I9" s="21">
        <v>18</v>
      </c>
      <c r="J9" s="22">
        <f t="shared" si="2"/>
        <v>75.384983848335622</v>
      </c>
      <c r="K9" s="20">
        <f t="shared" si="8"/>
        <v>0.12431012486929179</v>
      </c>
      <c r="L9" s="20">
        <f t="shared" si="3"/>
        <v>5.4492109531744347E-3</v>
      </c>
      <c r="M9" s="20">
        <f t="shared" si="4"/>
        <v>0.15448240591701862</v>
      </c>
      <c r="N9" s="21">
        <v>76</v>
      </c>
      <c r="O9" s="21">
        <v>162</v>
      </c>
      <c r="P9" s="23">
        <f t="shared" si="5"/>
        <v>7.2473227467243301E-2</v>
      </c>
      <c r="Q9" s="115">
        <f t="shared" si="6"/>
        <v>9.5359509825320137E-4</v>
      </c>
      <c r="R9" s="119"/>
    </row>
    <row r="10" spans="1:18" ht="13.8" customHeight="1" x14ac:dyDescent="0.25">
      <c r="A10" s="19">
        <v>1975</v>
      </c>
      <c r="B10" s="20">
        <v>0.48987604932097994</v>
      </c>
      <c r="C10" s="21">
        <v>7</v>
      </c>
      <c r="D10" s="20">
        <f t="shared" si="0"/>
        <v>0.45558472586851134</v>
      </c>
      <c r="E10" s="21">
        <v>19.3056118815094</v>
      </c>
      <c r="F10" s="20">
        <f t="shared" si="1"/>
        <v>0.36763130690089796</v>
      </c>
      <c r="G10" s="21">
        <v>60</v>
      </c>
      <c r="H10" s="21">
        <f t="shared" si="7"/>
        <v>0.14705252276035918</v>
      </c>
      <c r="I10" s="21">
        <v>18</v>
      </c>
      <c r="J10" s="22">
        <f t="shared" si="2"/>
        <v>75.384983848335636</v>
      </c>
      <c r="K10" s="20">
        <f t="shared" si="8"/>
        <v>0.12058306866349452</v>
      </c>
      <c r="L10" s="20">
        <f t="shared" si="3"/>
        <v>5.2858331468929104E-3</v>
      </c>
      <c r="M10" s="20">
        <f t="shared" si="4"/>
        <v>0.14985072679784056</v>
      </c>
      <c r="N10" s="21">
        <v>76</v>
      </c>
      <c r="O10" s="21">
        <v>162</v>
      </c>
      <c r="P10" s="23">
        <f t="shared" si="5"/>
        <v>7.0300340966888156E-2</v>
      </c>
      <c r="Q10" s="115">
        <f t="shared" si="6"/>
        <v>9.2500448640642316E-4</v>
      </c>
      <c r="R10" s="119"/>
    </row>
    <row r="11" spans="1:18" ht="13.8" customHeight="1" x14ac:dyDescent="0.25">
      <c r="A11" s="13">
        <v>1976</v>
      </c>
      <c r="B11" s="14">
        <v>0.5453252918109478</v>
      </c>
      <c r="C11" s="15">
        <v>7</v>
      </c>
      <c r="D11" s="16">
        <f t="shared" si="0"/>
        <v>0.50715252138418143</v>
      </c>
      <c r="E11" s="15">
        <v>19.3056118815094</v>
      </c>
      <c r="F11" s="16">
        <f t="shared" si="1"/>
        <v>0.40924362395846242</v>
      </c>
      <c r="G11" s="15">
        <v>60</v>
      </c>
      <c r="H11" s="15">
        <f t="shared" si="7"/>
        <v>0.16369744958338497</v>
      </c>
      <c r="I11" s="15">
        <v>18</v>
      </c>
      <c r="J11" s="17">
        <f t="shared" si="2"/>
        <v>75.384983848335622</v>
      </c>
      <c r="K11" s="16">
        <f t="shared" si="8"/>
        <v>0.13423190865837567</v>
      </c>
      <c r="L11" s="16">
        <f t="shared" si="3"/>
        <v>5.8841384617370155E-3</v>
      </c>
      <c r="M11" s="16">
        <f t="shared" si="4"/>
        <v>0.1668123833210135</v>
      </c>
      <c r="N11" s="15">
        <v>76</v>
      </c>
      <c r="O11" s="15">
        <v>162</v>
      </c>
      <c r="P11" s="18">
        <f t="shared" si="5"/>
        <v>7.8257661311092755E-2</v>
      </c>
      <c r="Q11" s="114">
        <f t="shared" si="6"/>
        <v>1.0297060698827994E-3</v>
      </c>
      <c r="R11" s="119"/>
    </row>
    <row r="12" spans="1:18" ht="13.8" customHeight="1" x14ac:dyDescent="0.25">
      <c r="A12" s="13">
        <v>1977</v>
      </c>
      <c r="B12" s="14">
        <v>0.4631332325337475</v>
      </c>
      <c r="C12" s="15">
        <v>7</v>
      </c>
      <c r="D12" s="16">
        <f t="shared" si="0"/>
        <v>0.43071390625638517</v>
      </c>
      <c r="E12" s="15">
        <v>19.3056118815094</v>
      </c>
      <c r="F12" s="16">
        <f t="shared" si="1"/>
        <v>0.34756195119483924</v>
      </c>
      <c r="G12" s="15">
        <v>60</v>
      </c>
      <c r="H12" s="15">
        <f t="shared" si="7"/>
        <v>0.13902478047793568</v>
      </c>
      <c r="I12" s="15">
        <v>18</v>
      </c>
      <c r="J12" s="17">
        <f t="shared" si="2"/>
        <v>75.384983848335622</v>
      </c>
      <c r="K12" s="16">
        <f t="shared" si="8"/>
        <v>0.11400031999190725</v>
      </c>
      <c r="L12" s="16">
        <f t="shared" si="3"/>
        <v>4.9972743010151125E-3</v>
      </c>
      <c r="M12" s="16">
        <f t="shared" si="4"/>
        <v>0.14167022779662794</v>
      </c>
      <c r="N12" s="15">
        <v>76</v>
      </c>
      <c r="O12" s="15">
        <v>162</v>
      </c>
      <c r="P12" s="18">
        <f t="shared" si="5"/>
        <v>6.6462576003356311E-2</v>
      </c>
      <c r="Q12" s="114">
        <f t="shared" si="6"/>
        <v>8.7450757899153045E-4</v>
      </c>
      <c r="R12" s="119"/>
    </row>
    <row r="13" spans="1:18" ht="13.8" customHeight="1" x14ac:dyDescent="0.25">
      <c r="A13" s="13">
        <v>1978</v>
      </c>
      <c r="B13" s="14">
        <v>0.48386009838937932</v>
      </c>
      <c r="C13" s="15">
        <v>7</v>
      </c>
      <c r="D13" s="16">
        <f t="shared" si="0"/>
        <v>0.44998989150212276</v>
      </c>
      <c r="E13" s="15">
        <v>19.3056118815094</v>
      </c>
      <c r="F13" s="16">
        <f t="shared" si="1"/>
        <v>0.36311658954269771</v>
      </c>
      <c r="G13" s="15">
        <v>60</v>
      </c>
      <c r="H13" s="15">
        <f t="shared" si="7"/>
        <v>0.14524663581707908</v>
      </c>
      <c r="I13" s="15">
        <v>18</v>
      </c>
      <c r="J13" s="17">
        <f t="shared" si="2"/>
        <v>75.384983848335622</v>
      </c>
      <c r="K13" s="16">
        <f t="shared" si="8"/>
        <v>0.11910224137000484</v>
      </c>
      <c r="L13" s="16">
        <f t="shared" si="3"/>
        <v>5.2209201696440484E-3</v>
      </c>
      <c r="M13" s="16">
        <f t="shared" si="4"/>
        <v>0.14801047634932393</v>
      </c>
      <c r="N13" s="15">
        <v>76</v>
      </c>
      <c r="O13" s="15">
        <v>162</v>
      </c>
      <c r="P13" s="18">
        <f t="shared" si="5"/>
        <v>6.9437013595979119E-2</v>
      </c>
      <c r="Q13" s="114">
        <f t="shared" si="6"/>
        <v>9.1364491573656744E-4</v>
      </c>
      <c r="R13" s="119"/>
    </row>
    <row r="14" spans="1:18" ht="13.8" customHeight="1" x14ac:dyDescent="0.25">
      <c r="A14" s="13">
        <v>1979</v>
      </c>
      <c r="B14" s="14">
        <v>0.61007309324387371</v>
      </c>
      <c r="C14" s="15">
        <v>7</v>
      </c>
      <c r="D14" s="16">
        <f t="shared" si="0"/>
        <v>0.5673679767168025</v>
      </c>
      <c r="E14" s="15">
        <v>19.3056118815094</v>
      </c>
      <c r="F14" s="16">
        <f t="shared" si="1"/>
        <v>0.45783411719188399</v>
      </c>
      <c r="G14" s="15">
        <v>60</v>
      </c>
      <c r="H14" s="15">
        <f t="shared" si="7"/>
        <v>0.1831336468767536</v>
      </c>
      <c r="I14" s="15">
        <v>18</v>
      </c>
      <c r="J14" s="17">
        <f t="shared" si="2"/>
        <v>75.384983848335622</v>
      </c>
      <c r="K14" s="16">
        <f t="shared" si="8"/>
        <v>0.15016959043893796</v>
      </c>
      <c r="L14" s="16">
        <f t="shared" si="3"/>
        <v>6.5827765671863216E-3</v>
      </c>
      <c r="M14" s="16">
        <f t="shared" si="4"/>
        <v>0.18661842429144862</v>
      </c>
      <c r="N14" s="15">
        <v>76</v>
      </c>
      <c r="O14" s="15">
        <v>162</v>
      </c>
      <c r="P14" s="18">
        <f t="shared" si="5"/>
        <v>8.754938423549441E-2</v>
      </c>
      <c r="Q14" s="114">
        <f t="shared" si="6"/>
        <v>1.1519655820459791E-3</v>
      </c>
      <c r="R14" s="119"/>
    </row>
    <row r="15" spans="1:18" ht="13.8" customHeight="1" x14ac:dyDescent="0.25">
      <c r="A15" s="13">
        <v>1980</v>
      </c>
      <c r="B15" s="14">
        <v>0.58710906967144727</v>
      </c>
      <c r="C15" s="15">
        <v>7</v>
      </c>
      <c r="D15" s="16">
        <f t="shared" si="0"/>
        <v>0.54601143479444592</v>
      </c>
      <c r="E15" s="15">
        <v>19.3056118815094</v>
      </c>
      <c r="F15" s="16">
        <f t="shared" si="1"/>
        <v>0.44060058636436944</v>
      </c>
      <c r="G15" s="15">
        <v>60</v>
      </c>
      <c r="H15" s="15">
        <f t="shared" si="7"/>
        <v>0.17624023454574778</v>
      </c>
      <c r="I15" s="15">
        <v>18</v>
      </c>
      <c r="J15" s="17">
        <f t="shared" si="2"/>
        <v>75.384983848335622</v>
      </c>
      <c r="K15" s="16">
        <f t="shared" si="8"/>
        <v>0.14451699232751319</v>
      </c>
      <c r="L15" s="16">
        <f t="shared" si="3"/>
        <v>6.334991444493729E-3</v>
      </c>
      <c r="M15" s="16">
        <f t="shared" si="4"/>
        <v>0.17959383995567496</v>
      </c>
      <c r="N15" s="15">
        <v>76</v>
      </c>
      <c r="O15" s="15">
        <v>162</v>
      </c>
      <c r="P15" s="18">
        <f t="shared" si="5"/>
        <v>8.4253900226119116E-2</v>
      </c>
      <c r="Q15" s="114">
        <f t="shared" si="6"/>
        <v>1.1086039503436726E-3</v>
      </c>
      <c r="R15" s="119"/>
    </row>
    <row r="16" spans="1:18" ht="13.8" customHeight="1" x14ac:dyDescent="0.25">
      <c r="A16" s="19">
        <v>1981</v>
      </c>
      <c r="B16" s="20">
        <v>0.74750180461459514</v>
      </c>
      <c r="C16" s="21">
        <v>7</v>
      </c>
      <c r="D16" s="20">
        <f t="shared" si="0"/>
        <v>0.69517667829157348</v>
      </c>
      <c r="E16" s="21">
        <v>19.3056118815094</v>
      </c>
      <c r="F16" s="20">
        <f t="shared" si="1"/>
        <v>0.5609685668898331</v>
      </c>
      <c r="G16" s="21">
        <v>60</v>
      </c>
      <c r="H16" s="21">
        <f t="shared" si="7"/>
        <v>0.22438742675593326</v>
      </c>
      <c r="I16" s="21">
        <v>18</v>
      </c>
      <c r="J16" s="22">
        <f t="shared" si="2"/>
        <v>75.384983848335622</v>
      </c>
      <c r="K16" s="20">
        <f t="shared" si="8"/>
        <v>0.18399768993986526</v>
      </c>
      <c r="L16" s="20">
        <f t="shared" si="3"/>
        <v>8.0656521617475177E-3</v>
      </c>
      <c r="M16" s="20">
        <f t="shared" si="4"/>
        <v>0.22865720595946123</v>
      </c>
      <c r="N16" s="21">
        <v>76</v>
      </c>
      <c r="O16" s="21">
        <v>162</v>
      </c>
      <c r="P16" s="23">
        <f t="shared" si="5"/>
        <v>0.1072712818081423</v>
      </c>
      <c r="Q16" s="115">
        <f t="shared" si="6"/>
        <v>1.4114642343176619E-3</v>
      </c>
      <c r="R16" s="119"/>
    </row>
    <row r="17" spans="1:18" ht="13.8" customHeight="1" x14ac:dyDescent="0.25">
      <c r="A17" s="19">
        <v>1982</v>
      </c>
      <c r="B17" s="20">
        <v>0.82303995038503286</v>
      </c>
      <c r="C17" s="21">
        <v>7</v>
      </c>
      <c r="D17" s="20">
        <f t="shared" si="0"/>
        <v>0.76542715385808058</v>
      </c>
      <c r="E17" s="21">
        <v>19.3056118815094</v>
      </c>
      <c r="F17" s="20">
        <f t="shared" si="1"/>
        <v>0.61765675829855571</v>
      </c>
      <c r="G17" s="21">
        <v>60</v>
      </c>
      <c r="H17" s="21">
        <f t="shared" si="7"/>
        <v>0.24706270331942226</v>
      </c>
      <c r="I17" s="21">
        <v>18</v>
      </c>
      <c r="J17" s="22">
        <f t="shared" si="2"/>
        <v>75.384983848335622</v>
      </c>
      <c r="K17" s="20">
        <f t="shared" si="8"/>
        <v>0.20259141672192627</v>
      </c>
      <c r="L17" s="20">
        <f t="shared" si="3"/>
        <v>8.8807196371255351E-3</v>
      </c>
      <c r="M17" s="20">
        <f t="shared" si="4"/>
        <v>0.25176396135269036</v>
      </c>
      <c r="N17" s="21">
        <v>76</v>
      </c>
      <c r="O17" s="21">
        <v>162</v>
      </c>
      <c r="P17" s="23">
        <f t="shared" si="5"/>
        <v>0.11811148804200289</v>
      </c>
      <c r="Q17" s="115">
        <f t="shared" si="6"/>
        <v>1.5540985268684591E-3</v>
      </c>
      <c r="R17" s="119"/>
    </row>
    <row r="18" spans="1:18" ht="13.8" customHeight="1" x14ac:dyDescent="0.25">
      <c r="A18" s="19">
        <v>1983</v>
      </c>
      <c r="B18" s="20">
        <v>0.73450643813458427</v>
      </c>
      <c r="C18" s="21">
        <v>7</v>
      </c>
      <c r="D18" s="20">
        <f t="shared" si="0"/>
        <v>0.68309098746516339</v>
      </c>
      <c r="E18" s="21">
        <v>19.3056118815094</v>
      </c>
      <c r="F18" s="20">
        <f t="shared" si="1"/>
        <v>0.55121609262756888</v>
      </c>
      <c r="G18" s="21">
        <v>60</v>
      </c>
      <c r="H18" s="21">
        <f t="shared" si="7"/>
        <v>0.22048643705102761</v>
      </c>
      <c r="I18" s="21">
        <v>18</v>
      </c>
      <c r="J18" s="22">
        <f t="shared" si="2"/>
        <v>75.384983848335622</v>
      </c>
      <c r="K18" s="20">
        <f t="shared" si="8"/>
        <v>0.18079887838184264</v>
      </c>
      <c r="L18" s="20">
        <f t="shared" si="3"/>
        <v>7.9254302852314589E-3</v>
      </c>
      <c r="M18" s="20">
        <f t="shared" si="4"/>
        <v>0.22468198587116925</v>
      </c>
      <c r="N18" s="21">
        <v>76</v>
      </c>
      <c r="O18" s="21">
        <v>162</v>
      </c>
      <c r="P18" s="23">
        <f t="shared" si="5"/>
        <v>0.10540636374203001</v>
      </c>
      <c r="Q18" s="115">
        <f t="shared" si="6"/>
        <v>1.3869258387109213E-3</v>
      </c>
      <c r="R18" s="119"/>
    </row>
    <row r="19" spans="1:18" ht="13.8" customHeight="1" x14ac:dyDescent="0.25">
      <c r="A19" s="19">
        <v>1984</v>
      </c>
      <c r="B19" s="20">
        <v>0.95452468394062984</v>
      </c>
      <c r="C19" s="21">
        <v>7</v>
      </c>
      <c r="D19" s="20">
        <f t="shared" si="0"/>
        <v>0.8877079560647857</v>
      </c>
      <c r="E19" s="21">
        <v>19.3056118815094</v>
      </c>
      <c r="F19" s="20">
        <f t="shared" si="1"/>
        <v>0.7163305034256382</v>
      </c>
      <c r="G19" s="21">
        <v>60</v>
      </c>
      <c r="H19" s="21">
        <f t="shared" si="7"/>
        <v>0.28653220137025526</v>
      </c>
      <c r="I19" s="21">
        <v>18</v>
      </c>
      <c r="J19" s="22">
        <f t="shared" si="2"/>
        <v>75.384983848335622</v>
      </c>
      <c r="K19" s="20">
        <f t="shared" si="8"/>
        <v>0.23495640512360932</v>
      </c>
      <c r="L19" s="20">
        <f t="shared" si="3"/>
        <v>1.0299458854733559E-2</v>
      </c>
      <c r="M19" s="20">
        <f t="shared" si="4"/>
        <v>0.291984508802269</v>
      </c>
      <c r="N19" s="21">
        <v>76</v>
      </c>
      <c r="O19" s="21">
        <v>162</v>
      </c>
      <c r="P19" s="23">
        <f t="shared" si="5"/>
        <v>0.13698038684550892</v>
      </c>
      <c r="Q19" s="115">
        <f t="shared" si="6"/>
        <v>1.8023735111251174E-3</v>
      </c>
      <c r="R19" s="119"/>
    </row>
    <row r="20" spans="1:18" ht="13.8" customHeight="1" x14ac:dyDescent="0.25">
      <c r="A20" s="19">
        <v>1985</v>
      </c>
      <c r="B20" s="20">
        <v>1.0227873155921601</v>
      </c>
      <c r="C20" s="21">
        <v>7</v>
      </c>
      <c r="D20" s="20">
        <f t="shared" si="0"/>
        <v>0.95119220350070888</v>
      </c>
      <c r="E20" s="21">
        <v>19.3056118815094</v>
      </c>
      <c r="F20" s="20">
        <f t="shared" si="1"/>
        <v>0.76755872844568496</v>
      </c>
      <c r="G20" s="21">
        <v>60</v>
      </c>
      <c r="H20" s="21">
        <f t="shared" si="7"/>
        <v>0.307023491378274</v>
      </c>
      <c r="I20" s="21">
        <v>18</v>
      </c>
      <c r="J20" s="22">
        <f t="shared" si="2"/>
        <v>75.384983848335622</v>
      </c>
      <c r="K20" s="20">
        <f t="shared" si="8"/>
        <v>0.25175926293018469</v>
      </c>
      <c r="L20" s="20">
        <f t="shared" si="3"/>
        <v>1.1036022484610835E-2</v>
      </c>
      <c r="M20" s="20">
        <f t="shared" si="4"/>
        <v>0.31286571942747488</v>
      </c>
      <c r="N20" s="21">
        <v>76</v>
      </c>
      <c r="O20" s="21">
        <v>162</v>
      </c>
      <c r="P20" s="23">
        <f t="shared" si="5"/>
        <v>0.14677651034869194</v>
      </c>
      <c r="Q20" s="115">
        <f t="shared" si="6"/>
        <v>1.9312698730091042E-3</v>
      </c>
      <c r="R20" s="119"/>
    </row>
    <row r="21" spans="1:18" ht="13.8" customHeight="1" x14ac:dyDescent="0.25">
      <c r="A21" s="13">
        <v>1986</v>
      </c>
      <c r="B21" s="14">
        <v>0.93537944990878896</v>
      </c>
      <c r="C21" s="15">
        <v>7</v>
      </c>
      <c r="D21" s="16">
        <f t="shared" si="0"/>
        <v>0.86990288841517371</v>
      </c>
      <c r="E21" s="15">
        <v>19.3056118815094</v>
      </c>
      <c r="F21" s="16">
        <f t="shared" si="1"/>
        <v>0.70196281303170049</v>
      </c>
      <c r="G21" s="15">
        <v>60</v>
      </c>
      <c r="H21" s="15">
        <f t="shared" si="7"/>
        <v>0.28078512521268018</v>
      </c>
      <c r="I21" s="15">
        <v>18</v>
      </c>
      <c r="J21" s="17">
        <f t="shared" si="2"/>
        <v>75.384983848335622</v>
      </c>
      <c r="K21" s="16">
        <f t="shared" si="8"/>
        <v>0.23024380267439776</v>
      </c>
      <c r="L21" s="16">
        <f t="shared" si="3"/>
        <v>1.0092879021343463E-2</v>
      </c>
      <c r="M21" s="16">
        <f t="shared" si="4"/>
        <v>0.28612807381557648</v>
      </c>
      <c r="N21" s="15">
        <v>76</v>
      </c>
      <c r="O21" s="15">
        <v>162</v>
      </c>
      <c r="P21" s="18">
        <f t="shared" si="5"/>
        <v>0.13423292351841859</v>
      </c>
      <c r="Q21" s="114">
        <f t="shared" si="6"/>
        <v>1.7662226778739289E-3</v>
      </c>
      <c r="R21" s="119"/>
    </row>
    <row r="22" spans="1:18" ht="13.8" customHeight="1" x14ac:dyDescent="0.25">
      <c r="A22" s="13">
        <v>1987</v>
      </c>
      <c r="B22" s="14">
        <v>0.99298199370685813</v>
      </c>
      <c r="C22" s="15">
        <v>7</v>
      </c>
      <c r="D22" s="16">
        <f t="shared" si="0"/>
        <v>0.92347325414737802</v>
      </c>
      <c r="E22" s="15">
        <v>19.3056118815094</v>
      </c>
      <c r="F22" s="16">
        <f t="shared" si="1"/>
        <v>0.74519109187214028</v>
      </c>
      <c r="G22" s="15">
        <v>60</v>
      </c>
      <c r="H22" s="15">
        <f t="shared" si="7"/>
        <v>0.29807643674885609</v>
      </c>
      <c r="I22" s="15">
        <v>18</v>
      </c>
      <c r="J22" s="17">
        <f t="shared" si="2"/>
        <v>75.384983848335636</v>
      </c>
      <c r="K22" s="16">
        <f t="shared" si="8"/>
        <v>0.24442267813406199</v>
      </c>
      <c r="L22" s="16">
        <f t="shared" si="3"/>
        <v>1.0714418767520526E-2</v>
      </c>
      <c r="M22" s="16">
        <f t="shared" si="4"/>
        <v>0.30374841484982312</v>
      </c>
      <c r="N22" s="15">
        <v>76</v>
      </c>
      <c r="O22" s="15">
        <v>162</v>
      </c>
      <c r="P22" s="18">
        <f t="shared" si="5"/>
        <v>0.14249925634929975</v>
      </c>
      <c r="Q22" s="114">
        <f t="shared" si="6"/>
        <v>1.874990215122365E-3</v>
      </c>
      <c r="R22" s="119"/>
    </row>
    <row r="23" spans="1:18" ht="13.8" customHeight="1" x14ac:dyDescent="0.25">
      <c r="A23" s="13">
        <v>1988</v>
      </c>
      <c r="B23" s="14">
        <v>0.9146154819382829</v>
      </c>
      <c r="C23" s="15">
        <v>7</v>
      </c>
      <c r="D23" s="16">
        <f t="shared" si="0"/>
        <v>0.85059239820260313</v>
      </c>
      <c r="E23" s="15">
        <v>19.3056118815094</v>
      </c>
      <c r="F23" s="16">
        <f t="shared" si="1"/>
        <v>0.6863803311119856</v>
      </c>
      <c r="G23" s="15">
        <v>60</v>
      </c>
      <c r="H23" s="15">
        <f t="shared" si="7"/>
        <v>0.27455213244479426</v>
      </c>
      <c r="I23" s="15">
        <v>18</v>
      </c>
      <c r="J23" s="17">
        <f t="shared" si="2"/>
        <v>75.384983848335622</v>
      </c>
      <c r="K23" s="16">
        <f t="shared" si="8"/>
        <v>0.22513274860473129</v>
      </c>
      <c r="L23" s="16">
        <f t="shared" si="3"/>
        <v>9.8688328155498647E-3</v>
      </c>
      <c r="M23" s="16">
        <f t="shared" si="4"/>
        <v>0.27977647590443089</v>
      </c>
      <c r="N23" s="15">
        <v>76</v>
      </c>
      <c r="O23" s="15">
        <v>162</v>
      </c>
      <c r="P23" s="18">
        <f t="shared" si="5"/>
        <v>0.13125316153541203</v>
      </c>
      <c r="Q23" s="114">
        <f t="shared" si="6"/>
        <v>1.7270152833606845E-3</v>
      </c>
      <c r="R23" s="119"/>
    </row>
    <row r="24" spans="1:18" ht="13.8" customHeight="1" x14ac:dyDescent="0.25">
      <c r="A24" s="13">
        <v>1989</v>
      </c>
      <c r="B24" s="14">
        <v>0.97436828047804247</v>
      </c>
      <c r="C24" s="15">
        <v>7</v>
      </c>
      <c r="D24" s="16">
        <f t="shared" si="0"/>
        <v>0.9061625008445795</v>
      </c>
      <c r="E24" s="15">
        <v>19.3056118815094</v>
      </c>
      <c r="F24" s="16">
        <f t="shared" si="1"/>
        <v>0.73122228541574563</v>
      </c>
      <c r="G24" s="15">
        <v>60</v>
      </c>
      <c r="H24" s="15">
        <f t="shared" si="7"/>
        <v>0.29248891416629824</v>
      </c>
      <c r="I24" s="15">
        <v>18</v>
      </c>
      <c r="J24" s="17">
        <f t="shared" si="2"/>
        <v>75.384983848335622</v>
      </c>
      <c r="K24" s="16">
        <f t="shared" si="8"/>
        <v>0.23984090961636456</v>
      </c>
      <c r="L24" s="16">
        <f t="shared" si="3"/>
        <v>1.0513574120169405E-2</v>
      </c>
      <c r="M24" s="16">
        <f t="shared" si="4"/>
        <v>0.29805456951974252</v>
      </c>
      <c r="N24" s="15">
        <v>76</v>
      </c>
      <c r="O24" s="15">
        <v>162</v>
      </c>
      <c r="P24" s="18">
        <f t="shared" si="5"/>
        <v>0.13982806965123723</v>
      </c>
      <c r="Q24" s="114">
        <f t="shared" si="6"/>
        <v>1.8398430217268058E-3</v>
      </c>
      <c r="R24" s="119"/>
    </row>
    <row r="25" spans="1:18" ht="13.8" customHeight="1" x14ac:dyDescent="0.25">
      <c r="A25" s="13">
        <v>1990</v>
      </c>
      <c r="B25" s="14">
        <v>0.84581544044744372</v>
      </c>
      <c r="C25" s="15">
        <v>7</v>
      </c>
      <c r="D25" s="16">
        <f t="shared" si="0"/>
        <v>0.78660835961612263</v>
      </c>
      <c r="E25" s="15">
        <v>19.3056118815094</v>
      </c>
      <c r="F25" s="16">
        <f t="shared" si="1"/>
        <v>0.63474880268112632</v>
      </c>
      <c r="G25" s="15">
        <v>60</v>
      </c>
      <c r="H25" s="15">
        <f t="shared" si="7"/>
        <v>0.25389952107245056</v>
      </c>
      <c r="I25" s="15">
        <v>18</v>
      </c>
      <c r="J25" s="17">
        <f t="shared" si="2"/>
        <v>75.384983848335622</v>
      </c>
      <c r="K25" s="16">
        <f t="shared" si="8"/>
        <v>0.20819760727940945</v>
      </c>
      <c r="L25" s="16">
        <f t="shared" si="3"/>
        <v>9.1264704560837014E-3</v>
      </c>
      <c r="M25" s="16">
        <f t="shared" si="4"/>
        <v>0.25873087419474489</v>
      </c>
      <c r="N25" s="15">
        <v>76</v>
      </c>
      <c r="O25" s="15">
        <v>162</v>
      </c>
      <c r="P25" s="18">
        <f t="shared" si="5"/>
        <v>0.12137991628889266</v>
      </c>
      <c r="Q25" s="114">
        <f t="shared" si="6"/>
        <v>1.5971041616959561E-3</v>
      </c>
      <c r="R25" s="119"/>
    </row>
    <row r="26" spans="1:18" ht="13.8" customHeight="1" x14ac:dyDescent="0.25">
      <c r="A26" s="19">
        <v>1991</v>
      </c>
      <c r="B26" s="20">
        <v>0.82685570378669249</v>
      </c>
      <c r="C26" s="21">
        <v>7</v>
      </c>
      <c r="D26" s="20">
        <f t="shared" si="0"/>
        <v>0.76897580452162395</v>
      </c>
      <c r="E26" s="21">
        <v>19.3056118815094</v>
      </c>
      <c r="F26" s="20">
        <f t="shared" si="1"/>
        <v>0.62052032023796477</v>
      </c>
      <c r="G26" s="21">
        <v>60</v>
      </c>
      <c r="H26" s="21">
        <f t="shared" si="7"/>
        <v>0.24820812809518594</v>
      </c>
      <c r="I26" s="21">
        <v>18</v>
      </c>
      <c r="J26" s="22">
        <f t="shared" si="2"/>
        <v>75.384983848335622</v>
      </c>
      <c r="K26" s="20">
        <f t="shared" si="8"/>
        <v>0.20353066503805248</v>
      </c>
      <c r="L26" s="20">
        <f t="shared" si="3"/>
        <v>8.9218921660516159E-3</v>
      </c>
      <c r="M26" s="20">
        <f t="shared" si="4"/>
        <v>0.25293118196148029</v>
      </c>
      <c r="N26" s="21">
        <v>76</v>
      </c>
      <c r="O26" s="21">
        <v>162</v>
      </c>
      <c r="P26" s="23">
        <f t="shared" si="5"/>
        <v>0.11865907301896607</v>
      </c>
      <c r="Q26" s="115">
        <f t="shared" si="6"/>
        <v>1.5613035923548167E-3</v>
      </c>
      <c r="R26" s="119"/>
    </row>
    <row r="27" spans="1:18" ht="13.8" customHeight="1" x14ac:dyDescent="0.25">
      <c r="A27" s="19">
        <v>1992</v>
      </c>
      <c r="B27" s="20">
        <v>0.87886862931792886</v>
      </c>
      <c r="C27" s="21">
        <v>7</v>
      </c>
      <c r="D27" s="20">
        <f t="shared" si="0"/>
        <v>0.81734782526567384</v>
      </c>
      <c r="E27" s="21">
        <v>19.3056118815094</v>
      </c>
      <c r="F27" s="20">
        <f t="shared" si="1"/>
        <v>0.65955382639792526</v>
      </c>
      <c r="G27" s="21">
        <v>60</v>
      </c>
      <c r="H27" s="21">
        <f t="shared" si="7"/>
        <v>0.26382153055917007</v>
      </c>
      <c r="I27" s="21">
        <v>18</v>
      </c>
      <c r="J27" s="22">
        <f t="shared" si="2"/>
        <v>75.384983848335622</v>
      </c>
      <c r="K27" s="20">
        <f t="shared" si="8"/>
        <v>0.21633365505851945</v>
      </c>
      <c r="L27" s="20">
        <f t="shared" si="3"/>
        <v>9.4831191258529079E-3</v>
      </c>
      <c r="M27" s="20">
        <f t="shared" si="4"/>
        <v>0.26884168565836702</v>
      </c>
      <c r="N27" s="21">
        <v>76</v>
      </c>
      <c r="O27" s="21">
        <v>162</v>
      </c>
      <c r="P27" s="23">
        <f t="shared" si="5"/>
        <v>0.12612325993849316</v>
      </c>
      <c r="Q27" s="115">
        <f t="shared" si="6"/>
        <v>1.659516578138068E-3</v>
      </c>
      <c r="R27" s="119"/>
    </row>
    <row r="28" spans="1:18" ht="13.8" customHeight="1" x14ac:dyDescent="0.25">
      <c r="A28" s="19">
        <v>1993</v>
      </c>
      <c r="B28" s="20">
        <v>0.86383357522429938</v>
      </c>
      <c r="C28" s="21">
        <v>7</v>
      </c>
      <c r="D28" s="20">
        <f t="shared" si="0"/>
        <v>0.80336522495859841</v>
      </c>
      <c r="E28" s="21">
        <v>19.3056118815094</v>
      </c>
      <c r="F28" s="20">
        <f t="shared" si="1"/>
        <v>0.64827065263707651</v>
      </c>
      <c r="G28" s="21">
        <v>60</v>
      </c>
      <c r="H28" s="21">
        <f t="shared" si="7"/>
        <v>0.25930826105483062</v>
      </c>
      <c r="I28" s="21">
        <v>18</v>
      </c>
      <c r="J28" s="22">
        <f t="shared" si="2"/>
        <v>75.384983848335622</v>
      </c>
      <c r="K28" s="20">
        <f t="shared" si="8"/>
        <v>0.21263277406496112</v>
      </c>
      <c r="L28" s="20">
        <f t="shared" si="3"/>
        <v>9.3208887261352815E-3</v>
      </c>
      <c r="M28" s="20">
        <f t="shared" si="4"/>
        <v>0.26424253494157213</v>
      </c>
      <c r="N28" s="21">
        <v>76</v>
      </c>
      <c r="O28" s="21">
        <v>162</v>
      </c>
      <c r="P28" s="23">
        <f t="shared" si="5"/>
        <v>0.1239656336762931</v>
      </c>
      <c r="Q28" s="115">
        <f t="shared" si="6"/>
        <v>1.6311267588985934E-3</v>
      </c>
      <c r="R28" s="119"/>
    </row>
    <row r="29" spans="1:18" ht="13.8" customHeight="1" x14ac:dyDescent="0.25">
      <c r="A29" s="19">
        <v>1994</v>
      </c>
      <c r="B29" s="20">
        <v>1.2662966350840432</v>
      </c>
      <c r="C29" s="21">
        <v>7</v>
      </c>
      <c r="D29" s="20">
        <f t="shared" si="0"/>
        <v>1.1776558706281601</v>
      </c>
      <c r="E29" s="21">
        <v>19.3056118815094</v>
      </c>
      <c r="F29" s="20">
        <f t="shared" si="1"/>
        <v>0.95030219894487711</v>
      </c>
      <c r="G29" s="21">
        <v>60</v>
      </c>
      <c r="H29" s="21">
        <f t="shared" si="7"/>
        <v>0.38012087957795082</v>
      </c>
      <c r="I29" s="21">
        <v>18</v>
      </c>
      <c r="J29" s="22">
        <f t="shared" si="2"/>
        <v>75.384983848335622</v>
      </c>
      <c r="K29" s="20">
        <f t="shared" si="8"/>
        <v>0.31169912125391969</v>
      </c>
      <c r="L29" s="20">
        <f t="shared" si="3"/>
        <v>1.3663523123459493E-2</v>
      </c>
      <c r="M29" s="20">
        <f t="shared" si="4"/>
        <v>0.38735404878851487</v>
      </c>
      <c r="N29" s="21">
        <v>76</v>
      </c>
      <c r="O29" s="21">
        <v>162</v>
      </c>
      <c r="P29" s="23">
        <f t="shared" si="5"/>
        <v>0.18172165251806871</v>
      </c>
      <c r="Q29" s="115">
        <f t="shared" si="6"/>
        <v>2.3910743752377462E-3</v>
      </c>
      <c r="R29" s="119"/>
    </row>
    <row r="30" spans="1:18" ht="13.8" customHeight="1" x14ac:dyDescent="0.25">
      <c r="A30" s="19">
        <v>1995</v>
      </c>
      <c r="B30" s="20">
        <v>0.9247836217394404</v>
      </c>
      <c r="C30" s="21">
        <v>7</v>
      </c>
      <c r="D30" s="20">
        <f t="shared" si="0"/>
        <v>0.86004876821767962</v>
      </c>
      <c r="E30" s="21">
        <v>19.3056118815094</v>
      </c>
      <c r="F30" s="20">
        <f t="shared" si="1"/>
        <v>0.69401109103387204</v>
      </c>
      <c r="G30" s="21">
        <v>60</v>
      </c>
      <c r="H30" s="21">
        <f t="shared" si="7"/>
        <v>0.27760443641354882</v>
      </c>
      <c r="I30" s="21">
        <v>18</v>
      </c>
      <c r="J30" s="22">
        <f t="shared" si="2"/>
        <v>75.384983848335622</v>
      </c>
      <c r="K30" s="20">
        <f t="shared" si="8"/>
        <v>0.22763563785911003</v>
      </c>
      <c r="L30" s="20">
        <f t="shared" si="3"/>
        <v>9.9785485088924944E-3</v>
      </c>
      <c r="M30" s="20">
        <f t="shared" si="4"/>
        <v>0.28288686095284776</v>
      </c>
      <c r="N30" s="21">
        <v>76</v>
      </c>
      <c r="O30" s="21">
        <v>162</v>
      </c>
      <c r="P30" s="23">
        <f t="shared" si="5"/>
        <v>0.13271235452108907</v>
      </c>
      <c r="Q30" s="115">
        <f t="shared" si="6"/>
        <v>1.7462151910669615E-3</v>
      </c>
      <c r="R30" s="119"/>
    </row>
    <row r="31" spans="1:18" ht="13.8" customHeight="1" x14ac:dyDescent="0.25">
      <c r="A31" s="13">
        <v>1996</v>
      </c>
      <c r="B31" s="14">
        <v>0.98941364627485029</v>
      </c>
      <c r="C31" s="15">
        <v>7</v>
      </c>
      <c r="D31" s="16">
        <f t="shared" si="0"/>
        <v>0.92015469103561076</v>
      </c>
      <c r="E31" s="15">
        <v>19.3056118815094</v>
      </c>
      <c r="F31" s="16">
        <f t="shared" si="1"/>
        <v>0.74251319767477375</v>
      </c>
      <c r="G31" s="15">
        <v>60</v>
      </c>
      <c r="H31" s="15">
        <f t="shared" si="7"/>
        <v>0.29700527906990948</v>
      </c>
      <c r="I31" s="15">
        <v>18</v>
      </c>
      <c r="J31" s="17">
        <f t="shared" si="2"/>
        <v>75.384983848335622</v>
      </c>
      <c r="K31" s="16">
        <f t="shared" si="8"/>
        <v>0.24354432883732577</v>
      </c>
      <c r="L31" s="16">
        <f t="shared" si="3"/>
        <v>1.0675915784649897E-2</v>
      </c>
      <c r="M31" s="16">
        <f t="shared" si="4"/>
        <v>0.30265687453693224</v>
      </c>
      <c r="N31" s="15">
        <v>76</v>
      </c>
      <c r="O31" s="15">
        <v>162</v>
      </c>
      <c r="P31" s="18">
        <f t="shared" si="5"/>
        <v>0.14198717570868427</v>
      </c>
      <c r="Q31" s="114">
        <f t="shared" si="6"/>
        <v>1.8682523119563719E-3</v>
      </c>
      <c r="R31" s="119"/>
    </row>
    <row r="32" spans="1:18" ht="13.8" customHeight="1" x14ac:dyDescent="0.25">
      <c r="A32" s="13">
        <v>1997</v>
      </c>
      <c r="B32" s="14">
        <v>1.0097107653016359</v>
      </c>
      <c r="C32" s="15">
        <v>7</v>
      </c>
      <c r="D32" s="16">
        <f t="shared" si="0"/>
        <v>0.93903101173052139</v>
      </c>
      <c r="E32" s="15">
        <v>19.3056118815094</v>
      </c>
      <c r="F32" s="16">
        <f t="shared" si="1"/>
        <v>0.75774532915881587</v>
      </c>
      <c r="G32" s="15">
        <v>60</v>
      </c>
      <c r="H32" s="15">
        <f t="shared" si="7"/>
        <v>0.30309813166352634</v>
      </c>
      <c r="I32" s="15">
        <v>18</v>
      </c>
      <c r="J32" s="17">
        <f t="shared" si="2"/>
        <v>75.384983848335636</v>
      </c>
      <c r="K32" s="16">
        <f t="shared" si="8"/>
        <v>0.2485404679640916</v>
      </c>
      <c r="L32" s="16">
        <f t="shared" si="3"/>
        <v>1.0894924623083467E-2</v>
      </c>
      <c r="M32" s="16">
        <f t="shared" si="4"/>
        <v>0.30886566560210471</v>
      </c>
      <c r="N32" s="15">
        <v>76</v>
      </c>
      <c r="O32" s="15">
        <v>162</v>
      </c>
      <c r="P32" s="18">
        <f t="shared" si="5"/>
        <v>0.14489994188740715</v>
      </c>
      <c r="Q32" s="114">
        <f t="shared" si="6"/>
        <v>1.9065781827290415E-3</v>
      </c>
      <c r="R32" s="119"/>
    </row>
    <row r="33" spans="1:18" ht="13.8" customHeight="1" x14ac:dyDescent="0.25">
      <c r="A33" s="13">
        <v>1998</v>
      </c>
      <c r="B33" s="14">
        <v>1.1799160499791754</v>
      </c>
      <c r="C33" s="15">
        <v>7</v>
      </c>
      <c r="D33" s="16">
        <f t="shared" si="0"/>
        <v>1.0973219264806331</v>
      </c>
      <c r="E33" s="15">
        <v>19.3056118815094</v>
      </c>
      <c r="F33" s="16">
        <f t="shared" si="1"/>
        <v>0.88547721426358017</v>
      </c>
      <c r="G33" s="15">
        <v>60</v>
      </c>
      <c r="H33" s="15">
        <f t="shared" si="7"/>
        <v>0.35419088570543211</v>
      </c>
      <c r="I33" s="15">
        <v>18</v>
      </c>
      <c r="J33" s="17">
        <f t="shared" si="2"/>
        <v>75.384983848335622</v>
      </c>
      <c r="K33" s="16">
        <f t="shared" si="8"/>
        <v>0.29043652627845434</v>
      </c>
      <c r="L33" s="16">
        <f t="shared" si="3"/>
        <v>1.2731464165630875E-2</v>
      </c>
      <c r="M33" s="16">
        <f t="shared" si="4"/>
        <v>0.36093064336355246</v>
      </c>
      <c r="N33" s="15">
        <v>76</v>
      </c>
      <c r="O33" s="15">
        <v>162</v>
      </c>
      <c r="P33" s="18">
        <f t="shared" si="5"/>
        <v>0.16932548701006164</v>
      </c>
      <c r="Q33" s="114">
        <f t="shared" si="6"/>
        <v>2.2279669343429165E-3</v>
      </c>
      <c r="R33" s="119"/>
    </row>
    <row r="34" spans="1:18" ht="13.8" customHeight="1" x14ac:dyDescent="0.25">
      <c r="A34" s="13">
        <v>1999</v>
      </c>
      <c r="B34" s="14">
        <v>1.3208194212928983</v>
      </c>
      <c r="C34" s="15">
        <v>7</v>
      </c>
      <c r="D34" s="16">
        <f t="shared" si="0"/>
        <v>1.2283620618023954</v>
      </c>
      <c r="E34" s="15">
        <v>19.3056118815094</v>
      </c>
      <c r="F34" s="16">
        <f t="shared" si="1"/>
        <v>0.99121924965111829</v>
      </c>
      <c r="G34" s="15">
        <v>60</v>
      </c>
      <c r="H34" s="15">
        <f t="shared" si="7"/>
        <v>0.3964876998604473</v>
      </c>
      <c r="I34" s="15">
        <v>18</v>
      </c>
      <c r="J34" s="17">
        <f t="shared" si="2"/>
        <v>75.384983848335636</v>
      </c>
      <c r="K34" s="16">
        <f t="shared" si="8"/>
        <v>0.32511991388556677</v>
      </c>
      <c r="L34" s="16">
        <f t="shared" si="3"/>
        <v>1.4251831841559091E-2</v>
      </c>
      <c r="M34" s="16">
        <f t="shared" si="4"/>
        <v>0.40403230679227942</v>
      </c>
      <c r="N34" s="15">
        <v>76</v>
      </c>
      <c r="O34" s="15">
        <v>162</v>
      </c>
      <c r="P34" s="18">
        <f t="shared" si="5"/>
        <v>0.18954602047045208</v>
      </c>
      <c r="Q34" s="114">
        <f t="shared" si="6"/>
        <v>2.4940265851375273E-3</v>
      </c>
      <c r="R34" s="119"/>
    </row>
    <row r="35" spans="1:18" ht="13.8" customHeight="1" x14ac:dyDescent="0.25">
      <c r="A35" s="13">
        <v>2000</v>
      </c>
      <c r="B35" s="14">
        <v>1.241738369106008</v>
      </c>
      <c r="C35" s="15">
        <v>7</v>
      </c>
      <c r="D35" s="16">
        <f t="shared" si="0"/>
        <v>1.1548166832685873</v>
      </c>
      <c r="E35" s="15">
        <v>19.3056118815094</v>
      </c>
      <c r="F35" s="16">
        <f t="shared" si="1"/>
        <v>0.9318722564538342</v>
      </c>
      <c r="G35" s="15">
        <v>60</v>
      </c>
      <c r="H35" s="15">
        <f t="shared" si="7"/>
        <v>0.3727489025815337</v>
      </c>
      <c r="I35" s="15">
        <v>18</v>
      </c>
      <c r="J35" s="17">
        <f t="shared" si="2"/>
        <v>75.384983848335622</v>
      </c>
      <c r="K35" s="16">
        <f t="shared" si="8"/>
        <v>0.30565410011685762</v>
      </c>
      <c r="L35" s="16">
        <f t="shared" si="3"/>
        <v>1.3398535895533486E-2</v>
      </c>
      <c r="M35" s="16">
        <f t="shared" si="4"/>
        <v>0.37984179337042656</v>
      </c>
      <c r="N35" s="15">
        <v>76</v>
      </c>
      <c r="O35" s="15">
        <v>162</v>
      </c>
      <c r="P35" s="18">
        <f t="shared" si="5"/>
        <v>0.17819738454415071</v>
      </c>
      <c r="Q35" s="114">
        <f t="shared" si="6"/>
        <v>2.3447024282125094E-3</v>
      </c>
      <c r="R35" s="119"/>
    </row>
    <row r="36" spans="1:18" ht="13.8" customHeight="1" x14ac:dyDescent="0.25">
      <c r="A36" s="19">
        <v>2001</v>
      </c>
      <c r="B36" s="20">
        <v>1.229625983712769</v>
      </c>
      <c r="C36" s="21">
        <v>7</v>
      </c>
      <c r="D36" s="20">
        <f t="shared" si="0"/>
        <v>1.1435521648528753</v>
      </c>
      <c r="E36" s="21">
        <v>19.3056118815094</v>
      </c>
      <c r="F36" s="20">
        <f t="shared" si="1"/>
        <v>0.9227824222437806</v>
      </c>
      <c r="G36" s="21">
        <v>60</v>
      </c>
      <c r="H36" s="21">
        <f t="shared" si="7"/>
        <v>0.36911296889751222</v>
      </c>
      <c r="I36" s="21">
        <v>18</v>
      </c>
      <c r="J36" s="22">
        <f t="shared" si="2"/>
        <v>75.384983848335622</v>
      </c>
      <c r="K36" s="20">
        <f t="shared" si="8"/>
        <v>0.30267263449596005</v>
      </c>
      <c r="L36" s="20">
        <f t="shared" si="3"/>
        <v>1.3267841512151672E-2</v>
      </c>
      <c r="M36" s="20">
        <f t="shared" si="4"/>
        <v>0.37613667294874381</v>
      </c>
      <c r="N36" s="21">
        <v>76</v>
      </c>
      <c r="O36" s="21">
        <v>162</v>
      </c>
      <c r="P36" s="23">
        <f t="shared" si="5"/>
        <v>0.17645917990187981</v>
      </c>
      <c r="Q36" s="115">
        <f t="shared" si="6"/>
        <v>2.3218313144984185E-3</v>
      </c>
      <c r="R36" s="119"/>
    </row>
    <row r="37" spans="1:18" ht="13.8" customHeight="1" x14ac:dyDescent="0.25">
      <c r="A37" s="19">
        <v>2002</v>
      </c>
      <c r="B37" s="20">
        <v>1.3238015987986707</v>
      </c>
      <c r="C37" s="21">
        <v>7</v>
      </c>
      <c r="D37" s="20">
        <f t="shared" si="0"/>
        <v>1.2311354868827638</v>
      </c>
      <c r="E37" s="21">
        <v>19.3056118815094</v>
      </c>
      <c r="F37" s="20">
        <f t="shared" si="1"/>
        <v>0.9934572480496463</v>
      </c>
      <c r="G37" s="21">
        <v>60</v>
      </c>
      <c r="H37" s="21">
        <f t="shared" si="7"/>
        <v>0.39738289921985848</v>
      </c>
      <c r="I37" s="21">
        <v>18</v>
      </c>
      <c r="J37" s="22">
        <f t="shared" si="2"/>
        <v>75.384983848335636</v>
      </c>
      <c r="K37" s="20">
        <f t="shared" si="8"/>
        <v>0.32585397736028393</v>
      </c>
      <c r="L37" s="20">
        <f t="shared" si="3"/>
        <v>1.42840099664782E-2</v>
      </c>
      <c r="M37" s="20">
        <f t="shared" si="4"/>
        <v>0.40494454054467371</v>
      </c>
      <c r="N37" s="21">
        <v>76</v>
      </c>
      <c r="O37" s="21">
        <v>162</v>
      </c>
      <c r="P37" s="23">
        <f t="shared" si="5"/>
        <v>0.18997398198392101</v>
      </c>
      <c r="Q37" s="115">
        <f t="shared" si="6"/>
        <v>2.4996576576831711E-3</v>
      </c>
      <c r="R37" s="119"/>
    </row>
    <row r="38" spans="1:18" ht="13.8" customHeight="1" x14ac:dyDescent="0.25">
      <c r="A38" s="19">
        <v>2003</v>
      </c>
      <c r="B38" s="20">
        <v>1.4360411423941206</v>
      </c>
      <c r="C38" s="21">
        <v>7</v>
      </c>
      <c r="D38" s="20">
        <f t="shared" si="0"/>
        <v>1.3355182624265323</v>
      </c>
      <c r="E38" s="21">
        <v>19.3056118815094</v>
      </c>
      <c r="F38" s="20">
        <f t="shared" si="1"/>
        <v>1.0776882900757878</v>
      </c>
      <c r="G38" s="21">
        <v>60</v>
      </c>
      <c r="H38" s="21">
        <f t="shared" si="7"/>
        <v>0.43107531603031513</v>
      </c>
      <c r="I38" s="21">
        <v>18</v>
      </c>
      <c r="J38" s="22">
        <f t="shared" si="2"/>
        <v>75.384983848335622</v>
      </c>
      <c r="K38" s="20">
        <f t="shared" si="8"/>
        <v>0.35348175914485841</v>
      </c>
      <c r="L38" s="20">
        <f t="shared" si="3"/>
        <v>1.5495090811829411E-2</v>
      </c>
      <c r="M38" s="20">
        <f t="shared" si="4"/>
        <v>0.43927807696995785</v>
      </c>
      <c r="N38" s="21">
        <v>76</v>
      </c>
      <c r="O38" s="21">
        <v>162</v>
      </c>
      <c r="P38" s="23">
        <f t="shared" si="5"/>
        <v>0.20608107314639998</v>
      </c>
      <c r="Q38" s="115">
        <f t="shared" si="6"/>
        <v>2.7115930677157891E-3</v>
      </c>
      <c r="R38" s="119"/>
    </row>
    <row r="39" spans="1:18" ht="13.8" customHeight="1" x14ac:dyDescent="0.25">
      <c r="A39" s="19">
        <v>2004</v>
      </c>
      <c r="B39" s="20">
        <v>1.3633074772223983</v>
      </c>
      <c r="C39" s="21">
        <v>7</v>
      </c>
      <c r="D39" s="20">
        <f t="shared" si="0"/>
        <v>1.2678759538168305</v>
      </c>
      <c r="E39" s="21">
        <v>19.3056118815094</v>
      </c>
      <c r="F39" s="20">
        <f t="shared" si="1"/>
        <v>1.0231047430339677</v>
      </c>
      <c r="G39" s="21">
        <v>60</v>
      </c>
      <c r="H39" s="21">
        <f t="shared" si="7"/>
        <v>0.40924189721358717</v>
      </c>
      <c r="I39" s="21">
        <v>18</v>
      </c>
      <c r="J39" s="22">
        <f t="shared" si="2"/>
        <v>75.384983848335622</v>
      </c>
      <c r="K39" s="20">
        <f t="shared" si="8"/>
        <v>0.3355783557151415</v>
      </c>
      <c r="L39" s="20">
        <f t="shared" si="3"/>
        <v>1.4710284086143189E-2</v>
      </c>
      <c r="M39" s="20">
        <f t="shared" si="4"/>
        <v>0.41702919870011629</v>
      </c>
      <c r="N39" s="21">
        <v>76</v>
      </c>
      <c r="O39" s="21">
        <v>162</v>
      </c>
      <c r="P39" s="23">
        <f t="shared" si="5"/>
        <v>0.19564332778523974</v>
      </c>
      <c r="Q39" s="115">
        <f t="shared" si="6"/>
        <v>2.5742543129636808E-3</v>
      </c>
      <c r="R39" s="119"/>
    </row>
    <row r="40" spans="1:18" ht="13.8" customHeight="1" x14ac:dyDescent="0.25">
      <c r="A40" s="19">
        <v>2005</v>
      </c>
      <c r="B40" s="20">
        <v>1.3951785640828065</v>
      </c>
      <c r="C40" s="21">
        <v>7</v>
      </c>
      <c r="D40" s="20">
        <f t="shared" si="0"/>
        <v>1.2975160645970101</v>
      </c>
      <c r="E40" s="21">
        <v>19.3056118815094</v>
      </c>
      <c r="F40" s="20">
        <f t="shared" si="1"/>
        <v>1.0470226490656764</v>
      </c>
      <c r="G40" s="21">
        <v>60</v>
      </c>
      <c r="H40" s="21">
        <f t="shared" si="7"/>
        <v>0.41880905962627057</v>
      </c>
      <c r="I40" s="21">
        <v>18</v>
      </c>
      <c r="J40" s="22">
        <f t="shared" si="2"/>
        <v>75.384983848335622</v>
      </c>
      <c r="K40" s="20">
        <f t="shared" si="8"/>
        <v>0.34342342889354188</v>
      </c>
      <c r="L40" s="20">
        <f t="shared" si="3"/>
        <v>1.5054177704922385E-2</v>
      </c>
      <c r="M40" s="20">
        <f t="shared" si="4"/>
        <v>0.42677841084569712</v>
      </c>
      <c r="N40" s="21">
        <v>76</v>
      </c>
      <c r="O40" s="21">
        <v>162</v>
      </c>
      <c r="P40" s="23">
        <f t="shared" si="5"/>
        <v>0.20021703224859866</v>
      </c>
      <c r="Q40" s="115">
        <f t="shared" si="6"/>
        <v>2.6344346348499822E-3</v>
      </c>
      <c r="R40" s="119"/>
    </row>
    <row r="41" spans="1:18" ht="13.8" customHeight="1" x14ac:dyDescent="0.25">
      <c r="A41" s="13">
        <v>2006</v>
      </c>
      <c r="B41" s="14">
        <v>1.6776827269745322</v>
      </c>
      <c r="C41" s="15">
        <v>7</v>
      </c>
      <c r="D41" s="16">
        <f t="shared" si="0"/>
        <v>1.5602449360863151</v>
      </c>
      <c r="E41" s="15">
        <v>19.3056118815094</v>
      </c>
      <c r="F41" s="16">
        <f t="shared" si="1"/>
        <v>1.2590301043245868</v>
      </c>
      <c r="G41" s="15">
        <v>60</v>
      </c>
      <c r="H41" s="15">
        <f t="shared" si="7"/>
        <v>0.50361204172983476</v>
      </c>
      <c r="I41" s="15">
        <v>18</v>
      </c>
      <c r="J41" s="17">
        <f t="shared" si="2"/>
        <v>75.384983848335622</v>
      </c>
      <c r="K41" s="16">
        <f t="shared" si="8"/>
        <v>0.41296187421846448</v>
      </c>
      <c r="L41" s="16">
        <f t="shared" si="3"/>
        <v>1.8102438321905293E-2</v>
      </c>
      <c r="M41" s="16">
        <f t="shared" si="4"/>
        <v>0.51319507520685403</v>
      </c>
      <c r="N41" s="15">
        <v>76</v>
      </c>
      <c r="O41" s="15">
        <v>162</v>
      </c>
      <c r="P41" s="18">
        <f t="shared" si="5"/>
        <v>0.24075818343037597</v>
      </c>
      <c r="Q41" s="114">
        <f t="shared" si="6"/>
        <v>3.1678708346102101E-3</v>
      </c>
      <c r="R41" s="119"/>
    </row>
    <row r="42" spans="1:18" ht="13.8" customHeight="1" x14ac:dyDescent="0.25">
      <c r="A42" s="13">
        <v>2007</v>
      </c>
      <c r="B42" s="14">
        <v>1.5485782060237321</v>
      </c>
      <c r="C42" s="15">
        <v>7</v>
      </c>
      <c r="D42" s="16">
        <f t="shared" si="0"/>
        <v>1.4401777316020707</v>
      </c>
      <c r="E42" s="15">
        <v>19.612284790837247</v>
      </c>
      <c r="F42" s="16">
        <f t="shared" si="1"/>
        <v>1.157725973386053</v>
      </c>
      <c r="G42" s="15">
        <v>60</v>
      </c>
      <c r="H42" s="15">
        <f t="shared" si="7"/>
        <v>0.46309038935442126</v>
      </c>
      <c r="I42" s="15">
        <v>18</v>
      </c>
      <c r="J42" s="17">
        <f t="shared" si="2"/>
        <v>75.478531352596988</v>
      </c>
      <c r="K42" s="16">
        <f t="shared" si="8"/>
        <v>0.37973411927062545</v>
      </c>
      <c r="L42" s="16">
        <f t="shared" si="3"/>
        <v>1.6645879200904129E-2</v>
      </c>
      <c r="M42" s="16">
        <f t="shared" si="4"/>
        <v>0.47190235240603157</v>
      </c>
      <c r="N42" s="15">
        <v>76</v>
      </c>
      <c r="O42" s="15">
        <v>162</v>
      </c>
      <c r="P42" s="18">
        <f t="shared" si="5"/>
        <v>0.22138628878307653</v>
      </c>
      <c r="Q42" s="114">
        <f t="shared" si="6"/>
        <v>2.9129774839878491E-3</v>
      </c>
      <c r="R42" s="119"/>
    </row>
    <row r="43" spans="1:18" ht="13.8" customHeight="1" x14ac:dyDescent="0.25">
      <c r="A43" s="13">
        <v>2008</v>
      </c>
      <c r="B43" s="14">
        <v>1.5368830055152538</v>
      </c>
      <c r="C43" s="15">
        <v>7</v>
      </c>
      <c r="D43" s="16">
        <f t="shared" si="0"/>
        <v>1.4293011951291861</v>
      </c>
      <c r="E43" s="15">
        <v>19.918957700165095</v>
      </c>
      <c r="F43" s="16">
        <f t="shared" si="1"/>
        <v>1.1445992946634493</v>
      </c>
      <c r="G43" s="15">
        <v>60</v>
      </c>
      <c r="H43" s="15">
        <f t="shared" si="7"/>
        <v>0.4578397178653798</v>
      </c>
      <c r="I43" s="15">
        <v>18</v>
      </c>
      <c r="J43" s="17">
        <f t="shared" si="2"/>
        <v>75.572078856858354</v>
      </c>
      <c r="K43" s="16">
        <f t="shared" si="8"/>
        <v>0.37542856864961144</v>
      </c>
      <c r="L43" s="16">
        <f t="shared" si="3"/>
        <v>1.6457142735325433E-2</v>
      </c>
      <c r="M43" s="16">
        <f t="shared" si="4"/>
        <v>0.46655176797510833</v>
      </c>
      <c r="N43" s="15">
        <v>76</v>
      </c>
      <c r="O43" s="15">
        <v>162</v>
      </c>
      <c r="P43" s="18">
        <f t="shared" si="5"/>
        <v>0.2188761380623965</v>
      </c>
      <c r="Q43" s="114">
        <f t="shared" si="6"/>
        <v>2.8799491850315328E-3</v>
      </c>
      <c r="R43" s="119"/>
    </row>
    <row r="44" spans="1:18" ht="13.8" customHeight="1" x14ac:dyDescent="0.25">
      <c r="A44" s="13">
        <v>2009</v>
      </c>
      <c r="B44" s="14">
        <v>1.5182328188599219</v>
      </c>
      <c r="C44" s="15">
        <v>7</v>
      </c>
      <c r="D44" s="16">
        <f t="shared" si="0"/>
        <v>1.4119565215397274</v>
      </c>
      <c r="E44" s="15">
        <v>20.225630609492942</v>
      </c>
      <c r="F44" s="16">
        <f t="shared" si="1"/>
        <v>1.1263794111264565</v>
      </c>
      <c r="G44" s="15">
        <v>60</v>
      </c>
      <c r="H44" s="15">
        <f t="shared" si="7"/>
        <v>0.45055176445058265</v>
      </c>
      <c r="I44" s="15">
        <v>18</v>
      </c>
      <c r="J44" s="17">
        <f t="shared" si="2"/>
        <v>75.66562636111972</v>
      </c>
      <c r="K44" s="16">
        <f t="shared" si="8"/>
        <v>0.36945244684947776</v>
      </c>
      <c r="L44" s="16">
        <f t="shared" si="3"/>
        <v>1.6195175752305873E-2</v>
      </c>
      <c r="M44" s="16">
        <f t="shared" si="4"/>
        <v>0.45912513498999535</v>
      </c>
      <c r="N44" s="15">
        <v>76</v>
      </c>
      <c r="O44" s="15">
        <v>162</v>
      </c>
      <c r="P44" s="18">
        <f t="shared" si="5"/>
        <v>0.21539203863728179</v>
      </c>
      <c r="Q44" s="114">
        <f t="shared" si="6"/>
        <v>2.8341057715431813E-3</v>
      </c>
      <c r="R44" s="119"/>
    </row>
    <row r="45" spans="1:18" ht="13.8" customHeight="1" x14ac:dyDescent="0.25">
      <c r="A45" s="13">
        <v>2010</v>
      </c>
      <c r="B45" s="14">
        <v>1.4675045804397933</v>
      </c>
      <c r="C45" s="15">
        <v>7</v>
      </c>
      <c r="D45" s="16">
        <f t="shared" si="0"/>
        <v>1.3647792598090076</v>
      </c>
      <c r="E45" s="15">
        <v>20.53230351882079</v>
      </c>
      <c r="F45" s="16">
        <f t="shared" si="1"/>
        <v>1.0845586398231064</v>
      </c>
      <c r="G45" s="15">
        <v>60</v>
      </c>
      <c r="H45" s="15">
        <f t="shared" si="7"/>
        <v>0.43382345592924265</v>
      </c>
      <c r="I45" s="15">
        <v>18</v>
      </c>
      <c r="J45" s="17">
        <f t="shared" si="2"/>
        <v>75.759173865381086</v>
      </c>
      <c r="K45" s="16">
        <f t="shared" si="8"/>
        <v>0.35573523386197897</v>
      </c>
      <c r="L45" s="16">
        <f t="shared" si="3"/>
        <v>1.5593873265182639E-2</v>
      </c>
      <c r="M45" s="16">
        <f t="shared" si="4"/>
        <v>0.44207851013129523</v>
      </c>
      <c r="N45" s="15">
        <v>76</v>
      </c>
      <c r="O45" s="15">
        <v>162</v>
      </c>
      <c r="P45" s="18">
        <f t="shared" si="5"/>
        <v>0.20739485660480517</v>
      </c>
      <c r="Q45" s="114">
        <f t="shared" si="6"/>
        <v>2.7288796921684892E-3</v>
      </c>
      <c r="R45" s="119"/>
    </row>
    <row r="46" spans="1:18" ht="13.8" customHeight="1" x14ac:dyDescent="0.25">
      <c r="A46" s="24">
        <v>2011</v>
      </c>
      <c r="B46" s="20">
        <v>1.6987215852588886</v>
      </c>
      <c r="C46" s="25">
        <v>7</v>
      </c>
      <c r="D46" s="26">
        <f t="shared" si="0"/>
        <v>1.5798110742907663</v>
      </c>
      <c r="E46" s="21">
        <v>20.838976428148637</v>
      </c>
      <c r="F46" s="26">
        <f t="shared" si="1"/>
        <v>1.2505946169100317</v>
      </c>
      <c r="G46" s="25">
        <v>60</v>
      </c>
      <c r="H46" s="21">
        <f t="shared" si="7"/>
        <v>0.50023784676401273</v>
      </c>
      <c r="I46" s="25">
        <v>18</v>
      </c>
      <c r="J46" s="27">
        <f t="shared" si="2"/>
        <v>75.852721369642467</v>
      </c>
      <c r="K46" s="20">
        <f t="shared" si="8"/>
        <v>0.41019503434649041</v>
      </c>
      <c r="L46" s="26">
        <f t="shared" si="3"/>
        <v>1.7981152190531088E-2</v>
      </c>
      <c r="M46" s="26">
        <f t="shared" si="4"/>
        <v>0.5097566740254611</v>
      </c>
      <c r="N46" s="25">
        <v>76</v>
      </c>
      <c r="O46" s="25">
        <v>162</v>
      </c>
      <c r="P46" s="28">
        <f t="shared" si="5"/>
        <v>0.23914510633293234</v>
      </c>
      <c r="Q46" s="116">
        <f t="shared" si="6"/>
        <v>3.1466461359596362E-3</v>
      </c>
      <c r="R46" s="119"/>
    </row>
    <row r="47" spans="1:18" ht="13.8" customHeight="1" x14ac:dyDescent="0.25">
      <c r="A47" s="24">
        <v>2012</v>
      </c>
      <c r="B47" s="20">
        <v>1.4606726409957966</v>
      </c>
      <c r="C47" s="25">
        <v>7</v>
      </c>
      <c r="D47" s="26">
        <f t="shared" ref="D47:D52" si="9">+B47-B47*(C47/100)</f>
        <v>1.3584255561260909</v>
      </c>
      <c r="E47" s="25">
        <v>20.838976428148637</v>
      </c>
      <c r="F47" s="26">
        <f t="shared" ref="F47:F52" si="10">+(D47-D47*(E47)/100)</f>
        <v>1.0753435746910278</v>
      </c>
      <c r="G47" s="25">
        <v>60</v>
      </c>
      <c r="H47" s="21">
        <f t="shared" si="7"/>
        <v>0.43013742987641113</v>
      </c>
      <c r="I47" s="25">
        <v>18</v>
      </c>
      <c r="J47" s="27">
        <f t="shared" ref="J47:J52" si="11">100-(K47/B47*100)</f>
        <v>75.852721369642467</v>
      </c>
      <c r="K47" s="20">
        <f t="shared" si="8"/>
        <v>0.35271269249865711</v>
      </c>
      <c r="L47" s="26">
        <f t="shared" ref="L47:L52" si="12">+(K47/365)*16</f>
        <v>1.5461378301310997E-2</v>
      </c>
      <c r="M47" s="26">
        <f t="shared" ref="M47:M52" si="13">+L47*28.3495</f>
        <v>0.43832234415301607</v>
      </c>
      <c r="N47" s="25">
        <v>76</v>
      </c>
      <c r="O47" s="25">
        <v>162</v>
      </c>
      <c r="P47" s="28">
        <f t="shared" ref="P47:P52" si="14">+Q47*N47</f>
        <v>0.20563270466437791</v>
      </c>
      <c r="Q47" s="116">
        <f t="shared" ref="Q47:Q52" si="15">+M47/O47</f>
        <v>2.7056934824260252E-3</v>
      </c>
      <c r="R47" s="119"/>
    </row>
    <row r="48" spans="1:18" ht="13.8" customHeight="1" x14ac:dyDescent="0.25">
      <c r="A48" s="19">
        <v>2013</v>
      </c>
      <c r="B48" s="20">
        <v>1.2832727974490736</v>
      </c>
      <c r="C48" s="21">
        <v>7</v>
      </c>
      <c r="D48" s="20">
        <f t="shared" si="9"/>
        <v>1.1934437016276385</v>
      </c>
      <c r="E48" s="25">
        <v>20.838976428148637</v>
      </c>
      <c r="F48" s="20">
        <f t="shared" si="10"/>
        <v>0.94474224996223033</v>
      </c>
      <c r="G48" s="21">
        <v>60</v>
      </c>
      <c r="H48" s="21">
        <f t="shared" si="7"/>
        <v>0.37789689998489218</v>
      </c>
      <c r="I48" s="21">
        <v>18</v>
      </c>
      <c r="J48" s="22">
        <f t="shared" si="11"/>
        <v>75.852721369642467</v>
      </c>
      <c r="K48" s="20">
        <f t="shared" si="8"/>
        <v>0.30987545798761157</v>
      </c>
      <c r="L48" s="20">
        <f t="shared" si="12"/>
        <v>1.358358172000489E-2</v>
      </c>
      <c r="M48" s="20">
        <f t="shared" si="13"/>
        <v>0.38508774997127859</v>
      </c>
      <c r="N48" s="21">
        <v>76</v>
      </c>
      <c r="O48" s="21">
        <v>162</v>
      </c>
      <c r="P48" s="23">
        <f t="shared" si="14"/>
        <v>0.18065845060380969</v>
      </c>
      <c r="Q48" s="115">
        <f t="shared" si="15"/>
        <v>2.3770848763659171E-3</v>
      </c>
      <c r="R48" s="119"/>
    </row>
    <row r="49" spans="1:18" ht="13.8" customHeight="1" x14ac:dyDescent="0.25">
      <c r="A49" s="19">
        <v>2014</v>
      </c>
      <c r="B49" s="20">
        <v>1.4369005072611105</v>
      </c>
      <c r="C49" s="21">
        <v>7</v>
      </c>
      <c r="D49" s="20">
        <f t="shared" si="9"/>
        <v>1.3363174717528328</v>
      </c>
      <c r="E49" s="25">
        <v>20.838976428148637</v>
      </c>
      <c r="F49" s="20">
        <f t="shared" si="10"/>
        <v>1.0578425888090282</v>
      </c>
      <c r="G49" s="21">
        <v>60</v>
      </c>
      <c r="H49" s="21">
        <f t="shared" si="7"/>
        <v>0.42313703552361126</v>
      </c>
      <c r="I49" s="21">
        <v>18</v>
      </c>
      <c r="J49" s="22">
        <f t="shared" si="11"/>
        <v>75.852721369642467</v>
      </c>
      <c r="K49" s="20">
        <f t="shared" si="8"/>
        <v>0.34697236912936125</v>
      </c>
      <c r="L49" s="20">
        <f t="shared" si="12"/>
        <v>1.520974768786241E-2</v>
      </c>
      <c r="M49" s="20">
        <f t="shared" si="13"/>
        <v>0.43118874207705538</v>
      </c>
      <c r="N49" s="21">
        <v>76</v>
      </c>
      <c r="O49" s="21">
        <v>162</v>
      </c>
      <c r="P49" s="23">
        <f t="shared" si="14"/>
        <v>0.2022860765299766</v>
      </c>
      <c r="Q49" s="115">
        <f t="shared" si="15"/>
        <v>2.6616589017102186E-3</v>
      </c>
      <c r="R49" s="119"/>
    </row>
    <row r="50" spans="1:18" ht="13.8" customHeight="1" x14ac:dyDescent="0.25">
      <c r="A50" s="24">
        <v>2015</v>
      </c>
      <c r="B50" s="20">
        <v>1.413985458822397</v>
      </c>
      <c r="C50" s="25">
        <v>7</v>
      </c>
      <c r="D50" s="26">
        <f t="shared" si="9"/>
        <v>1.3150064767048293</v>
      </c>
      <c r="E50" s="25">
        <v>20.838976428148637</v>
      </c>
      <c r="F50" s="26">
        <f t="shared" si="10"/>
        <v>1.0409725869956821</v>
      </c>
      <c r="G50" s="25">
        <v>60</v>
      </c>
      <c r="H50" s="21">
        <f t="shared" si="7"/>
        <v>0.41638903479827283</v>
      </c>
      <c r="I50" s="25">
        <v>18</v>
      </c>
      <c r="J50" s="27">
        <f t="shared" si="11"/>
        <v>75.852721369642467</v>
      </c>
      <c r="K50" s="20">
        <f t="shared" si="8"/>
        <v>0.3414390085345837</v>
      </c>
      <c r="L50" s="26">
        <f t="shared" si="12"/>
        <v>1.4967189415214627E-2</v>
      </c>
      <c r="M50" s="26">
        <f t="shared" si="13"/>
        <v>0.42431233632662707</v>
      </c>
      <c r="N50" s="25">
        <v>76</v>
      </c>
      <c r="O50" s="25">
        <v>162</v>
      </c>
      <c r="P50" s="28">
        <f t="shared" si="14"/>
        <v>0.19906010840014604</v>
      </c>
      <c r="Q50" s="116">
        <f t="shared" si="15"/>
        <v>2.6192119526335005E-3</v>
      </c>
      <c r="R50" s="119"/>
    </row>
    <row r="51" spans="1:18" ht="13.8" customHeight="1" x14ac:dyDescent="0.25">
      <c r="A51" s="29">
        <v>2016</v>
      </c>
      <c r="B51" s="14">
        <v>1.394435005555358</v>
      </c>
      <c r="C51" s="30">
        <v>7</v>
      </c>
      <c r="D51" s="14">
        <f t="shared" si="9"/>
        <v>1.296824555166483</v>
      </c>
      <c r="E51" s="31">
        <v>20.838976428148637</v>
      </c>
      <c r="F51" s="14">
        <f t="shared" si="10"/>
        <v>1.0265795918008962</v>
      </c>
      <c r="G51" s="30">
        <v>60</v>
      </c>
      <c r="H51" s="15">
        <f t="shared" si="7"/>
        <v>0.41063183672035852</v>
      </c>
      <c r="I51" s="30">
        <v>18</v>
      </c>
      <c r="J51" s="32">
        <f t="shared" si="11"/>
        <v>75.852721369642467</v>
      </c>
      <c r="K51" s="16">
        <f t="shared" si="8"/>
        <v>0.33671810611069397</v>
      </c>
      <c r="L51" s="14">
        <f t="shared" si="12"/>
        <v>1.4760245747318091E-2</v>
      </c>
      <c r="M51" s="14">
        <f t="shared" si="13"/>
        <v>0.41844558681359423</v>
      </c>
      <c r="N51" s="30">
        <v>76</v>
      </c>
      <c r="O51" s="30">
        <v>162</v>
      </c>
      <c r="P51" s="33">
        <f t="shared" si="14"/>
        <v>0.19630780615946397</v>
      </c>
      <c r="Q51" s="117">
        <f t="shared" si="15"/>
        <v>2.5829974494666311E-3</v>
      </c>
      <c r="R51" s="119"/>
    </row>
    <row r="52" spans="1:18" ht="13.8" customHeight="1" x14ac:dyDescent="0.25">
      <c r="A52" s="29">
        <v>2017</v>
      </c>
      <c r="B52" s="14">
        <v>1.426359636556739</v>
      </c>
      <c r="C52" s="30">
        <v>7</v>
      </c>
      <c r="D52" s="14">
        <f t="shared" si="9"/>
        <v>1.3265144619977673</v>
      </c>
      <c r="E52" s="30">
        <v>20.838976428148637</v>
      </c>
      <c r="F52" s="14">
        <f t="shared" si="10"/>
        <v>1.0500824259460699</v>
      </c>
      <c r="G52" s="30">
        <v>60</v>
      </c>
      <c r="H52" s="15">
        <f t="shared" si="7"/>
        <v>0.42003297037842791</v>
      </c>
      <c r="I52" s="30">
        <v>18</v>
      </c>
      <c r="J52" s="32">
        <f t="shared" si="11"/>
        <v>75.852721369642467</v>
      </c>
      <c r="K52" s="16">
        <f t="shared" si="8"/>
        <v>0.34442703571031086</v>
      </c>
      <c r="L52" s="14">
        <f t="shared" si="12"/>
        <v>1.5098171428397188E-2</v>
      </c>
      <c r="M52" s="14">
        <f t="shared" si="13"/>
        <v>0.42802561090934604</v>
      </c>
      <c r="N52" s="30">
        <v>76</v>
      </c>
      <c r="O52" s="30">
        <v>162</v>
      </c>
      <c r="P52" s="33">
        <f t="shared" si="14"/>
        <v>0.20080213845129813</v>
      </c>
      <c r="Q52" s="117">
        <f t="shared" si="15"/>
        <v>2.6421334006749755E-3</v>
      </c>
      <c r="R52" s="119"/>
    </row>
    <row r="53" spans="1:18" ht="13.8" customHeight="1" x14ac:dyDescent="0.25">
      <c r="A53" s="29">
        <v>2018</v>
      </c>
      <c r="B53" s="14">
        <v>1.3527642791082413</v>
      </c>
      <c r="C53" s="30">
        <v>7</v>
      </c>
      <c r="D53" s="14">
        <f>+B53-B53*(C53/100)</f>
        <v>1.2580707795706643</v>
      </c>
      <c r="E53" s="30">
        <v>20.838976428148637</v>
      </c>
      <c r="F53" s="14">
        <f>+(D53-D53*(E53)/100)</f>
        <v>0.99590170636650766</v>
      </c>
      <c r="G53" s="30">
        <v>60</v>
      </c>
      <c r="H53" s="15">
        <f>F53-(F53*G53/100)</f>
        <v>0.39836068254660306</v>
      </c>
      <c r="I53" s="30">
        <v>18</v>
      </c>
      <c r="J53" s="32">
        <f>100-(K53/B53*100)</f>
        <v>75.852721369642467</v>
      </c>
      <c r="K53" s="16">
        <f>+H53-H53*I53/100</f>
        <v>0.32665575968821453</v>
      </c>
      <c r="L53" s="14">
        <f>+(K53/365)*16</f>
        <v>1.4319156589072417E-2</v>
      </c>
      <c r="M53" s="14">
        <f>+L53*28.3495</f>
        <v>0.40594092972190848</v>
      </c>
      <c r="N53" s="30">
        <v>76</v>
      </c>
      <c r="O53" s="30">
        <v>162</v>
      </c>
      <c r="P53" s="33">
        <f>+Q53*N53</f>
        <v>0.19044142382015461</v>
      </c>
      <c r="Q53" s="117">
        <f>+M53/O53</f>
        <v>2.505808208159929E-3</v>
      </c>
      <c r="R53" s="119"/>
    </row>
    <row r="54" spans="1:18" ht="13.8" customHeight="1" x14ac:dyDescent="0.25">
      <c r="A54" s="34">
        <v>2019</v>
      </c>
      <c r="B54" s="35">
        <v>1.3651089557968861</v>
      </c>
      <c r="C54" s="36">
        <v>7</v>
      </c>
      <c r="D54" s="37">
        <f>+B54-B54*(C54/100)</f>
        <v>1.269551328891104</v>
      </c>
      <c r="E54" s="36">
        <v>20.838976428148637</v>
      </c>
      <c r="F54" s="37">
        <f>+(D54-D54*(E54)/100)</f>
        <v>1.0049898267202391</v>
      </c>
      <c r="G54" s="36">
        <v>60</v>
      </c>
      <c r="H54" s="38">
        <f>F54-(F54*G54/100)</f>
        <v>0.40199593068809558</v>
      </c>
      <c r="I54" s="36">
        <v>18</v>
      </c>
      <c r="J54" s="39">
        <f>100-(K54/B54*100)</f>
        <v>75.852721369642467</v>
      </c>
      <c r="K54" s="40">
        <f>+H54-H54*I54/100</f>
        <v>0.32963666316423834</v>
      </c>
      <c r="L54" s="37">
        <f>+(K54/365)*16</f>
        <v>1.4449826330487161E-2</v>
      </c>
      <c r="M54" s="37">
        <f>+L54*28.3495</f>
        <v>0.40964535155614573</v>
      </c>
      <c r="N54" s="36">
        <v>76</v>
      </c>
      <c r="O54" s="36">
        <v>162</v>
      </c>
      <c r="P54" s="41">
        <f>+Q54*N54</f>
        <v>0.19217930073004369</v>
      </c>
      <c r="Q54" s="118">
        <f>+M54/O54</f>
        <v>2.528675009605838E-3</v>
      </c>
      <c r="R54" s="119"/>
    </row>
    <row r="55" spans="1:18" ht="13.8" customHeight="1" x14ac:dyDescent="0.25">
      <c r="A55" s="59">
        <v>2020</v>
      </c>
      <c r="B55" s="35">
        <v>1.1868555236973608</v>
      </c>
      <c r="C55" s="31">
        <v>7</v>
      </c>
      <c r="D55" s="35">
        <f>+B55-B55*(C55/100)</f>
        <v>1.1037756370385456</v>
      </c>
      <c r="E55" s="31">
        <v>20.838976428148637</v>
      </c>
      <c r="F55" s="35">
        <f>+(D55-D55*(E55)/100)</f>
        <v>0.87376009221643569</v>
      </c>
      <c r="G55" s="31">
        <v>60</v>
      </c>
      <c r="H55" s="97">
        <f>F55-(F55*G55/100)</f>
        <v>0.34950403688657428</v>
      </c>
      <c r="I55" s="31">
        <v>18</v>
      </c>
      <c r="J55" s="60">
        <f>100-(K55/B55*100)</f>
        <v>75.852721369642452</v>
      </c>
      <c r="K55" s="80">
        <f>+H55-H55*I55/100</f>
        <v>0.28659331024699092</v>
      </c>
      <c r="L55" s="35">
        <f>+(K55/365)*16</f>
        <v>1.2562994421785904E-2</v>
      </c>
      <c r="M55" s="35">
        <f>+L55*28.3495</f>
        <v>0.35615461036041945</v>
      </c>
      <c r="N55" s="31">
        <v>76</v>
      </c>
      <c r="O55" s="31">
        <v>162</v>
      </c>
      <c r="P55" s="61">
        <f>+Q55*N55</f>
        <v>0.16708487893451779</v>
      </c>
      <c r="Q55" s="120">
        <f>+M55/O55</f>
        <v>2.1984852491383918E-3</v>
      </c>
      <c r="R55" s="119"/>
    </row>
    <row r="56" spans="1:18" ht="13.8" customHeight="1" x14ac:dyDescent="0.25">
      <c r="A56" s="19">
        <v>2021</v>
      </c>
      <c r="B56" s="121">
        <v>1.2285326718337632</v>
      </c>
      <c r="C56" s="21">
        <v>7</v>
      </c>
      <c r="D56" s="20">
        <f t="shared" ref="D56:D57" si="16">+B56-B56*(C56/100)</f>
        <v>1.1425353848053998</v>
      </c>
      <c r="E56" s="21">
        <v>20.838976428148637</v>
      </c>
      <c r="F56" s="20">
        <f t="shared" ref="F56:F57" si="17">+(D56-D56*(E56)/100)</f>
        <v>0.90444270528254522</v>
      </c>
      <c r="G56" s="21">
        <v>60</v>
      </c>
      <c r="H56" s="21">
        <f t="shared" ref="H56:H57" si="18">F56-(F56*G56/100)</f>
        <v>0.36177708211301807</v>
      </c>
      <c r="I56" s="21">
        <v>18</v>
      </c>
      <c r="J56" s="22">
        <f t="shared" ref="J56:J57" si="19">100-(K56/B56*100)</f>
        <v>75.852721369642467</v>
      </c>
      <c r="K56" s="20">
        <f t="shared" ref="K56:K57" si="20">+H56-H56*I56/100</f>
        <v>0.29665720733267481</v>
      </c>
      <c r="L56" s="20">
        <f t="shared" ref="L56:L57" si="21">+(K56/365)*16</f>
        <v>1.3004151554309033E-2</v>
      </c>
      <c r="M56" s="20">
        <f t="shared" ref="M56:M57" si="22">+L56*28.3495</f>
        <v>0.3686611944888839</v>
      </c>
      <c r="N56" s="21">
        <v>76</v>
      </c>
      <c r="O56" s="21">
        <v>162</v>
      </c>
      <c r="P56" s="23">
        <f t="shared" ref="P56:P57" si="23">+Q56*N56</f>
        <v>0.1729521653157727</v>
      </c>
      <c r="Q56" s="122">
        <f t="shared" ref="Q56:Q57" si="24">+M56/O56</f>
        <v>2.2756863857338514E-3</v>
      </c>
      <c r="R56" s="119"/>
    </row>
    <row r="57" spans="1:18" ht="13.8" customHeight="1" thickBot="1" x14ac:dyDescent="0.3">
      <c r="A57" s="123">
        <v>2022</v>
      </c>
      <c r="B57" s="124">
        <v>1.5159117909618791</v>
      </c>
      <c r="C57" s="125">
        <v>7</v>
      </c>
      <c r="D57" s="124">
        <f t="shared" si="16"/>
        <v>1.4097979655945476</v>
      </c>
      <c r="E57" s="125">
        <v>20.838976428148637</v>
      </c>
      <c r="F57" s="124">
        <f t="shared" si="17"/>
        <v>1.1160104998597808</v>
      </c>
      <c r="G57" s="125">
        <v>60</v>
      </c>
      <c r="H57" s="125">
        <f t="shared" si="18"/>
        <v>0.44640419994391234</v>
      </c>
      <c r="I57" s="125">
        <v>18</v>
      </c>
      <c r="J57" s="126">
        <f t="shared" si="19"/>
        <v>75.852721369642467</v>
      </c>
      <c r="K57" s="124">
        <f t="shared" si="20"/>
        <v>0.36605144395400813</v>
      </c>
      <c r="L57" s="124">
        <f t="shared" si="21"/>
        <v>1.6046090693874328E-2</v>
      </c>
      <c r="M57" s="124">
        <f t="shared" si="22"/>
        <v>0.45489864812599023</v>
      </c>
      <c r="N57" s="125">
        <v>76</v>
      </c>
      <c r="O57" s="125">
        <v>162</v>
      </c>
      <c r="P57" s="127">
        <f t="shared" si="23"/>
        <v>0.21340924233071148</v>
      </c>
      <c r="Q57" s="128">
        <f t="shared" si="24"/>
        <v>2.80801634645673E-3</v>
      </c>
      <c r="R57" s="119"/>
    </row>
    <row r="58" spans="1:18" ht="15" customHeight="1" thickTop="1" x14ac:dyDescent="0.25">
      <c r="A58" s="7" t="s">
        <v>96</v>
      </c>
      <c r="Q58" s="7"/>
    </row>
    <row r="59" spans="1:18" ht="15" customHeight="1" x14ac:dyDescent="0.25">
      <c r="A59" s="7" t="s">
        <v>104</v>
      </c>
      <c r="Q59" s="7"/>
    </row>
    <row r="60" spans="1:18" ht="15" customHeight="1" x14ac:dyDescent="0.25">
      <c r="A60" s="7" t="s">
        <v>209</v>
      </c>
      <c r="Q60" s="7"/>
    </row>
    <row r="61" spans="1:18" ht="15" customHeight="1" x14ac:dyDescent="0.25">
      <c r="A61" s="7" t="s">
        <v>210</v>
      </c>
      <c r="Q61" s="7"/>
    </row>
    <row r="62" spans="1:18" ht="15" customHeight="1" x14ac:dyDescent="0.25">
      <c r="A62" s="7" t="s">
        <v>105</v>
      </c>
      <c r="Q62" s="7"/>
    </row>
    <row r="63" spans="1:18" ht="15" customHeight="1" x14ac:dyDescent="0.25">
      <c r="A63" s="7" t="s">
        <v>106</v>
      </c>
      <c r="Q63" s="7"/>
    </row>
    <row r="64" spans="1:18" ht="15" customHeight="1" x14ac:dyDescent="0.25">
      <c r="A64" s="7" t="s">
        <v>214</v>
      </c>
      <c r="Q64" s="7"/>
    </row>
    <row r="65" spans="17:17" x14ac:dyDescent="0.25">
      <c r="Q65" s="7"/>
    </row>
    <row r="66" spans="17:17" x14ac:dyDescent="0.25">
      <c r="Q66" s="7"/>
    </row>
    <row r="67" spans="17:17" x14ac:dyDescent="0.25">
      <c r="Q67" s="7"/>
    </row>
    <row r="68" spans="17:17" x14ac:dyDescent="0.25">
      <c r="Q68" s="7"/>
    </row>
    <row r="69" spans="17:17" x14ac:dyDescent="0.25">
      <c r="Q69" s="7"/>
    </row>
    <row r="70" spans="17:17" x14ac:dyDescent="0.25">
      <c r="Q70" s="7"/>
    </row>
    <row r="71" spans="17:17" x14ac:dyDescent="0.25">
      <c r="Q71" s="7"/>
    </row>
    <row r="72" spans="17:17" x14ac:dyDescent="0.25">
      <c r="Q72" s="7"/>
    </row>
    <row r="73" spans="17:17" x14ac:dyDescent="0.25">
      <c r="Q73" s="7"/>
    </row>
    <row r="74" spans="17:17" x14ac:dyDescent="0.25">
      <c r="Q74" s="7"/>
    </row>
    <row r="75" spans="17:17" x14ac:dyDescent="0.25">
      <c r="Q75" s="7"/>
    </row>
    <row r="76" spans="17:17" x14ac:dyDescent="0.25">
      <c r="Q76" s="7"/>
    </row>
    <row r="77" spans="17:17" x14ac:dyDescent="0.25">
      <c r="Q77" s="7"/>
    </row>
    <row r="78" spans="17:17" x14ac:dyDescent="0.25">
      <c r="Q78" s="7"/>
    </row>
    <row r="79" spans="17:17" x14ac:dyDescent="0.25">
      <c r="Q79" s="7"/>
    </row>
    <row r="80" spans="17:17" x14ac:dyDescent="0.25">
      <c r="Q80" s="7"/>
    </row>
    <row r="81" spans="17:17" x14ac:dyDescent="0.25">
      <c r="Q81" s="7"/>
    </row>
    <row r="82" spans="17:17" x14ac:dyDescent="0.25">
      <c r="Q82" s="7"/>
    </row>
    <row r="83" spans="17:17" x14ac:dyDescent="0.25">
      <c r="Q83" s="7"/>
    </row>
    <row r="84" spans="17:17" x14ac:dyDescent="0.25">
      <c r="Q84" s="7"/>
    </row>
    <row r="85" spans="17:17" x14ac:dyDescent="0.25">
      <c r="Q85" s="7"/>
    </row>
    <row r="86" spans="17:17" x14ac:dyDescent="0.25">
      <c r="Q86" s="7"/>
    </row>
    <row r="87" spans="17:17" x14ac:dyDescent="0.25">
      <c r="Q87" s="7"/>
    </row>
    <row r="88" spans="17:17" x14ac:dyDescent="0.25">
      <c r="Q88" s="7"/>
    </row>
    <row r="89" spans="17:17" x14ac:dyDescent="0.25">
      <c r="Q89" s="7"/>
    </row>
    <row r="90" spans="17:17" x14ac:dyDescent="0.25">
      <c r="Q90" s="7"/>
    </row>
    <row r="91" spans="17:17" x14ac:dyDescent="0.25">
      <c r="Q91" s="7"/>
    </row>
    <row r="92" spans="17:17" x14ac:dyDescent="0.25">
      <c r="Q92" s="7"/>
    </row>
    <row r="93" spans="17:17" x14ac:dyDescent="0.25">
      <c r="Q93" s="7"/>
    </row>
    <row r="94" spans="17:17" x14ac:dyDescent="0.25">
      <c r="Q94" s="7"/>
    </row>
    <row r="95" spans="17:17" x14ac:dyDescent="0.25">
      <c r="Q95" s="7"/>
    </row>
    <row r="96" spans="17:17" x14ac:dyDescent="0.25">
      <c r="Q96" s="7"/>
    </row>
    <row r="97" spans="17:17" x14ac:dyDescent="0.25">
      <c r="Q97" s="7"/>
    </row>
    <row r="98" spans="17:17" x14ac:dyDescent="0.25">
      <c r="Q98" s="7"/>
    </row>
    <row r="99" spans="17:17" x14ac:dyDescent="0.25">
      <c r="Q99" s="7"/>
    </row>
    <row r="100" spans="17:17" x14ac:dyDescent="0.25">
      <c r="Q100" s="7"/>
    </row>
    <row r="101" spans="17:17" x14ac:dyDescent="0.25">
      <c r="Q101" s="7"/>
    </row>
    <row r="102" spans="17:17" x14ac:dyDescent="0.25">
      <c r="Q102" s="7"/>
    </row>
    <row r="103" spans="17:17" x14ac:dyDescent="0.25">
      <c r="Q103" s="7"/>
    </row>
    <row r="104" spans="17:17" x14ac:dyDescent="0.25">
      <c r="Q104" s="7"/>
    </row>
    <row r="105" spans="17:17" x14ac:dyDescent="0.25">
      <c r="Q105" s="7"/>
    </row>
    <row r="106" spans="17:17" x14ac:dyDescent="0.25">
      <c r="Q106" s="7"/>
    </row>
    <row r="107" spans="17:17" x14ac:dyDescent="0.25">
      <c r="Q107" s="7"/>
    </row>
    <row r="108" spans="17:17" x14ac:dyDescent="0.25">
      <c r="Q108" s="7"/>
    </row>
    <row r="109" spans="17:17" x14ac:dyDescent="0.25">
      <c r="Q109" s="7"/>
    </row>
    <row r="110" spans="17:17" x14ac:dyDescent="0.25">
      <c r="Q110" s="7"/>
    </row>
    <row r="111" spans="17:17" x14ac:dyDescent="0.25">
      <c r="Q111" s="7"/>
    </row>
    <row r="112" spans="17:17" x14ac:dyDescent="0.25">
      <c r="Q112" s="7"/>
    </row>
    <row r="113" spans="17:17" x14ac:dyDescent="0.25">
      <c r="Q113" s="7"/>
    </row>
    <row r="114" spans="17:17" x14ac:dyDescent="0.25">
      <c r="Q114" s="7"/>
    </row>
    <row r="115" spans="17:17" x14ac:dyDescent="0.25">
      <c r="Q115" s="7"/>
    </row>
    <row r="116" spans="17:17" x14ac:dyDescent="0.25">
      <c r="Q116" s="7"/>
    </row>
    <row r="117" spans="17:17" x14ac:dyDescent="0.25">
      <c r="Q117" s="7"/>
    </row>
    <row r="118" spans="17:17" x14ac:dyDescent="0.25">
      <c r="Q118" s="7"/>
    </row>
    <row r="119" spans="17:17" x14ac:dyDescent="0.25">
      <c r="Q119" s="7"/>
    </row>
    <row r="120" spans="17:17" x14ac:dyDescent="0.25">
      <c r="Q120" s="7"/>
    </row>
    <row r="121" spans="17:17" x14ac:dyDescent="0.25">
      <c r="Q121" s="7"/>
    </row>
    <row r="122" spans="17:17" x14ac:dyDescent="0.25">
      <c r="Q122" s="7"/>
    </row>
    <row r="123" spans="17:17" x14ac:dyDescent="0.25">
      <c r="Q123" s="7"/>
    </row>
    <row r="124" spans="17:17" x14ac:dyDescent="0.25">
      <c r="Q124" s="7"/>
    </row>
    <row r="125" spans="17:17" x14ac:dyDescent="0.25">
      <c r="Q125" s="7"/>
    </row>
    <row r="126" spans="17:17" x14ac:dyDescent="0.25">
      <c r="Q126" s="7"/>
    </row>
    <row r="127" spans="17:17" x14ac:dyDescent="0.25">
      <c r="Q127" s="7"/>
    </row>
    <row r="128" spans="17:17" x14ac:dyDescent="0.25">
      <c r="Q128" s="7"/>
    </row>
    <row r="129" spans="17:17" x14ac:dyDescent="0.25">
      <c r="Q129" s="7"/>
    </row>
    <row r="130" spans="17:17" x14ac:dyDescent="0.25">
      <c r="Q130" s="7"/>
    </row>
    <row r="131" spans="17:17" x14ac:dyDescent="0.25">
      <c r="Q131" s="7"/>
    </row>
    <row r="132" spans="17:17" x14ac:dyDescent="0.25">
      <c r="Q132" s="7"/>
    </row>
    <row r="133" spans="17:17" x14ac:dyDescent="0.25">
      <c r="Q133" s="7"/>
    </row>
    <row r="134" spans="17:17" x14ac:dyDescent="0.25">
      <c r="Q134" s="7"/>
    </row>
    <row r="135" spans="17:17" x14ac:dyDescent="0.25">
      <c r="Q135" s="7"/>
    </row>
    <row r="136" spans="17:17" x14ac:dyDescent="0.25">
      <c r="Q136" s="7"/>
    </row>
    <row r="137" spans="17:17" x14ac:dyDescent="0.25">
      <c r="Q137" s="7"/>
    </row>
    <row r="138" spans="17:17" x14ac:dyDescent="0.25">
      <c r="Q138" s="7"/>
    </row>
    <row r="139" spans="17:17" x14ac:dyDescent="0.25">
      <c r="Q139" s="7"/>
    </row>
    <row r="140" spans="17:17" x14ac:dyDescent="0.25">
      <c r="Q140" s="7"/>
    </row>
    <row r="141" spans="17:17" x14ac:dyDescent="0.25">
      <c r="Q141" s="7"/>
    </row>
    <row r="142" spans="17:17" x14ac:dyDescent="0.25">
      <c r="Q142" s="7"/>
    </row>
    <row r="143" spans="17:17" x14ac:dyDescent="0.25">
      <c r="Q143" s="7"/>
    </row>
    <row r="144" spans="17:17" x14ac:dyDescent="0.25">
      <c r="Q144" s="7"/>
    </row>
    <row r="145" spans="17:17" x14ac:dyDescent="0.25">
      <c r="Q145" s="7"/>
    </row>
    <row r="146" spans="17:17" x14ac:dyDescent="0.25">
      <c r="Q146" s="7"/>
    </row>
    <row r="147" spans="17:17" x14ac:dyDescent="0.25">
      <c r="Q147" s="7"/>
    </row>
    <row r="148" spans="17:17" x14ac:dyDescent="0.25">
      <c r="Q148" s="7"/>
    </row>
    <row r="149" spans="17:17" x14ac:dyDescent="0.25">
      <c r="Q149" s="7"/>
    </row>
    <row r="150" spans="17:17" x14ac:dyDescent="0.25">
      <c r="Q150" s="7"/>
    </row>
    <row r="151" spans="17:17" x14ac:dyDescent="0.25">
      <c r="Q151" s="7"/>
    </row>
    <row r="152" spans="17:17" x14ac:dyDescent="0.25">
      <c r="Q152" s="7"/>
    </row>
    <row r="153" spans="17:17" x14ac:dyDescent="0.25">
      <c r="Q153" s="7"/>
    </row>
    <row r="154" spans="17:17" x14ac:dyDescent="0.25">
      <c r="Q154" s="7"/>
    </row>
    <row r="155" spans="17:17" x14ac:dyDescent="0.25">
      <c r="Q155" s="7"/>
    </row>
    <row r="156" spans="17:17" x14ac:dyDescent="0.25">
      <c r="Q156" s="7"/>
    </row>
    <row r="157" spans="17:17" x14ac:dyDescent="0.25">
      <c r="Q157" s="7"/>
    </row>
    <row r="158" spans="17:17" x14ac:dyDescent="0.25">
      <c r="Q158" s="7"/>
    </row>
    <row r="159" spans="17:17" x14ac:dyDescent="0.25">
      <c r="Q159" s="7"/>
    </row>
    <row r="160" spans="17:17" x14ac:dyDescent="0.25">
      <c r="Q160" s="7"/>
    </row>
    <row r="161" spans="17:17" x14ac:dyDescent="0.25">
      <c r="Q161" s="7"/>
    </row>
    <row r="162" spans="17:17" x14ac:dyDescent="0.25">
      <c r="Q162" s="7"/>
    </row>
    <row r="163" spans="17:17" x14ac:dyDescent="0.25">
      <c r="Q163" s="7"/>
    </row>
    <row r="164" spans="17:17" x14ac:dyDescent="0.25">
      <c r="Q164" s="7"/>
    </row>
    <row r="165" spans="17:17" x14ac:dyDescent="0.25">
      <c r="Q165" s="7"/>
    </row>
    <row r="166" spans="17:17" x14ac:dyDescent="0.25">
      <c r="Q166" s="7"/>
    </row>
    <row r="167" spans="17:17" x14ac:dyDescent="0.25">
      <c r="Q167" s="7"/>
    </row>
    <row r="168" spans="17:17" x14ac:dyDescent="0.25">
      <c r="Q168" s="7"/>
    </row>
    <row r="169" spans="17:17" x14ac:dyDescent="0.25">
      <c r="Q169" s="7"/>
    </row>
    <row r="170" spans="17:17" x14ac:dyDescent="0.25">
      <c r="Q170" s="7"/>
    </row>
    <row r="171" spans="17:17" x14ac:dyDescent="0.25">
      <c r="Q171" s="7"/>
    </row>
    <row r="172" spans="17:17" x14ac:dyDescent="0.25">
      <c r="Q172" s="7"/>
    </row>
    <row r="173" spans="17:17" x14ac:dyDescent="0.25">
      <c r="Q173" s="7"/>
    </row>
    <row r="174" spans="17:17" x14ac:dyDescent="0.25">
      <c r="Q174" s="7"/>
    </row>
    <row r="175" spans="17:17" x14ac:dyDescent="0.25">
      <c r="Q175" s="7"/>
    </row>
    <row r="176" spans="17:17" x14ac:dyDescent="0.25">
      <c r="Q176" s="7"/>
    </row>
    <row r="177" spans="17:17" x14ac:dyDescent="0.25">
      <c r="Q177" s="7"/>
    </row>
    <row r="178" spans="17:17" x14ac:dyDescent="0.25">
      <c r="Q178" s="7"/>
    </row>
    <row r="179" spans="17:17" x14ac:dyDescent="0.25">
      <c r="Q179" s="7"/>
    </row>
    <row r="180" spans="17:17" x14ac:dyDescent="0.25">
      <c r="Q180" s="7"/>
    </row>
    <row r="181" spans="17:17" x14ac:dyDescent="0.25">
      <c r="Q181" s="7"/>
    </row>
  </sheetData>
  <phoneticPr fontId="0" type="noConversion"/>
  <printOptions horizontalCentered="1"/>
  <pageMargins left="0.5" right="0.5" top="0.61" bottom="0.56000000000000005" header="0.5" footer="0.5"/>
  <pageSetup scale="78"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84">
    <pageSetUpPr fitToPage="1"/>
  </sheetPr>
  <dimension ref="A1:R76"/>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122</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78" t="s">
        <v>8</v>
      </c>
      <c r="C5" s="75" t="s">
        <v>8</v>
      </c>
      <c r="D5" s="75" t="s">
        <v>8</v>
      </c>
      <c r="E5" s="75" t="s">
        <v>8</v>
      </c>
      <c r="F5" s="75" t="s">
        <v>8</v>
      </c>
      <c r="G5" s="75" t="s">
        <v>8</v>
      </c>
      <c r="H5" s="75" t="s">
        <v>8</v>
      </c>
      <c r="I5" s="75" t="s">
        <v>8</v>
      </c>
      <c r="J5" s="75" t="s">
        <v>8</v>
      </c>
      <c r="K5" s="75" t="s">
        <v>8</v>
      </c>
      <c r="L5" s="75" t="s">
        <v>8</v>
      </c>
      <c r="M5" s="75" t="s">
        <v>8</v>
      </c>
      <c r="N5" s="75" t="s">
        <v>8</v>
      </c>
      <c r="O5" s="75" t="s">
        <v>8</v>
      </c>
      <c r="P5" s="75" t="s">
        <v>8</v>
      </c>
      <c r="Q5" s="136" t="s">
        <v>8</v>
      </c>
      <c r="R5" s="119"/>
    </row>
    <row r="6" spans="1:18" ht="13.8" customHeight="1" x14ac:dyDescent="0.25">
      <c r="A6" s="19">
        <v>1971</v>
      </c>
      <c r="B6" s="76" t="s">
        <v>8</v>
      </c>
      <c r="C6" s="76" t="s">
        <v>8</v>
      </c>
      <c r="D6" s="76" t="s">
        <v>8</v>
      </c>
      <c r="E6" s="76" t="s">
        <v>8</v>
      </c>
      <c r="F6" s="76" t="s">
        <v>8</v>
      </c>
      <c r="G6" s="76" t="s">
        <v>8</v>
      </c>
      <c r="H6" s="76" t="s">
        <v>8</v>
      </c>
      <c r="I6" s="76" t="s">
        <v>8</v>
      </c>
      <c r="J6" s="76" t="s">
        <v>8</v>
      </c>
      <c r="K6" s="76" t="s">
        <v>8</v>
      </c>
      <c r="L6" s="76" t="s">
        <v>8</v>
      </c>
      <c r="M6" s="76" t="s">
        <v>8</v>
      </c>
      <c r="N6" s="76" t="s">
        <v>8</v>
      </c>
      <c r="O6" s="76" t="s">
        <v>8</v>
      </c>
      <c r="P6" s="76" t="s">
        <v>8</v>
      </c>
      <c r="Q6" s="137" t="s">
        <v>8</v>
      </c>
      <c r="R6" s="119"/>
    </row>
    <row r="7" spans="1:18" ht="13.8" customHeight="1" x14ac:dyDescent="0.25">
      <c r="A7" s="19">
        <v>1972</v>
      </c>
      <c r="B7" s="76" t="s">
        <v>8</v>
      </c>
      <c r="C7" s="76" t="s">
        <v>8</v>
      </c>
      <c r="D7" s="76" t="s">
        <v>8</v>
      </c>
      <c r="E7" s="76" t="s">
        <v>8</v>
      </c>
      <c r="F7" s="76" t="s">
        <v>8</v>
      </c>
      <c r="G7" s="76" t="s">
        <v>8</v>
      </c>
      <c r="H7" s="76" t="s">
        <v>8</v>
      </c>
      <c r="I7" s="76" t="s">
        <v>8</v>
      </c>
      <c r="J7" s="76" t="s">
        <v>8</v>
      </c>
      <c r="K7" s="76" t="s">
        <v>8</v>
      </c>
      <c r="L7" s="76" t="s">
        <v>8</v>
      </c>
      <c r="M7" s="76" t="s">
        <v>8</v>
      </c>
      <c r="N7" s="76" t="s">
        <v>8</v>
      </c>
      <c r="O7" s="76" t="s">
        <v>8</v>
      </c>
      <c r="P7" s="76" t="s">
        <v>8</v>
      </c>
      <c r="Q7" s="137" t="s">
        <v>8</v>
      </c>
      <c r="R7" s="119"/>
    </row>
    <row r="8" spans="1:18" ht="13.8" customHeight="1" x14ac:dyDescent="0.25">
      <c r="A8" s="19">
        <v>1973</v>
      </c>
      <c r="B8" s="76" t="s">
        <v>8</v>
      </c>
      <c r="C8" s="76" t="s">
        <v>8</v>
      </c>
      <c r="D8" s="76" t="s">
        <v>8</v>
      </c>
      <c r="E8" s="76" t="s">
        <v>8</v>
      </c>
      <c r="F8" s="76" t="s">
        <v>8</v>
      </c>
      <c r="G8" s="76" t="s">
        <v>8</v>
      </c>
      <c r="H8" s="76" t="s">
        <v>8</v>
      </c>
      <c r="I8" s="76" t="s">
        <v>8</v>
      </c>
      <c r="J8" s="76" t="s">
        <v>8</v>
      </c>
      <c r="K8" s="76" t="s">
        <v>8</v>
      </c>
      <c r="L8" s="76" t="s">
        <v>8</v>
      </c>
      <c r="M8" s="76" t="s">
        <v>8</v>
      </c>
      <c r="N8" s="76" t="s">
        <v>8</v>
      </c>
      <c r="O8" s="76" t="s">
        <v>8</v>
      </c>
      <c r="P8" s="76" t="s">
        <v>8</v>
      </c>
      <c r="Q8" s="137" t="s">
        <v>8</v>
      </c>
      <c r="R8" s="119"/>
    </row>
    <row r="9" spans="1:18" ht="13.8" customHeight="1" x14ac:dyDescent="0.25">
      <c r="A9" s="19">
        <v>1974</v>
      </c>
      <c r="B9" s="76" t="s">
        <v>8</v>
      </c>
      <c r="C9" s="76" t="s">
        <v>8</v>
      </c>
      <c r="D9" s="76" t="s">
        <v>8</v>
      </c>
      <c r="E9" s="76" t="s">
        <v>8</v>
      </c>
      <c r="F9" s="76" t="s">
        <v>8</v>
      </c>
      <c r="G9" s="76" t="s">
        <v>8</v>
      </c>
      <c r="H9" s="76" t="s">
        <v>8</v>
      </c>
      <c r="I9" s="76" t="s">
        <v>8</v>
      </c>
      <c r="J9" s="76" t="s">
        <v>8</v>
      </c>
      <c r="K9" s="76" t="s">
        <v>8</v>
      </c>
      <c r="L9" s="76" t="s">
        <v>8</v>
      </c>
      <c r="M9" s="76" t="s">
        <v>8</v>
      </c>
      <c r="N9" s="76" t="s">
        <v>8</v>
      </c>
      <c r="O9" s="76" t="s">
        <v>8</v>
      </c>
      <c r="P9" s="76" t="s">
        <v>8</v>
      </c>
      <c r="Q9" s="137" t="s">
        <v>8</v>
      </c>
      <c r="R9" s="119"/>
    </row>
    <row r="10" spans="1:18" ht="13.8" customHeight="1" x14ac:dyDescent="0.25">
      <c r="A10" s="19">
        <v>1975</v>
      </c>
      <c r="B10" s="76" t="s">
        <v>8</v>
      </c>
      <c r="C10" s="76" t="s">
        <v>8</v>
      </c>
      <c r="D10" s="76" t="s">
        <v>8</v>
      </c>
      <c r="E10" s="76" t="s">
        <v>8</v>
      </c>
      <c r="F10" s="76" t="s">
        <v>8</v>
      </c>
      <c r="G10" s="76" t="s">
        <v>8</v>
      </c>
      <c r="H10" s="76" t="s">
        <v>8</v>
      </c>
      <c r="I10" s="76" t="s">
        <v>8</v>
      </c>
      <c r="J10" s="76" t="s">
        <v>8</v>
      </c>
      <c r="K10" s="76" t="s">
        <v>8</v>
      </c>
      <c r="L10" s="76" t="s">
        <v>8</v>
      </c>
      <c r="M10" s="76" t="s">
        <v>8</v>
      </c>
      <c r="N10" s="76" t="s">
        <v>8</v>
      </c>
      <c r="O10" s="76" t="s">
        <v>8</v>
      </c>
      <c r="P10" s="76" t="s">
        <v>8</v>
      </c>
      <c r="Q10" s="137" t="s">
        <v>8</v>
      </c>
      <c r="R10" s="119"/>
    </row>
    <row r="11" spans="1:18" ht="13.8" customHeight="1" x14ac:dyDescent="0.25">
      <c r="A11" s="13">
        <v>1976</v>
      </c>
      <c r="B11" s="78" t="s">
        <v>8</v>
      </c>
      <c r="C11" s="75" t="s">
        <v>8</v>
      </c>
      <c r="D11" s="75" t="s">
        <v>8</v>
      </c>
      <c r="E11" s="75" t="s">
        <v>8</v>
      </c>
      <c r="F11" s="75" t="s">
        <v>8</v>
      </c>
      <c r="G11" s="75" t="s">
        <v>8</v>
      </c>
      <c r="H11" s="75" t="s">
        <v>8</v>
      </c>
      <c r="I11" s="75" t="s">
        <v>8</v>
      </c>
      <c r="J11" s="75" t="s">
        <v>8</v>
      </c>
      <c r="K11" s="75" t="s">
        <v>8</v>
      </c>
      <c r="L11" s="75" t="s">
        <v>8</v>
      </c>
      <c r="M11" s="75" t="s">
        <v>8</v>
      </c>
      <c r="N11" s="75" t="s">
        <v>8</v>
      </c>
      <c r="O11" s="75" t="s">
        <v>8</v>
      </c>
      <c r="P11" s="75" t="s">
        <v>8</v>
      </c>
      <c r="Q11" s="136" t="s">
        <v>8</v>
      </c>
      <c r="R11" s="119"/>
    </row>
    <row r="12" spans="1:18" ht="13.8" customHeight="1" x14ac:dyDescent="0.25">
      <c r="A12" s="13">
        <v>1977</v>
      </c>
      <c r="B12" s="78" t="s">
        <v>8</v>
      </c>
      <c r="C12" s="75" t="s">
        <v>8</v>
      </c>
      <c r="D12" s="75" t="s">
        <v>8</v>
      </c>
      <c r="E12" s="75" t="s">
        <v>8</v>
      </c>
      <c r="F12" s="75" t="s">
        <v>8</v>
      </c>
      <c r="G12" s="75" t="s">
        <v>8</v>
      </c>
      <c r="H12" s="75" t="s">
        <v>8</v>
      </c>
      <c r="I12" s="75" t="s">
        <v>8</v>
      </c>
      <c r="J12" s="75" t="s">
        <v>8</v>
      </c>
      <c r="K12" s="75" t="s">
        <v>8</v>
      </c>
      <c r="L12" s="75" t="s">
        <v>8</v>
      </c>
      <c r="M12" s="75" t="s">
        <v>8</v>
      </c>
      <c r="N12" s="75" t="s">
        <v>8</v>
      </c>
      <c r="O12" s="75" t="s">
        <v>8</v>
      </c>
      <c r="P12" s="75" t="s">
        <v>8</v>
      </c>
      <c r="Q12" s="136" t="s">
        <v>8</v>
      </c>
      <c r="R12" s="119"/>
    </row>
    <row r="13" spans="1:18" ht="13.8" customHeight="1" x14ac:dyDescent="0.25">
      <c r="A13" s="13">
        <v>1978</v>
      </c>
      <c r="B13" s="78" t="s">
        <v>8</v>
      </c>
      <c r="C13" s="75" t="s">
        <v>8</v>
      </c>
      <c r="D13" s="75" t="s">
        <v>8</v>
      </c>
      <c r="E13" s="75" t="s">
        <v>8</v>
      </c>
      <c r="F13" s="75" t="s">
        <v>8</v>
      </c>
      <c r="G13" s="75" t="s">
        <v>8</v>
      </c>
      <c r="H13" s="75" t="s">
        <v>8</v>
      </c>
      <c r="I13" s="75" t="s">
        <v>8</v>
      </c>
      <c r="J13" s="75" t="s">
        <v>8</v>
      </c>
      <c r="K13" s="75" t="s">
        <v>8</v>
      </c>
      <c r="L13" s="75" t="s">
        <v>8</v>
      </c>
      <c r="M13" s="75" t="s">
        <v>8</v>
      </c>
      <c r="N13" s="75" t="s">
        <v>8</v>
      </c>
      <c r="O13" s="75" t="s">
        <v>8</v>
      </c>
      <c r="P13" s="75" t="s">
        <v>8</v>
      </c>
      <c r="Q13" s="136" t="s">
        <v>8</v>
      </c>
      <c r="R13" s="119"/>
    </row>
    <row r="14" spans="1:18" ht="13.8" customHeight="1" x14ac:dyDescent="0.25">
      <c r="A14" s="13">
        <v>1979</v>
      </c>
      <c r="B14" s="78" t="s">
        <v>8</v>
      </c>
      <c r="C14" s="75" t="s">
        <v>8</v>
      </c>
      <c r="D14" s="75" t="s">
        <v>8</v>
      </c>
      <c r="E14" s="75" t="s">
        <v>8</v>
      </c>
      <c r="F14" s="75" t="s">
        <v>8</v>
      </c>
      <c r="G14" s="75" t="s">
        <v>8</v>
      </c>
      <c r="H14" s="75" t="s">
        <v>8</v>
      </c>
      <c r="I14" s="75" t="s">
        <v>8</v>
      </c>
      <c r="J14" s="75" t="s">
        <v>8</v>
      </c>
      <c r="K14" s="75" t="s">
        <v>8</v>
      </c>
      <c r="L14" s="75" t="s">
        <v>8</v>
      </c>
      <c r="M14" s="75" t="s">
        <v>8</v>
      </c>
      <c r="N14" s="75" t="s">
        <v>8</v>
      </c>
      <c r="O14" s="75" t="s">
        <v>8</v>
      </c>
      <c r="P14" s="75" t="s">
        <v>8</v>
      </c>
      <c r="Q14" s="136" t="s">
        <v>8</v>
      </c>
      <c r="R14" s="119"/>
    </row>
    <row r="15" spans="1:18" ht="13.8" customHeight="1" x14ac:dyDescent="0.25">
      <c r="A15" s="13">
        <v>1980</v>
      </c>
      <c r="B15" s="78" t="s">
        <v>8</v>
      </c>
      <c r="C15" s="75" t="s">
        <v>8</v>
      </c>
      <c r="D15" s="75" t="s">
        <v>8</v>
      </c>
      <c r="E15" s="75" t="s">
        <v>8</v>
      </c>
      <c r="F15" s="75" t="s">
        <v>8</v>
      </c>
      <c r="G15" s="75" t="s">
        <v>8</v>
      </c>
      <c r="H15" s="75" t="s">
        <v>8</v>
      </c>
      <c r="I15" s="75" t="s">
        <v>8</v>
      </c>
      <c r="J15" s="75" t="s">
        <v>8</v>
      </c>
      <c r="K15" s="75" t="s">
        <v>8</v>
      </c>
      <c r="L15" s="75" t="s">
        <v>8</v>
      </c>
      <c r="M15" s="75" t="s">
        <v>8</v>
      </c>
      <c r="N15" s="75" t="s">
        <v>8</v>
      </c>
      <c r="O15" s="75" t="s">
        <v>8</v>
      </c>
      <c r="P15" s="75" t="s">
        <v>8</v>
      </c>
      <c r="Q15" s="136" t="s">
        <v>8</v>
      </c>
      <c r="R15" s="119"/>
    </row>
    <row r="16" spans="1:18" ht="13.8" customHeight="1" x14ac:dyDescent="0.25">
      <c r="A16" s="19">
        <v>1981</v>
      </c>
      <c r="B16" s="76" t="s">
        <v>8</v>
      </c>
      <c r="C16" s="76" t="s">
        <v>8</v>
      </c>
      <c r="D16" s="76" t="s">
        <v>8</v>
      </c>
      <c r="E16" s="76" t="s">
        <v>8</v>
      </c>
      <c r="F16" s="76" t="s">
        <v>8</v>
      </c>
      <c r="G16" s="76" t="s">
        <v>8</v>
      </c>
      <c r="H16" s="76" t="s">
        <v>8</v>
      </c>
      <c r="I16" s="76" t="s">
        <v>8</v>
      </c>
      <c r="J16" s="76" t="s">
        <v>8</v>
      </c>
      <c r="K16" s="76" t="s">
        <v>8</v>
      </c>
      <c r="L16" s="76" t="s">
        <v>8</v>
      </c>
      <c r="M16" s="76" t="s">
        <v>8</v>
      </c>
      <c r="N16" s="76" t="s">
        <v>8</v>
      </c>
      <c r="O16" s="76" t="s">
        <v>8</v>
      </c>
      <c r="P16" s="76" t="s">
        <v>8</v>
      </c>
      <c r="Q16" s="137" t="s">
        <v>8</v>
      </c>
      <c r="R16" s="119"/>
    </row>
    <row r="17" spans="1:18" ht="13.8" customHeight="1" x14ac:dyDescent="0.25">
      <c r="A17" s="19">
        <v>1982</v>
      </c>
      <c r="B17" s="76" t="s">
        <v>8</v>
      </c>
      <c r="C17" s="76" t="s">
        <v>8</v>
      </c>
      <c r="D17" s="76" t="s">
        <v>8</v>
      </c>
      <c r="E17" s="76" t="s">
        <v>8</v>
      </c>
      <c r="F17" s="76" t="s">
        <v>8</v>
      </c>
      <c r="G17" s="76" t="s">
        <v>8</v>
      </c>
      <c r="H17" s="76" t="s">
        <v>8</v>
      </c>
      <c r="I17" s="76" t="s">
        <v>8</v>
      </c>
      <c r="J17" s="76" t="s">
        <v>8</v>
      </c>
      <c r="K17" s="76" t="s">
        <v>8</v>
      </c>
      <c r="L17" s="76" t="s">
        <v>8</v>
      </c>
      <c r="M17" s="76" t="s">
        <v>8</v>
      </c>
      <c r="N17" s="76" t="s">
        <v>8</v>
      </c>
      <c r="O17" s="76" t="s">
        <v>8</v>
      </c>
      <c r="P17" s="76" t="s">
        <v>8</v>
      </c>
      <c r="Q17" s="137" t="s">
        <v>8</v>
      </c>
      <c r="R17" s="119"/>
    </row>
    <row r="18" spans="1:18" ht="13.8" customHeight="1" x14ac:dyDescent="0.25">
      <c r="A18" s="19">
        <v>1983</v>
      </c>
      <c r="B18" s="76" t="s">
        <v>8</v>
      </c>
      <c r="C18" s="76" t="s">
        <v>8</v>
      </c>
      <c r="D18" s="76" t="s">
        <v>8</v>
      </c>
      <c r="E18" s="76" t="s">
        <v>8</v>
      </c>
      <c r="F18" s="76" t="s">
        <v>8</v>
      </c>
      <c r="G18" s="76" t="s">
        <v>8</v>
      </c>
      <c r="H18" s="76" t="s">
        <v>8</v>
      </c>
      <c r="I18" s="76" t="s">
        <v>8</v>
      </c>
      <c r="J18" s="76" t="s">
        <v>8</v>
      </c>
      <c r="K18" s="76" t="s">
        <v>8</v>
      </c>
      <c r="L18" s="76" t="s">
        <v>8</v>
      </c>
      <c r="M18" s="76" t="s">
        <v>8</v>
      </c>
      <c r="N18" s="76" t="s">
        <v>8</v>
      </c>
      <c r="O18" s="76" t="s">
        <v>8</v>
      </c>
      <c r="P18" s="76" t="s">
        <v>8</v>
      </c>
      <c r="Q18" s="137" t="s">
        <v>8</v>
      </c>
      <c r="R18" s="119"/>
    </row>
    <row r="19" spans="1:18" ht="13.8" customHeight="1" x14ac:dyDescent="0.25">
      <c r="A19" s="19">
        <v>1984</v>
      </c>
      <c r="B19" s="76" t="s">
        <v>8</v>
      </c>
      <c r="C19" s="76" t="s">
        <v>8</v>
      </c>
      <c r="D19" s="76" t="s">
        <v>8</v>
      </c>
      <c r="E19" s="76" t="s">
        <v>8</v>
      </c>
      <c r="F19" s="76" t="s">
        <v>8</v>
      </c>
      <c r="G19" s="76" t="s">
        <v>8</v>
      </c>
      <c r="H19" s="76" t="s">
        <v>8</v>
      </c>
      <c r="I19" s="76" t="s">
        <v>8</v>
      </c>
      <c r="J19" s="76" t="s">
        <v>8</v>
      </c>
      <c r="K19" s="76" t="s">
        <v>8</v>
      </c>
      <c r="L19" s="76" t="s">
        <v>8</v>
      </c>
      <c r="M19" s="76" t="s">
        <v>8</v>
      </c>
      <c r="N19" s="76" t="s">
        <v>8</v>
      </c>
      <c r="O19" s="76" t="s">
        <v>8</v>
      </c>
      <c r="P19" s="76" t="s">
        <v>8</v>
      </c>
      <c r="Q19" s="137" t="s">
        <v>8</v>
      </c>
      <c r="R19" s="119"/>
    </row>
    <row r="20" spans="1:18" ht="13.8" customHeight="1" x14ac:dyDescent="0.25">
      <c r="A20" s="19">
        <v>1985</v>
      </c>
      <c r="B20" s="76" t="s">
        <v>8</v>
      </c>
      <c r="C20" s="76" t="s">
        <v>8</v>
      </c>
      <c r="D20" s="76" t="s">
        <v>8</v>
      </c>
      <c r="E20" s="76" t="s">
        <v>8</v>
      </c>
      <c r="F20" s="76" t="s">
        <v>8</v>
      </c>
      <c r="G20" s="76" t="s">
        <v>8</v>
      </c>
      <c r="H20" s="76" t="s">
        <v>8</v>
      </c>
      <c r="I20" s="76" t="s">
        <v>8</v>
      </c>
      <c r="J20" s="76" t="s">
        <v>8</v>
      </c>
      <c r="K20" s="76" t="s">
        <v>8</v>
      </c>
      <c r="L20" s="76" t="s">
        <v>8</v>
      </c>
      <c r="M20" s="76" t="s">
        <v>8</v>
      </c>
      <c r="N20" s="76" t="s">
        <v>8</v>
      </c>
      <c r="O20" s="76" t="s">
        <v>8</v>
      </c>
      <c r="P20" s="76" t="s">
        <v>8</v>
      </c>
      <c r="Q20" s="137" t="s">
        <v>8</v>
      </c>
      <c r="R20" s="119"/>
    </row>
    <row r="21" spans="1:18" ht="13.8" customHeight="1" x14ac:dyDescent="0.25">
      <c r="A21" s="13">
        <v>1986</v>
      </c>
      <c r="B21" s="78" t="s">
        <v>8</v>
      </c>
      <c r="C21" s="75" t="s">
        <v>8</v>
      </c>
      <c r="D21" s="75" t="s">
        <v>8</v>
      </c>
      <c r="E21" s="75" t="s">
        <v>8</v>
      </c>
      <c r="F21" s="75" t="s">
        <v>8</v>
      </c>
      <c r="G21" s="75" t="s">
        <v>8</v>
      </c>
      <c r="H21" s="75" t="s">
        <v>8</v>
      </c>
      <c r="I21" s="75" t="s">
        <v>8</v>
      </c>
      <c r="J21" s="75" t="s">
        <v>8</v>
      </c>
      <c r="K21" s="75" t="s">
        <v>8</v>
      </c>
      <c r="L21" s="75" t="s">
        <v>8</v>
      </c>
      <c r="M21" s="75" t="s">
        <v>8</v>
      </c>
      <c r="N21" s="75" t="s">
        <v>8</v>
      </c>
      <c r="O21" s="75" t="s">
        <v>8</v>
      </c>
      <c r="P21" s="75" t="s">
        <v>8</v>
      </c>
      <c r="Q21" s="136" t="s">
        <v>8</v>
      </c>
      <c r="R21" s="119"/>
    </row>
    <row r="22" spans="1:18" ht="13.8" customHeight="1" x14ac:dyDescent="0.25">
      <c r="A22" s="13">
        <v>1987</v>
      </c>
      <c r="B22" s="78" t="s">
        <v>8</v>
      </c>
      <c r="C22" s="75" t="s">
        <v>8</v>
      </c>
      <c r="D22" s="75" t="s">
        <v>8</v>
      </c>
      <c r="E22" s="75" t="s">
        <v>8</v>
      </c>
      <c r="F22" s="75" t="s">
        <v>8</v>
      </c>
      <c r="G22" s="75" t="s">
        <v>8</v>
      </c>
      <c r="H22" s="75" t="s">
        <v>8</v>
      </c>
      <c r="I22" s="75" t="s">
        <v>8</v>
      </c>
      <c r="J22" s="75" t="s">
        <v>8</v>
      </c>
      <c r="K22" s="75" t="s">
        <v>8</v>
      </c>
      <c r="L22" s="75" t="s">
        <v>8</v>
      </c>
      <c r="M22" s="75" t="s">
        <v>8</v>
      </c>
      <c r="N22" s="75" t="s">
        <v>8</v>
      </c>
      <c r="O22" s="75" t="s">
        <v>8</v>
      </c>
      <c r="P22" s="75" t="s">
        <v>8</v>
      </c>
      <c r="Q22" s="136" t="s">
        <v>8</v>
      </c>
      <c r="R22" s="119"/>
    </row>
    <row r="23" spans="1:18" ht="13.8" customHeight="1" x14ac:dyDescent="0.25">
      <c r="A23" s="13">
        <v>1988</v>
      </c>
      <c r="B23" s="78" t="s">
        <v>8</v>
      </c>
      <c r="C23" s="75" t="s">
        <v>8</v>
      </c>
      <c r="D23" s="75" t="s">
        <v>8</v>
      </c>
      <c r="E23" s="75" t="s">
        <v>8</v>
      </c>
      <c r="F23" s="75" t="s">
        <v>8</v>
      </c>
      <c r="G23" s="75" t="s">
        <v>8</v>
      </c>
      <c r="H23" s="75" t="s">
        <v>8</v>
      </c>
      <c r="I23" s="75" t="s">
        <v>8</v>
      </c>
      <c r="J23" s="75" t="s">
        <v>8</v>
      </c>
      <c r="K23" s="75" t="s">
        <v>8</v>
      </c>
      <c r="L23" s="75" t="s">
        <v>8</v>
      </c>
      <c r="M23" s="75" t="s">
        <v>8</v>
      </c>
      <c r="N23" s="75" t="s">
        <v>8</v>
      </c>
      <c r="O23" s="75" t="s">
        <v>8</v>
      </c>
      <c r="P23" s="75" t="s">
        <v>8</v>
      </c>
      <c r="Q23" s="136" t="s">
        <v>8</v>
      </c>
      <c r="R23" s="119"/>
    </row>
    <row r="24" spans="1:18" ht="13.8" customHeight="1" x14ac:dyDescent="0.25">
      <c r="A24" s="13">
        <v>1989</v>
      </c>
      <c r="B24" s="78">
        <v>6.439828253996491E-4</v>
      </c>
      <c r="C24" s="15">
        <v>8</v>
      </c>
      <c r="D24" s="18">
        <f t="shared" ref="D24:D46" si="0">+B24-B24*(C24/100)</f>
        <v>5.9246419936767722E-4</v>
      </c>
      <c r="E24" s="15">
        <v>12</v>
      </c>
      <c r="F24" s="18">
        <f t="shared" ref="F24:F46" si="1">+(D24-D24*(E24)/100)</f>
        <v>5.21368495443556E-4</v>
      </c>
      <c r="G24" s="15">
        <v>56</v>
      </c>
      <c r="H24" s="18">
        <f>F24-(F24*G24/100)</f>
        <v>2.2940213799516464E-4</v>
      </c>
      <c r="I24" s="15">
        <v>27</v>
      </c>
      <c r="J24" s="17">
        <f t="shared" ref="J24:J46" si="2">100-(K24/B24*100)</f>
        <v>73.995647999999989</v>
      </c>
      <c r="K24" s="18">
        <f>+H24-H24*I24/100</f>
        <v>1.6746356073647019E-4</v>
      </c>
      <c r="L24" s="86">
        <f t="shared" ref="L24:L46" si="3">+(K24/365)*16</f>
        <v>7.3408684158452683E-6</v>
      </c>
      <c r="M24" s="18">
        <f t="shared" ref="M24:M46" si="4">+L24*28.3495</f>
        <v>2.0810994915500543E-4</v>
      </c>
      <c r="N24" s="15">
        <v>176</v>
      </c>
      <c r="O24" s="15">
        <v>156</v>
      </c>
      <c r="P24" s="87">
        <f t="shared" ref="P24:P46" si="5">+Q24*N24</f>
        <v>2.3479071186718561E-4</v>
      </c>
      <c r="Q24" s="149">
        <f t="shared" ref="Q24:Q46" si="6">+M24/O24</f>
        <v>1.3340381356090091E-6</v>
      </c>
      <c r="R24" s="119"/>
    </row>
    <row r="25" spans="1:18" ht="13.8" customHeight="1" x14ac:dyDescent="0.25">
      <c r="A25" s="13">
        <v>1990</v>
      </c>
      <c r="B25" s="78">
        <v>1.0184902371547823E-3</v>
      </c>
      <c r="C25" s="15">
        <v>8</v>
      </c>
      <c r="D25" s="18">
        <f t="shared" si="0"/>
        <v>9.3701101818239967E-4</v>
      </c>
      <c r="E25" s="15">
        <v>12</v>
      </c>
      <c r="F25" s="18">
        <f t="shared" si="1"/>
        <v>8.2456969600051171E-4</v>
      </c>
      <c r="G25" s="15">
        <v>56</v>
      </c>
      <c r="H25" s="18">
        <f t="shared" ref="H25:H52" si="7">F25-(F25*G25/100)</f>
        <v>3.6281066624022513E-4</v>
      </c>
      <c r="I25" s="15">
        <v>27</v>
      </c>
      <c r="J25" s="17">
        <f t="shared" si="2"/>
        <v>73.995648000000003</v>
      </c>
      <c r="K25" s="18">
        <f t="shared" ref="K25:K52" si="8">+H25-H25*I25/100</f>
        <v>2.6485178635536437E-4</v>
      </c>
      <c r="L25" s="86">
        <f t="shared" si="3"/>
        <v>1.1609941319687205E-5</v>
      </c>
      <c r="M25" s="18">
        <f t="shared" si="4"/>
        <v>3.2913603144247238E-4</v>
      </c>
      <c r="N25" s="15">
        <v>176</v>
      </c>
      <c r="O25" s="15">
        <v>156</v>
      </c>
      <c r="P25" s="87">
        <f t="shared" si="5"/>
        <v>3.7133295855048165E-4</v>
      </c>
      <c r="Q25" s="149">
        <f t="shared" si="6"/>
        <v>2.1098463554004639E-6</v>
      </c>
      <c r="R25" s="119"/>
    </row>
    <row r="26" spans="1:18" ht="13.8" customHeight="1" x14ac:dyDescent="0.25">
      <c r="A26" s="19">
        <v>1991</v>
      </c>
      <c r="B26" s="77">
        <v>8.3386917981956106E-5</v>
      </c>
      <c r="C26" s="21">
        <v>8</v>
      </c>
      <c r="D26" s="23">
        <f t="shared" si="0"/>
        <v>7.6715964543399618E-5</v>
      </c>
      <c r="E26" s="21">
        <v>12</v>
      </c>
      <c r="F26" s="23">
        <f t="shared" si="1"/>
        <v>6.7510048798191666E-5</v>
      </c>
      <c r="G26" s="21">
        <v>56</v>
      </c>
      <c r="H26" s="23">
        <f t="shared" si="7"/>
        <v>2.9704421471204331E-5</v>
      </c>
      <c r="I26" s="21">
        <v>27</v>
      </c>
      <c r="J26" s="22">
        <f t="shared" si="2"/>
        <v>73.995648000000003</v>
      </c>
      <c r="K26" s="23">
        <f t="shared" si="8"/>
        <v>2.1684227673979161E-5</v>
      </c>
      <c r="L26" s="88">
        <f t="shared" si="3"/>
        <v>9.5054148707853857E-7</v>
      </c>
      <c r="M26" s="23">
        <f t="shared" si="4"/>
        <v>2.6947375887933028E-5</v>
      </c>
      <c r="N26" s="21">
        <v>176</v>
      </c>
      <c r="O26" s="21">
        <v>156</v>
      </c>
      <c r="P26" s="89">
        <f t="shared" si="5"/>
        <v>3.0402167668437261E-5</v>
      </c>
      <c r="Q26" s="150">
        <f t="shared" si="6"/>
        <v>1.7273958902521171E-7</v>
      </c>
      <c r="R26" s="119"/>
    </row>
    <row r="27" spans="1:18" ht="13.8" customHeight="1" x14ac:dyDescent="0.25">
      <c r="A27" s="19">
        <v>1992</v>
      </c>
      <c r="B27" s="77">
        <v>4.7879670214173942E-2</v>
      </c>
      <c r="C27" s="21">
        <v>8</v>
      </c>
      <c r="D27" s="23">
        <f t="shared" si="0"/>
        <v>4.4049296597040023E-2</v>
      </c>
      <c r="E27" s="21">
        <v>12</v>
      </c>
      <c r="F27" s="23">
        <f t="shared" si="1"/>
        <v>3.8763381005395219E-2</v>
      </c>
      <c r="G27" s="21">
        <v>56</v>
      </c>
      <c r="H27" s="23">
        <f t="shared" si="7"/>
        <v>1.7055887642373896E-2</v>
      </c>
      <c r="I27" s="21">
        <v>27</v>
      </c>
      <c r="J27" s="22">
        <f t="shared" si="2"/>
        <v>73.995648000000003</v>
      </c>
      <c r="K27" s="23">
        <f t="shared" si="8"/>
        <v>1.2450797978932945E-2</v>
      </c>
      <c r="L27" s="88">
        <f t="shared" si="3"/>
        <v>5.4578840455596475E-4</v>
      </c>
      <c r="M27" s="23">
        <f t="shared" si="4"/>
        <v>1.5472828374959322E-2</v>
      </c>
      <c r="N27" s="21">
        <v>176</v>
      </c>
      <c r="O27" s="21">
        <v>156</v>
      </c>
      <c r="P27" s="89">
        <f t="shared" si="5"/>
        <v>1.7456524320466928E-2</v>
      </c>
      <c r="Q27" s="150">
        <f t="shared" si="6"/>
        <v>9.9184797275380269E-5</v>
      </c>
      <c r="R27" s="119"/>
    </row>
    <row r="28" spans="1:18" ht="13.8" customHeight="1" x14ac:dyDescent="0.25">
      <c r="A28" s="19">
        <v>1993</v>
      </c>
      <c r="B28" s="77">
        <v>3.7655376457704941E-2</v>
      </c>
      <c r="C28" s="21">
        <v>8</v>
      </c>
      <c r="D28" s="23">
        <f t="shared" si="0"/>
        <v>3.4642946341088547E-2</v>
      </c>
      <c r="E28" s="21">
        <v>12</v>
      </c>
      <c r="F28" s="23">
        <f t="shared" si="1"/>
        <v>3.0485792780157922E-2</v>
      </c>
      <c r="G28" s="21">
        <v>56</v>
      </c>
      <c r="H28" s="23">
        <f t="shared" si="7"/>
        <v>1.3413748823269487E-2</v>
      </c>
      <c r="I28" s="21">
        <v>27</v>
      </c>
      <c r="J28" s="22">
        <f t="shared" si="2"/>
        <v>73.995647999999989</v>
      </c>
      <c r="K28" s="23">
        <f t="shared" si="8"/>
        <v>9.792036640986726E-3</v>
      </c>
      <c r="L28" s="88">
        <f t="shared" si="3"/>
        <v>4.2923996234462363E-4</v>
      </c>
      <c r="M28" s="23">
        <f t="shared" si="4"/>
        <v>1.2168738312488906E-2</v>
      </c>
      <c r="N28" s="21">
        <v>176</v>
      </c>
      <c r="O28" s="21">
        <v>156</v>
      </c>
      <c r="P28" s="89">
        <f t="shared" si="5"/>
        <v>1.3728832967936202E-2</v>
      </c>
      <c r="Q28" s="150">
        <f t="shared" si="6"/>
        <v>7.800473277236478E-5</v>
      </c>
      <c r="R28" s="119"/>
    </row>
    <row r="29" spans="1:18" ht="13.8" customHeight="1" x14ac:dyDescent="0.25">
      <c r="A29" s="19">
        <v>1994</v>
      </c>
      <c r="B29" s="77">
        <v>5.7319424831837718E-2</v>
      </c>
      <c r="C29" s="21">
        <v>8</v>
      </c>
      <c r="D29" s="23">
        <f t="shared" si="0"/>
        <v>5.2733870845290701E-2</v>
      </c>
      <c r="E29" s="21">
        <v>12</v>
      </c>
      <c r="F29" s="23">
        <f t="shared" si="1"/>
        <v>4.6405806343855813E-2</v>
      </c>
      <c r="G29" s="21">
        <v>56</v>
      </c>
      <c r="H29" s="23">
        <f t="shared" si="7"/>
        <v>2.0418554791296558E-2</v>
      </c>
      <c r="I29" s="21">
        <v>27</v>
      </c>
      <c r="J29" s="22">
        <f t="shared" si="2"/>
        <v>73.995648000000003</v>
      </c>
      <c r="K29" s="23">
        <f t="shared" si="8"/>
        <v>1.4905544997646486E-2</v>
      </c>
      <c r="L29" s="88">
        <f t="shared" si="3"/>
        <v>6.5339375332148977E-4</v>
      </c>
      <c r="M29" s="23">
        <f t="shared" si="4"/>
        <v>1.8523386209787572E-2</v>
      </c>
      <c r="N29" s="21">
        <v>176</v>
      </c>
      <c r="O29" s="21">
        <v>156</v>
      </c>
      <c r="P29" s="89">
        <f t="shared" si="5"/>
        <v>2.0898179313606491E-2</v>
      </c>
      <c r="Q29" s="150">
        <f t="shared" si="6"/>
        <v>1.1873965519094597E-4</v>
      </c>
      <c r="R29" s="119"/>
    </row>
    <row r="30" spans="1:18" ht="13.8" customHeight="1" x14ac:dyDescent="0.25">
      <c r="A30" s="19">
        <v>1995</v>
      </c>
      <c r="B30" s="77">
        <v>6.2650765127158531E-2</v>
      </c>
      <c r="C30" s="21">
        <v>8</v>
      </c>
      <c r="D30" s="23">
        <f t="shared" si="0"/>
        <v>5.7638703916985848E-2</v>
      </c>
      <c r="E30" s="21">
        <v>12</v>
      </c>
      <c r="F30" s="23">
        <f t="shared" si="1"/>
        <v>5.0722059446947548E-2</v>
      </c>
      <c r="G30" s="21">
        <v>56</v>
      </c>
      <c r="H30" s="23">
        <f t="shared" si="7"/>
        <v>2.231770615665692E-2</v>
      </c>
      <c r="I30" s="21">
        <v>27</v>
      </c>
      <c r="J30" s="22">
        <f t="shared" si="2"/>
        <v>73.995647999999989</v>
      </c>
      <c r="K30" s="23">
        <f t="shared" si="8"/>
        <v>1.6291925494359552E-2</v>
      </c>
      <c r="L30" s="88">
        <f t="shared" si="3"/>
        <v>7.141665970130215E-4</v>
      </c>
      <c r="M30" s="23">
        <f t="shared" si="4"/>
        <v>2.0246265942020652E-2</v>
      </c>
      <c r="N30" s="21">
        <v>176</v>
      </c>
      <c r="O30" s="21">
        <v>156</v>
      </c>
      <c r="P30" s="89">
        <f t="shared" si="5"/>
        <v>2.2841941062792529E-2</v>
      </c>
      <c r="Q30" s="150">
        <f t="shared" si="6"/>
        <v>1.2978375603859391E-4</v>
      </c>
      <c r="R30" s="119"/>
    </row>
    <row r="31" spans="1:18" ht="13.8" customHeight="1" x14ac:dyDescent="0.25">
      <c r="A31" s="13">
        <v>1996</v>
      </c>
      <c r="B31" s="78">
        <v>3.7082772456399932E-2</v>
      </c>
      <c r="C31" s="15">
        <v>8</v>
      </c>
      <c r="D31" s="18">
        <f t="shared" si="0"/>
        <v>3.4116150659887934E-2</v>
      </c>
      <c r="E31" s="15">
        <v>12</v>
      </c>
      <c r="F31" s="18">
        <f t="shared" si="1"/>
        <v>3.0022212580701382E-2</v>
      </c>
      <c r="G31" s="15">
        <v>56</v>
      </c>
      <c r="H31" s="18">
        <f t="shared" si="7"/>
        <v>1.3209773535508607E-2</v>
      </c>
      <c r="I31" s="15">
        <v>27</v>
      </c>
      <c r="J31" s="17">
        <f t="shared" si="2"/>
        <v>73.995648000000017</v>
      </c>
      <c r="K31" s="18">
        <f t="shared" si="8"/>
        <v>9.6431346809212823E-3</v>
      </c>
      <c r="L31" s="86">
        <f t="shared" si="3"/>
        <v>4.227127531362754E-4</v>
      </c>
      <c r="M31" s="18">
        <f t="shared" si="4"/>
        <v>1.198369519503684E-2</v>
      </c>
      <c r="N31" s="15">
        <v>176</v>
      </c>
      <c r="O31" s="15">
        <v>156</v>
      </c>
      <c r="P31" s="87">
        <f t="shared" si="5"/>
        <v>1.3520066373887717E-2</v>
      </c>
      <c r="Q31" s="149">
        <f t="shared" si="6"/>
        <v>7.6818558942543842E-5</v>
      </c>
      <c r="R31" s="119"/>
    </row>
    <row r="32" spans="1:18" ht="13.8" customHeight="1" x14ac:dyDescent="0.25">
      <c r="A32" s="13">
        <v>1997</v>
      </c>
      <c r="B32" s="78">
        <v>2.9313478337339511E-2</v>
      </c>
      <c r="C32" s="15">
        <v>8</v>
      </c>
      <c r="D32" s="18">
        <f t="shared" si="0"/>
        <v>2.6968400070352349E-2</v>
      </c>
      <c r="E32" s="15">
        <v>12</v>
      </c>
      <c r="F32" s="18">
        <f t="shared" si="1"/>
        <v>2.3732192061910067E-2</v>
      </c>
      <c r="G32" s="15">
        <v>56</v>
      </c>
      <c r="H32" s="18">
        <f t="shared" si="7"/>
        <v>1.0442164507240431E-2</v>
      </c>
      <c r="I32" s="15">
        <v>27</v>
      </c>
      <c r="J32" s="17">
        <f t="shared" si="2"/>
        <v>73.995647999999989</v>
      </c>
      <c r="K32" s="18">
        <f t="shared" si="8"/>
        <v>7.6227800902855143E-3</v>
      </c>
      <c r="L32" s="86">
        <f t="shared" si="3"/>
        <v>3.3414926423169376E-4</v>
      </c>
      <c r="M32" s="18">
        <f t="shared" si="4"/>
        <v>9.4729645663364018E-3</v>
      </c>
      <c r="N32" s="15">
        <v>176</v>
      </c>
      <c r="O32" s="15">
        <v>156</v>
      </c>
      <c r="P32" s="87">
        <f t="shared" si="5"/>
        <v>1.0687447203046197E-2</v>
      </c>
      <c r="Q32" s="149">
        <f t="shared" si="6"/>
        <v>6.0724131835489753E-5</v>
      </c>
      <c r="R32" s="119"/>
    </row>
    <row r="33" spans="1:18" ht="13.8" customHeight="1" x14ac:dyDescent="0.25">
      <c r="A33" s="13">
        <v>1998</v>
      </c>
      <c r="B33" s="78">
        <v>1.5935389239990584E-2</v>
      </c>
      <c r="C33" s="15">
        <v>8</v>
      </c>
      <c r="D33" s="18">
        <f t="shared" si="0"/>
        <v>1.4660558100791338E-2</v>
      </c>
      <c r="E33" s="15">
        <v>12</v>
      </c>
      <c r="F33" s="18">
        <f t="shared" si="1"/>
        <v>1.2901291128696377E-2</v>
      </c>
      <c r="G33" s="15">
        <v>56</v>
      </c>
      <c r="H33" s="18">
        <f t="shared" si="7"/>
        <v>5.6765680966264064E-3</v>
      </c>
      <c r="I33" s="15">
        <v>27</v>
      </c>
      <c r="J33" s="17">
        <f t="shared" si="2"/>
        <v>73.995647999999989</v>
      </c>
      <c r="K33" s="18">
        <f t="shared" si="8"/>
        <v>4.143894710537277E-3</v>
      </c>
      <c r="L33" s="86">
        <f t="shared" si="3"/>
        <v>1.8165017909204501E-4</v>
      </c>
      <c r="M33" s="18">
        <f t="shared" si="4"/>
        <v>5.1496917521699302E-3</v>
      </c>
      <c r="N33" s="15">
        <v>176</v>
      </c>
      <c r="O33" s="15">
        <v>156</v>
      </c>
      <c r="P33" s="87">
        <f t="shared" si="5"/>
        <v>5.8099086434737672E-3</v>
      </c>
      <c r="Q33" s="149">
        <f t="shared" si="6"/>
        <v>3.3010844565191861E-5</v>
      </c>
      <c r="R33" s="119"/>
    </row>
    <row r="34" spans="1:18" ht="13.8" customHeight="1" x14ac:dyDescent="0.25">
      <c r="A34" s="13">
        <v>1999</v>
      </c>
      <c r="B34" s="78">
        <v>2.4490073220071965E-2</v>
      </c>
      <c r="C34" s="15">
        <v>8</v>
      </c>
      <c r="D34" s="18">
        <f t="shared" si="0"/>
        <v>2.2530867362466209E-2</v>
      </c>
      <c r="E34" s="15">
        <v>12</v>
      </c>
      <c r="F34" s="18">
        <f t="shared" si="1"/>
        <v>1.9827163278970265E-2</v>
      </c>
      <c r="G34" s="15">
        <v>56</v>
      </c>
      <c r="H34" s="18">
        <f t="shared" si="7"/>
        <v>8.723951842746918E-3</v>
      </c>
      <c r="I34" s="15">
        <v>27</v>
      </c>
      <c r="J34" s="17">
        <f t="shared" si="2"/>
        <v>73.995647999999989</v>
      </c>
      <c r="K34" s="18">
        <f t="shared" si="8"/>
        <v>6.3684848452052502E-3</v>
      </c>
      <c r="L34" s="86">
        <f t="shared" si="3"/>
        <v>2.7916645896790135E-4</v>
      </c>
      <c r="M34" s="18">
        <f t="shared" si="4"/>
        <v>7.9142295285105184E-3</v>
      </c>
      <c r="N34" s="15">
        <v>176</v>
      </c>
      <c r="O34" s="15">
        <v>156</v>
      </c>
      <c r="P34" s="87">
        <f t="shared" si="5"/>
        <v>8.92887433985802E-3</v>
      </c>
      <c r="Q34" s="149">
        <f t="shared" si="6"/>
        <v>5.0732240567375118E-5</v>
      </c>
      <c r="R34" s="119"/>
    </row>
    <row r="35" spans="1:18" ht="13.8" customHeight="1" x14ac:dyDescent="0.25">
      <c r="A35" s="13">
        <v>2000</v>
      </c>
      <c r="B35" s="78">
        <v>4.908977105724454E-2</v>
      </c>
      <c r="C35" s="15">
        <v>8</v>
      </c>
      <c r="D35" s="18">
        <f t="shared" si="0"/>
        <v>4.5162589372664978E-2</v>
      </c>
      <c r="E35" s="15">
        <v>12</v>
      </c>
      <c r="F35" s="18">
        <f t="shared" si="1"/>
        <v>3.9743078647945185E-2</v>
      </c>
      <c r="G35" s="15">
        <v>56</v>
      </c>
      <c r="H35" s="18">
        <f t="shared" si="7"/>
        <v>1.7486954605095882E-2</v>
      </c>
      <c r="I35" s="15">
        <v>27</v>
      </c>
      <c r="J35" s="17">
        <f t="shared" si="2"/>
        <v>73.995647999999989</v>
      </c>
      <c r="K35" s="18">
        <f t="shared" si="8"/>
        <v>1.2765476861719995E-2</v>
      </c>
      <c r="L35" s="86">
        <f t="shared" si="3"/>
        <v>5.5958254736306827E-4</v>
      </c>
      <c r="M35" s="18">
        <f t="shared" si="4"/>
        <v>1.5863885426469302E-2</v>
      </c>
      <c r="N35" s="15">
        <v>176</v>
      </c>
      <c r="O35" s="15">
        <v>156</v>
      </c>
      <c r="P35" s="87">
        <f t="shared" si="5"/>
        <v>1.7897716891401263E-2</v>
      </c>
      <c r="Q35" s="149">
        <f t="shared" si="6"/>
        <v>1.0169157324659808E-4</v>
      </c>
      <c r="R35" s="119"/>
    </row>
    <row r="36" spans="1:18" ht="13.8" customHeight="1" x14ac:dyDescent="0.25">
      <c r="A36" s="19">
        <v>2001</v>
      </c>
      <c r="B36" s="77">
        <v>5.3372655562634007E-2</v>
      </c>
      <c r="C36" s="21">
        <v>8</v>
      </c>
      <c r="D36" s="23">
        <f t="shared" si="0"/>
        <v>4.9102843117623286E-2</v>
      </c>
      <c r="E36" s="21">
        <v>12</v>
      </c>
      <c r="F36" s="23">
        <f t="shared" si="1"/>
        <v>4.3210501943508492E-2</v>
      </c>
      <c r="G36" s="21">
        <v>56</v>
      </c>
      <c r="H36" s="23">
        <f t="shared" si="7"/>
        <v>1.9012620855143738E-2</v>
      </c>
      <c r="I36" s="21">
        <v>27</v>
      </c>
      <c r="J36" s="22">
        <f t="shared" si="2"/>
        <v>73.995647999999989</v>
      </c>
      <c r="K36" s="23">
        <f t="shared" si="8"/>
        <v>1.3879213224254928E-2</v>
      </c>
      <c r="L36" s="88">
        <f t="shared" si="3"/>
        <v>6.0840386736459961E-4</v>
      </c>
      <c r="M36" s="23">
        <f t="shared" si="4"/>
        <v>1.7247945437852717E-2</v>
      </c>
      <c r="N36" s="21">
        <v>176</v>
      </c>
      <c r="O36" s="21">
        <v>156</v>
      </c>
      <c r="P36" s="89">
        <f t="shared" si="5"/>
        <v>1.945922049398768E-2</v>
      </c>
      <c r="Q36" s="150">
        <f t="shared" si="6"/>
        <v>1.1056375280674818E-4</v>
      </c>
      <c r="R36" s="119"/>
    </row>
    <row r="37" spans="1:18" ht="13.8" customHeight="1" x14ac:dyDescent="0.25">
      <c r="A37" s="19">
        <v>2002</v>
      </c>
      <c r="B37" s="77">
        <v>6.9084446897378859E-2</v>
      </c>
      <c r="C37" s="21">
        <v>8</v>
      </c>
      <c r="D37" s="23">
        <f t="shared" si="0"/>
        <v>6.3557691145588555E-2</v>
      </c>
      <c r="E37" s="21">
        <v>12</v>
      </c>
      <c r="F37" s="23">
        <f t="shared" si="1"/>
        <v>5.5930768208117931E-2</v>
      </c>
      <c r="G37" s="21">
        <v>56</v>
      </c>
      <c r="H37" s="23">
        <f t="shared" si="7"/>
        <v>2.460953801157189E-2</v>
      </c>
      <c r="I37" s="21">
        <v>27</v>
      </c>
      <c r="J37" s="22">
        <f t="shared" si="2"/>
        <v>73.995647999999989</v>
      </c>
      <c r="K37" s="23">
        <f t="shared" si="8"/>
        <v>1.7964962748447479E-2</v>
      </c>
      <c r="L37" s="88">
        <f t="shared" si="3"/>
        <v>7.8750521637030045E-4</v>
      </c>
      <c r="M37" s="23">
        <f t="shared" si="4"/>
        <v>2.2325379131489832E-2</v>
      </c>
      <c r="N37" s="21">
        <v>176</v>
      </c>
      <c r="O37" s="21">
        <v>156</v>
      </c>
      <c r="P37" s="89">
        <f t="shared" si="5"/>
        <v>2.5187607225270577E-2</v>
      </c>
      <c r="Q37" s="150">
        <f t="shared" si="6"/>
        <v>1.4311140468903737E-4</v>
      </c>
      <c r="R37" s="119"/>
    </row>
    <row r="38" spans="1:18" ht="13.8" customHeight="1" x14ac:dyDescent="0.25">
      <c r="A38" s="19">
        <v>2003</v>
      </c>
      <c r="B38" s="77">
        <v>6.0206198860269122E-2</v>
      </c>
      <c r="C38" s="21">
        <v>8</v>
      </c>
      <c r="D38" s="23">
        <f t="shared" si="0"/>
        <v>5.5389702951447593E-2</v>
      </c>
      <c r="E38" s="21">
        <v>12</v>
      </c>
      <c r="F38" s="23">
        <f t="shared" si="1"/>
        <v>4.8742938597273883E-2</v>
      </c>
      <c r="G38" s="21">
        <v>56</v>
      </c>
      <c r="H38" s="23">
        <f t="shared" si="7"/>
        <v>2.1446892982800506E-2</v>
      </c>
      <c r="I38" s="21">
        <v>27</v>
      </c>
      <c r="J38" s="22">
        <f t="shared" si="2"/>
        <v>73.995648000000003</v>
      </c>
      <c r="K38" s="23">
        <f t="shared" si="8"/>
        <v>1.565623187744437E-2</v>
      </c>
      <c r="L38" s="88">
        <f t="shared" si="3"/>
        <v>6.8630057544961627E-4</v>
      </c>
      <c r="M38" s="23">
        <f t="shared" si="4"/>
        <v>1.9456278163708898E-2</v>
      </c>
      <c r="N38" s="21">
        <v>176</v>
      </c>
      <c r="O38" s="21">
        <v>156</v>
      </c>
      <c r="P38" s="89">
        <f t="shared" si="5"/>
        <v>2.1950672800081832E-2</v>
      </c>
      <c r="Q38" s="150">
        <f t="shared" si="6"/>
        <v>1.2471973181864678E-4</v>
      </c>
      <c r="R38" s="119"/>
    </row>
    <row r="39" spans="1:18" ht="13.8" customHeight="1" x14ac:dyDescent="0.25">
      <c r="A39" s="19">
        <v>2004</v>
      </c>
      <c r="B39" s="77">
        <v>6.6134540862425373E-2</v>
      </c>
      <c r="C39" s="21">
        <v>8</v>
      </c>
      <c r="D39" s="23">
        <f t="shared" si="0"/>
        <v>6.084377759343134E-2</v>
      </c>
      <c r="E39" s="21">
        <v>12</v>
      </c>
      <c r="F39" s="23">
        <f t="shared" si="1"/>
        <v>5.3542524282219582E-2</v>
      </c>
      <c r="G39" s="21">
        <v>56</v>
      </c>
      <c r="H39" s="23">
        <f t="shared" si="7"/>
        <v>2.3558710684176615E-2</v>
      </c>
      <c r="I39" s="21">
        <v>27</v>
      </c>
      <c r="J39" s="22">
        <f t="shared" si="2"/>
        <v>73.995648000000003</v>
      </c>
      <c r="K39" s="23">
        <f t="shared" si="8"/>
        <v>1.7197858799448927E-2</v>
      </c>
      <c r="L39" s="88">
        <f t="shared" si="3"/>
        <v>7.5387874189365158E-4</v>
      </c>
      <c r="M39" s="23">
        <f t="shared" si="4"/>
        <v>2.1372085393314075E-2</v>
      </c>
      <c r="N39" s="21">
        <v>176</v>
      </c>
      <c r="O39" s="21">
        <v>156</v>
      </c>
      <c r="P39" s="89">
        <f t="shared" si="5"/>
        <v>2.4112096341174852E-2</v>
      </c>
      <c r="Q39" s="150">
        <f t="shared" si="6"/>
        <v>1.3700054739303893E-4</v>
      </c>
      <c r="R39" s="119"/>
    </row>
    <row r="40" spans="1:18" ht="13.8" customHeight="1" x14ac:dyDescent="0.25">
      <c r="A40" s="19">
        <v>2005</v>
      </c>
      <c r="B40" s="77">
        <v>3.3755365577174595E-2</v>
      </c>
      <c r="C40" s="21">
        <v>8</v>
      </c>
      <c r="D40" s="23">
        <f t="shared" si="0"/>
        <v>3.1054936331000628E-2</v>
      </c>
      <c r="E40" s="21">
        <v>12</v>
      </c>
      <c r="F40" s="23">
        <f t="shared" si="1"/>
        <v>2.7328343971280554E-2</v>
      </c>
      <c r="G40" s="21">
        <v>56</v>
      </c>
      <c r="H40" s="23">
        <f t="shared" si="7"/>
        <v>1.2024471347363444E-2</v>
      </c>
      <c r="I40" s="21">
        <v>27</v>
      </c>
      <c r="J40" s="22">
        <f t="shared" si="2"/>
        <v>73.995648000000003</v>
      </c>
      <c r="K40" s="23">
        <f t="shared" si="8"/>
        <v>8.7778640835753131E-3</v>
      </c>
      <c r="L40" s="88">
        <f t="shared" si="3"/>
        <v>3.8478308311563019E-4</v>
      </c>
      <c r="M40" s="23">
        <f t="shared" si="4"/>
        <v>1.0908408014786557E-2</v>
      </c>
      <c r="N40" s="21">
        <v>176</v>
      </c>
      <c r="O40" s="21">
        <v>156</v>
      </c>
      <c r="P40" s="89">
        <f t="shared" si="5"/>
        <v>1.2306921862836115E-2</v>
      </c>
      <c r="Q40" s="150">
        <f t="shared" si="6"/>
        <v>6.9925692402477929E-5</v>
      </c>
      <c r="R40" s="119"/>
    </row>
    <row r="41" spans="1:18" ht="13.8" customHeight="1" x14ac:dyDescent="0.25">
      <c r="A41" s="13">
        <v>2006</v>
      </c>
      <c r="B41" s="78">
        <v>3.5411210173252418E-2</v>
      </c>
      <c r="C41" s="15">
        <v>8</v>
      </c>
      <c r="D41" s="18">
        <f t="shared" si="0"/>
        <v>3.2578313359392222E-2</v>
      </c>
      <c r="E41" s="15">
        <v>12</v>
      </c>
      <c r="F41" s="18">
        <f t="shared" si="1"/>
        <v>2.8668915756265154E-2</v>
      </c>
      <c r="G41" s="15">
        <v>56</v>
      </c>
      <c r="H41" s="18">
        <f t="shared" si="7"/>
        <v>1.2614322932756668E-2</v>
      </c>
      <c r="I41" s="15">
        <v>27</v>
      </c>
      <c r="J41" s="17">
        <f t="shared" si="2"/>
        <v>73.995648000000003</v>
      </c>
      <c r="K41" s="18">
        <f t="shared" si="8"/>
        <v>9.208455740912367E-3</v>
      </c>
      <c r="L41" s="86">
        <f t="shared" si="3"/>
        <v>4.0365833384821333E-4</v>
      </c>
      <c r="M41" s="18">
        <f t="shared" si="4"/>
        <v>1.1443511935429923E-2</v>
      </c>
      <c r="N41" s="15">
        <v>176</v>
      </c>
      <c r="O41" s="15">
        <v>156</v>
      </c>
      <c r="P41" s="87">
        <f t="shared" si="5"/>
        <v>1.2910628850228631E-2</v>
      </c>
      <c r="Q41" s="149">
        <f t="shared" si="6"/>
        <v>7.3355845739935406E-5</v>
      </c>
      <c r="R41" s="119"/>
    </row>
    <row r="42" spans="1:18" ht="13.8" customHeight="1" x14ac:dyDescent="0.25">
      <c r="A42" s="13">
        <v>2007</v>
      </c>
      <c r="B42" s="78">
        <v>2.7899184499650051E-2</v>
      </c>
      <c r="C42" s="15">
        <v>8</v>
      </c>
      <c r="D42" s="18">
        <f t="shared" si="0"/>
        <v>2.5667249739678048E-2</v>
      </c>
      <c r="E42" s="15">
        <v>12</v>
      </c>
      <c r="F42" s="18">
        <f t="shared" si="1"/>
        <v>2.2587179770916684E-2</v>
      </c>
      <c r="G42" s="15">
        <v>56</v>
      </c>
      <c r="H42" s="18">
        <f t="shared" si="7"/>
        <v>9.9383590992033408E-3</v>
      </c>
      <c r="I42" s="15">
        <v>27</v>
      </c>
      <c r="J42" s="17">
        <f t="shared" si="2"/>
        <v>73.995647999999989</v>
      </c>
      <c r="K42" s="18">
        <f t="shared" si="8"/>
        <v>7.255002142418439E-3</v>
      </c>
      <c r="L42" s="86">
        <f t="shared" si="3"/>
        <v>3.1802749117450691E-4</v>
      </c>
      <c r="M42" s="18">
        <f t="shared" si="4"/>
        <v>9.0159203610516835E-3</v>
      </c>
      <c r="N42" s="15">
        <v>176</v>
      </c>
      <c r="O42" s="15">
        <v>156</v>
      </c>
      <c r="P42" s="87">
        <f t="shared" si="5"/>
        <v>1.0171807586827541E-2</v>
      </c>
      <c r="Q42" s="149">
        <f t="shared" si="6"/>
        <v>5.7794361288792844E-5</v>
      </c>
      <c r="R42" s="119"/>
    </row>
    <row r="43" spans="1:18" ht="13.8" customHeight="1" x14ac:dyDescent="0.25">
      <c r="A43" s="13">
        <v>2008</v>
      </c>
      <c r="B43" s="78">
        <v>2.0823309131854154E-2</v>
      </c>
      <c r="C43" s="15">
        <v>8</v>
      </c>
      <c r="D43" s="18">
        <f t="shared" si="0"/>
        <v>1.9157444401305821E-2</v>
      </c>
      <c r="E43" s="15">
        <v>12</v>
      </c>
      <c r="F43" s="18">
        <f t="shared" si="1"/>
        <v>1.6858551073149122E-2</v>
      </c>
      <c r="G43" s="15">
        <v>56</v>
      </c>
      <c r="H43" s="18">
        <f t="shared" si="7"/>
        <v>7.4177624721856131E-3</v>
      </c>
      <c r="I43" s="15">
        <v>27</v>
      </c>
      <c r="J43" s="17">
        <f t="shared" si="2"/>
        <v>73.995648000000017</v>
      </c>
      <c r="K43" s="18">
        <f>+H43-H43*I43/100</f>
        <v>5.414966604695497E-3</v>
      </c>
      <c r="L43" s="86">
        <f t="shared" si="3"/>
        <v>2.373683991099396E-4</v>
      </c>
      <c r="M43" s="18">
        <f t="shared" si="4"/>
        <v>6.7292754305672327E-3</v>
      </c>
      <c r="N43" s="15">
        <v>176</v>
      </c>
      <c r="O43" s="15">
        <v>156</v>
      </c>
      <c r="P43" s="87">
        <f t="shared" si="5"/>
        <v>7.5920030498707238E-3</v>
      </c>
      <c r="Q43" s="149">
        <f t="shared" si="6"/>
        <v>4.313638096517457E-5</v>
      </c>
      <c r="R43" s="119"/>
    </row>
    <row r="44" spans="1:18" ht="13.8" customHeight="1" x14ac:dyDescent="0.25">
      <c r="A44" s="13">
        <v>2009</v>
      </c>
      <c r="B44" s="78">
        <v>1.8196590582796011E-2</v>
      </c>
      <c r="C44" s="15">
        <v>8</v>
      </c>
      <c r="D44" s="18">
        <f t="shared" si="0"/>
        <v>1.6740863336172331E-2</v>
      </c>
      <c r="E44" s="15">
        <v>12</v>
      </c>
      <c r="F44" s="18">
        <f t="shared" si="1"/>
        <v>1.4731959735831652E-2</v>
      </c>
      <c r="G44" s="15">
        <v>56</v>
      </c>
      <c r="H44" s="18">
        <f t="shared" si="7"/>
        <v>6.4820622837659259E-3</v>
      </c>
      <c r="I44" s="15">
        <v>27</v>
      </c>
      <c r="J44" s="17">
        <f t="shared" si="2"/>
        <v>73.995647999999989</v>
      </c>
      <c r="K44" s="18">
        <f t="shared" si="8"/>
        <v>4.7319054671491265E-3</v>
      </c>
      <c r="L44" s="86">
        <f t="shared" si="3"/>
        <v>2.0742599308050966E-4</v>
      </c>
      <c r="M44" s="18">
        <f t="shared" si="4"/>
        <v>5.8804231908359088E-3</v>
      </c>
      <c r="N44" s="15">
        <v>176</v>
      </c>
      <c r="O44" s="15">
        <v>156</v>
      </c>
      <c r="P44" s="87">
        <f t="shared" si="5"/>
        <v>6.6343235999174353E-3</v>
      </c>
      <c r="Q44" s="149">
        <f t="shared" si="6"/>
        <v>3.7695020454076337E-5</v>
      </c>
      <c r="R44" s="119"/>
    </row>
    <row r="45" spans="1:18" ht="13.8" customHeight="1" x14ac:dyDescent="0.25">
      <c r="A45" s="13">
        <v>2010</v>
      </c>
      <c r="B45" s="78">
        <v>1.1786866160644994E-2</v>
      </c>
      <c r="C45" s="15">
        <v>8</v>
      </c>
      <c r="D45" s="18">
        <f t="shared" si="0"/>
        <v>1.0843916867793395E-2</v>
      </c>
      <c r="E45" s="15">
        <v>12</v>
      </c>
      <c r="F45" s="18">
        <f t="shared" si="1"/>
        <v>9.5426468436581868E-3</v>
      </c>
      <c r="G45" s="15">
        <v>56</v>
      </c>
      <c r="H45" s="18">
        <f t="shared" si="7"/>
        <v>4.1987646112096018E-3</v>
      </c>
      <c r="I45" s="15">
        <v>27</v>
      </c>
      <c r="J45" s="17">
        <f t="shared" si="2"/>
        <v>73.995648000000003</v>
      </c>
      <c r="K45" s="18">
        <f t="shared" si="8"/>
        <v>3.0650981661830092E-3</v>
      </c>
      <c r="L45" s="86">
        <f t="shared" si="3"/>
        <v>1.3436046755870725E-4</v>
      </c>
      <c r="M45" s="18">
        <f t="shared" si="4"/>
        <v>3.809052075055571E-3</v>
      </c>
      <c r="N45" s="15">
        <v>176</v>
      </c>
      <c r="O45" s="15">
        <v>156</v>
      </c>
      <c r="P45" s="87">
        <f t="shared" si="5"/>
        <v>4.2973920846780802E-3</v>
      </c>
      <c r="Q45" s="149">
        <f t="shared" si="6"/>
        <v>2.4417000481125455E-5</v>
      </c>
      <c r="R45" s="119"/>
    </row>
    <row r="46" spans="1:18" ht="13.8" customHeight="1" x14ac:dyDescent="0.25">
      <c r="A46" s="24">
        <v>2011</v>
      </c>
      <c r="B46" s="77">
        <v>4.9262772656049709E-3</v>
      </c>
      <c r="C46" s="25">
        <v>8</v>
      </c>
      <c r="D46" s="28">
        <f t="shared" si="0"/>
        <v>4.5321750843565732E-3</v>
      </c>
      <c r="E46" s="25">
        <v>12</v>
      </c>
      <c r="F46" s="28">
        <f t="shared" si="1"/>
        <v>3.9883140742337847E-3</v>
      </c>
      <c r="G46" s="25">
        <v>56</v>
      </c>
      <c r="H46" s="23">
        <f t="shared" si="7"/>
        <v>1.7548581926628655E-3</v>
      </c>
      <c r="I46" s="25">
        <v>27</v>
      </c>
      <c r="J46" s="27">
        <f t="shared" si="2"/>
        <v>73.995647999999989</v>
      </c>
      <c r="K46" s="23">
        <f t="shared" si="8"/>
        <v>1.2810464806438918E-3</v>
      </c>
      <c r="L46" s="90">
        <f t="shared" si="3"/>
        <v>5.6155462165211693E-5</v>
      </c>
      <c r="M46" s="28">
        <f t="shared" si="4"/>
        <v>1.5919792746526688E-3</v>
      </c>
      <c r="N46" s="25">
        <v>176</v>
      </c>
      <c r="O46" s="25">
        <v>156</v>
      </c>
      <c r="P46" s="91">
        <f t="shared" si="5"/>
        <v>1.7960791816594211E-3</v>
      </c>
      <c r="Q46" s="151">
        <f t="shared" si="6"/>
        <v>1.0204995350337621E-5</v>
      </c>
      <c r="R46" s="119"/>
    </row>
    <row r="47" spans="1:18" ht="13.8" customHeight="1" x14ac:dyDescent="0.25">
      <c r="A47" s="24">
        <v>2012</v>
      </c>
      <c r="B47" s="77">
        <v>8.1473964497208434E-3</v>
      </c>
      <c r="C47" s="25">
        <v>8</v>
      </c>
      <c r="D47" s="28">
        <f t="shared" ref="D47:D52" si="9">+B47-B47*(C47/100)</f>
        <v>7.4956047337431759E-3</v>
      </c>
      <c r="E47" s="25">
        <v>12</v>
      </c>
      <c r="F47" s="28">
        <f t="shared" ref="F47:F52" si="10">+(D47-D47*(E47)/100)</f>
        <v>6.5961321656939952E-3</v>
      </c>
      <c r="G47" s="25">
        <v>56</v>
      </c>
      <c r="H47" s="23">
        <f t="shared" si="7"/>
        <v>2.9022981529053583E-3</v>
      </c>
      <c r="I47" s="25">
        <v>27</v>
      </c>
      <c r="J47" s="27">
        <f t="shared" ref="J47:J52" si="11">100-(K47/B47*100)</f>
        <v>73.995647999999989</v>
      </c>
      <c r="K47" s="23">
        <f t="shared" si="8"/>
        <v>2.1186776516209115E-3</v>
      </c>
      <c r="L47" s="90">
        <f t="shared" ref="L47:L52" si="12">+(K47/365)*16</f>
        <v>9.2873540892971461E-5</v>
      </c>
      <c r="M47" s="28">
        <f t="shared" ref="M47:M52" si="13">+L47*28.3495</f>
        <v>2.6329184475452944E-3</v>
      </c>
      <c r="N47" s="25">
        <v>176</v>
      </c>
      <c r="O47" s="25">
        <v>156</v>
      </c>
      <c r="P47" s="91">
        <f t="shared" ref="P47:P52" si="14">+Q47*N47</f>
        <v>2.9704720946664861E-3</v>
      </c>
      <c r="Q47" s="151">
        <f t="shared" ref="Q47:Q52" si="15">+M47/O47</f>
        <v>1.687768235605958E-5</v>
      </c>
      <c r="R47" s="119"/>
    </row>
    <row r="48" spans="1:18" ht="13.8" customHeight="1" x14ac:dyDescent="0.25">
      <c r="A48" s="19">
        <v>2013</v>
      </c>
      <c r="B48" s="77">
        <v>2.0940950824965593E-3</v>
      </c>
      <c r="C48" s="21">
        <v>8</v>
      </c>
      <c r="D48" s="23">
        <f t="shared" si="9"/>
        <v>1.9265674758968346E-3</v>
      </c>
      <c r="E48" s="21">
        <v>12</v>
      </c>
      <c r="F48" s="23">
        <f t="shared" si="10"/>
        <v>1.6953793787892145E-3</v>
      </c>
      <c r="G48" s="21">
        <v>56</v>
      </c>
      <c r="H48" s="23">
        <f t="shared" si="7"/>
        <v>7.4596692666725436E-4</v>
      </c>
      <c r="I48" s="21">
        <v>27</v>
      </c>
      <c r="J48" s="22">
        <f t="shared" si="11"/>
        <v>73.995648000000003</v>
      </c>
      <c r="K48" s="23">
        <f t="shared" si="8"/>
        <v>5.4455585646709566E-4</v>
      </c>
      <c r="L48" s="88">
        <f t="shared" si="12"/>
        <v>2.3870941653352139E-5</v>
      </c>
      <c r="M48" s="23">
        <f t="shared" si="13"/>
        <v>6.7672926040170643E-4</v>
      </c>
      <c r="N48" s="21">
        <v>176</v>
      </c>
      <c r="O48" s="21">
        <v>156</v>
      </c>
      <c r="P48" s="89">
        <f t="shared" si="14"/>
        <v>7.6348942199166883E-4</v>
      </c>
      <c r="Q48" s="150">
        <f t="shared" si="15"/>
        <v>4.338008079498118E-6</v>
      </c>
      <c r="R48" s="119"/>
    </row>
    <row r="49" spans="1:18" ht="13.8" customHeight="1" x14ac:dyDescent="0.25">
      <c r="A49" s="19">
        <v>2014</v>
      </c>
      <c r="B49" s="77">
        <v>3.0445447010440537E-3</v>
      </c>
      <c r="C49" s="21">
        <v>8</v>
      </c>
      <c r="D49" s="23">
        <f t="shared" si="9"/>
        <v>2.8009811249605295E-3</v>
      </c>
      <c r="E49" s="21">
        <v>12</v>
      </c>
      <c r="F49" s="23">
        <f t="shared" si="10"/>
        <v>2.4648633899652661E-3</v>
      </c>
      <c r="G49" s="21">
        <v>56</v>
      </c>
      <c r="H49" s="23">
        <f t="shared" si="7"/>
        <v>1.0845398915847171E-3</v>
      </c>
      <c r="I49" s="21">
        <v>27</v>
      </c>
      <c r="J49" s="22">
        <f t="shared" si="11"/>
        <v>73.995647999999989</v>
      </c>
      <c r="K49" s="23">
        <f t="shared" si="8"/>
        <v>7.9171412085684342E-4</v>
      </c>
      <c r="L49" s="88">
        <f t="shared" si="12"/>
        <v>3.4705276530710942E-5</v>
      </c>
      <c r="M49" s="23">
        <f t="shared" si="13"/>
        <v>9.8387723700738981E-4</v>
      </c>
      <c r="N49" s="21">
        <v>176</v>
      </c>
      <c r="O49" s="21">
        <v>156</v>
      </c>
      <c r="P49" s="89">
        <f t="shared" si="14"/>
        <v>1.1100153443160297E-3</v>
      </c>
      <c r="Q49" s="150">
        <f t="shared" si="15"/>
        <v>6.3069053654319864E-6</v>
      </c>
      <c r="R49" s="119"/>
    </row>
    <row r="50" spans="1:18" ht="13.8" customHeight="1" x14ac:dyDescent="0.25">
      <c r="A50" s="24">
        <v>2015</v>
      </c>
      <c r="B50" s="77">
        <v>2.092942329858018E-3</v>
      </c>
      <c r="C50" s="25">
        <v>8</v>
      </c>
      <c r="D50" s="28">
        <f t="shared" si="9"/>
        <v>1.9255069434693766E-3</v>
      </c>
      <c r="E50" s="25">
        <v>12</v>
      </c>
      <c r="F50" s="28">
        <f t="shared" si="10"/>
        <v>1.6944461102530515E-3</v>
      </c>
      <c r="G50" s="25">
        <v>56</v>
      </c>
      <c r="H50" s="23">
        <f t="shared" si="7"/>
        <v>7.4555628851134272E-4</v>
      </c>
      <c r="I50" s="25">
        <v>27</v>
      </c>
      <c r="J50" s="27">
        <f t="shared" si="11"/>
        <v>73.995647999999989</v>
      </c>
      <c r="K50" s="23">
        <f t="shared" si="8"/>
        <v>5.4425609061328024E-4</v>
      </c>
      <c r="L50" s="90">
        <f t="shared" si="12"/>
        <v>2.385780123236297E-5</v>
      </c>
      <c r="M50" s="28">
        <f t="shared" si="13"/>
        <v>6.7635673603687406E-4</v>
      </c>
      <c r="N50" s="25">
        <v>176</v>
      </c>
      <c r="O50" s="25">
        <v>156</v>
      </c>
      <c r="P50" s="91">
        <f t="shared" si="14"/>
        <v>7.630691380928836E-4</v>
      </c>
      <c r="Q50" s="151">
        <f t="shared" si="15"/>
        <v>4.3356201028004748E-6</v>
      </c>
      <c r="R50" s="119"/>
    </row>
    <row r="51" spans="1:18" ht="13.8" customHeight="1" x14ac:dyDescent="0.25">
      <c r="A51" s="29">
        <v>2016</v>
      </c>
      <c r="B51" s="78">
        <v>2.9316267886041495E-3</v>
      </c>
      <c r="C51" s="30">
        <v>8</v>
      </c>
      <c r="D51" s="33">
        <f t="shared" si="9"/>
        <v>2.6970966455158174E-3</v>
      </c>
      <c r="E51" s="30">
        <v>12</v>
      </c>
      <c r="F51" s="33">
        <f t="shared" si="10"/>
        <v>2.3734450480539194E-3</v>
      </c>
      <c r="G51" s="30">
        <v>56</v>
      </c>
      <c r="H51" s="18">
        <f t="shared" si="7"/>
        <v>1.0443158211437247E-3</v>
      </c>
      <c r="I51" s="30">
        <v>27</v>
      </c>
      <c r="J51" s="32">
        <f t="shared" si="11"/>
        <v>73.995647999999989</v>
      </c>
      <c r="K51" s="18">
        <f t="shared" si="8"/>
        <v>7.6235054943491907E-4</v>
      </c>
      <c r="L51" s="92">
        <f t="shared" si="12"/>
        <v>3.3418106276599193E-5</v>
      </c>
      <c r="M51" s="33">
        <f t="shared" si="13"/>
        <v>9.4738660388844873E-4</v>
      </c>
      <c r="N51" s="30">
        <v>176</v>
      </c>
      <c r="O51" s="30">
        <v>156</v>
      </c>
      <c r="P51" s="93">
        <f t="shared" si="14"/>
        <v>1.0688464248997883E-3</v>
      </c>
      <c r="Q51" s="152">
        <f t="shared" si="15"/>
        <v>6.0729910505669789E-6</v>
      </c>
      <c r="R51" s="119"/>
    </row>
    <row r="52" spans="1:18" ht="13.8" customHeight="1" x14ac:dyDescent="0.25">
      <c r="A52" s="29">
        <v>2017</v>
      </c>
      <c r="B52" s="78">
        <v>5.5100239147472148E-3</v>
      </c>
      <c r="C52" s="30">
        <v>8</v>
      </c>
      <c r="D52" s="33">
        <f t="shared" si="9"/>
        <v>5.069222001567438E-3</v>
      </c>
      <c r="E52" s="30">
        <v>12</v>
      </c>
      <c r="F52" s="33">
        <f t="shared" si="10"/>
        <v>4.4609153613793459E-3</v>
      </c>
      <c r="G52" s="30">
        <v>56</v>
      </c>
      <c r="H52" s="18">
        <f t="shared" si="7"/>
        <v>1.962802759006912E-3</v>
      </c>
      <c r="I52" s="30">
        <v>27</v>
      </c>
      <c r="J52" s="32">
        <f t="shared" si="11"/>
        <v>73.995647999999989</v>
      </c>
      <c r="K52" s="18">
        <f t="shared" si="8"/>
        <v>1.4328460140750458E-3</v>
      </c>
      <c r="L52" s="92">
        <f t="shared" si="12"/>
        <v>6.2809688288221192E-5</v>
      </c>
      <c r="M52" s="33">
        <f t="shared" si="13"/>
        <v>1.7806232581269266E-3</v>
      </c>
      <c r="N52" s="30">
        <v>176</v>
      </c>
      <c r="O52" s="30">
        <v>156</v>
      </c>
      <c r="P52" s="93">
        <f t="shared" si="14"/>
        <v>2.0089082912201225E-3</v>
      </c>
      <c r="Q52" s="152">
        <f t="shared" si="15"/>
        <v>1.1414251654659786E-5</v>
      </c>
      <c r="R52" s="119"/>
    </row>
    <row r="53" spans="1:18" ht="13.8" customHeight="1" x14ac:dyDescent="0.25">
      <c r="A53" s="59">
        <v>2018</v>
      </c>
      <c r="B53" s="78">
        <v>1.0068486226779527E-2</v>
      </c>
      <c r="C53" s="31">
        <v>8</v>
      </c>
      <c r="D53" s="61">
        <f>+B53-B53*(C53/100)</f>
        <v>9.2630073286371645E-3</v>
      </c>
      <c r="E53" s="31">
        <v>12</v>
      </c>
      <c r="F53" s="61">
        <f>+(D53-D53*(E53)/100)</f>
        <v>8.1514464492007041E-3</v>
      </c>
      <c r="G53" s="31">
        <v>56</v>
      </c>
      <c r="H53" s="94">
        <f>F53-(F53*G53/100)</f>
        <v>3.5866364376483098E-3</v>
      </c>
      <c r="I53" s="31">
        <v>27</v>
      </c>
      <c r="J53" s="60">
        <f>100-(K53/B53*100)</f>
        <v>73.995648000000003</v>
      </c>
      <c r="K53" s="94">
        <f>+H53-H53*I53/100</f>
        <v>2.618244599483266E-3</v>
      </c>
      <c r="L53" s="95">
        <f>+(K53/365)*16</f>
        <v>1.1477236600474591E-4</v>
      </c>
      <c r="M53" s="61">
        <f>+L53*28.3495</f>
        <v>3.2537391900515442E-3</v>
      </c>
      <c r="N53" s="31">
        <v>176</v>
      </c>
      <c r="O53" s="31">
        <v>156</v>
      </c>
      <c r="P53" s="96">
        <f>+Q53*N53</f>
        <v>3.6708852400581526E-3</v>
      </c>
      <c r="Q53" s="153">
        <f>+M53/O53</f>
        <v>2.0857302500330412E-5</v>
      </c>
      <c r="R53" s="119"/>
    </row>
    <row r="54" spans="1:18" ht="13.8" customHeight="1" x14ac:dyDescent="0.25">
      <c r="A54" s="59">
        <v>2019</v>
      </c>
      <c r="B54" s="81">
        <v>8.5637002920377781E-3</v>
      </c>
      <c r="C54" s="31">
        <v>8</v>
      </c>
      <c r="D54" s="61">
        <f>+B54-B54*(C54/100)</f>
        <v>7.8786042686747552E-3</v>
      </c>
      <c r="E54" s="31">
        <v>12</v>
      </c>
      <c r="F54" s="61">
        <f>+(D54-D54*(E54)/100)</f>
        <v>6.9331717564337847E-3</v>
      </c>
      <c r="G54" s="31">
        <v>56</v>
      </c>
      <c r="H54" s="94">
        <f>F54-(F54*G54/100)</f>
        <v>3.0505955728308653E-3</v>
      </c>
      <c r="I54" s="31">
        <v>27</v>
      </c>
      <c r="J54" s="60">
        <f>100-(K54/B54*100)</f>
        <v>73.995647999999989</v>
      </c>
      <c r="K54" s="94">
        <f>+H54-H54*I54/100</f>
        <v>2.226934768166532E-3</v>
      </c>
      <c r="L54" s="95">
        <f>+(K54/365)*16</f>
        <v>9.7619058330587703E-5</v>
      </c>
      <c r="M54" s="61">
        <f>+L54*28.3495</f>
        <v>2.7674514941429958E-3</v>
      </c>
      <c r="N54" s="31">
        <v>176</v>
      </c>
      <c r="O54" s="31">
        <v>156</v>
      </c>
      <c r="P54" s="96">
        <f>+Q54*N54</f>
        <v>3.1222529677510723E-3</v>
      </c>
      <c r="Q54" s="153">
        <f>+M54/O54</f>
        <v>1.7740073680403819E-5</v>
      </c>
      <c r="R54" s="119"/>
    </row>
    <row r="55" spans="1:18" ht="13.8" customHeight="1" x14ac:dyDescent="0.25">
      <c r="A55" s="59">
        <v>2020</v>
      </c>
      <c r="B55" s="81">
        <v>7.7047630639574859E-3</v>
      </c>
      <c r="C55" s="31">
        <v>8</v>
      </c>
      <c r="D55" s="61">
        <f>+B55-B55*(C55/100)</f>
        <v>7.088382018840887E-3</v>
      </c>
      <c r="E55" s="31">
        <v>12</v>
      </c>
      <c r="F55" s="61">
        <f>+(D55-D55*(E55)/100)</f>
        <v>6.2377761765799802E-3</v>
      </c>
      <c r="G55" s="31">
        <v>56</v>
      </c>
      <c r="H55" s="94">
        <f>F55-(F55*G55/100)</f>
        <v>2.7446215176951914E-3</v>
      </c>
      <c r="I55" s="31">
        <v>27</v>
      </c>
      <c r="J55" s="60">
        <f>100-(K55/B55*100)</f>
        <v>73.995648000000003</v>
      </c>
      <c r="K55" s="94">
        <f>+H55-H55*I55/100</f>
        <v>2.0035737079174896E-3</v>
      </c>
      <c r="L55" s="95">
        <f>+(K55/365)*16</f>
        <v>8.782788856624612E-5</v>
      </c>
      <c r="M55" s="61">
        <f>+L55*28.3495</f>
        <v>2.4898767269087943E-3</v>
      </c>
      <c r="N55" s="31">
        <v>176</v>
      </c>
      <c r="O55" s="31">
        <v>156</v>
      </c>
      <c r="P55" s="96">
        <f>+Q55*N55</f>
        <v>2.8090916918971013E-3</v>
      </c>
      <c r="Q55" s="153">
        <f>+M55/O55</f>
        <v>1.5960748249415349E-5</v>
      </c>
      <c r="R55" s="119"/>
    </row>
    <row r="56" spans="1:18" ht="13.8" customHeight="1" x14ac:dyDescent="0.25">
      <c r="A56" s="19">
        <v>2021</v>
      </c>
      <c r="B56" s="146">
        <v>6.2961208018839166E-3</v>
      </c>
      <c r="C56" s="21">
        <v>8</v>
      </c>
      <c r="D56" s="23">
        <f t="shared" ref="D56:D57" si="16">+B56-B56*(C56/100)</f>
        <v>5.7924311377332031E-3</v>
      </c>
      <c r="E56" s="21">
        <v>12</v>
      </c>
      <c r="F56" s="23">
        <f t="shared" ref="F56:F57" si="17">+(D56-D56*(E56)/100)</f>
        <v>5.0973394012052186E-3</v>
      </c>
      <c r="G56" s="21">
        <v>56</v>
      </c>
      <c r="H56" s="23">
        <f t="shared" ref="H56:H57" si="18">F56-(F56*G56/100)</f>
        <v>2.2428293365302963E-3</v>
      </c>
      <c r="I56" s="21">
        <v>27</v>
      </c>
      <c r="J56" s="22">
        <f t="shared" ref="J56:J57" si="19">100-(K56/B56*100)</f>
        <v>73.995647999999989</v>
      </c>
      <c r="K56" s="23">
        <f t="shared" ref="K56:K57" si="20">+H56-H56*I56/100</f>
        <v>1.6372654156671163E-3</v>
      </c>
      <c r="L56" s="88">
        <f t="shared" ref="L56:L57" si="21">+(K56/365)*16</f>
        <v>7.1770538768969487E-5</v>
      </c>
      <c r="M56" s="23">
        <f t="shared" ref="M56:M57" si="22">+L56*28.3495</f>
        <v>2.0346588888309003E-3</v>
      </c>
      <c r="N56" s="21">
        <v>176</v>
      </c>
      <c r="O56" s="21">
        <v>156</v>
      </c>
      <c r="P56" s="89">
        <f t="shared" ref="P56:P57" si="23">+Q56*N56</f>
        <v>2.2955125925271697E-3</v>
      </c>
      <c r="Q56" s="150">
        <f t="shared" ref="Q56:Q57" si="24">+M56/O56</f>
        <v>1.3042685184813463E-5</v>
      </c>
      <c r="R56" s="119"/>
    </row>
    <row r="57" spans="1:18" ht="13.8" customHeight="1" thickBot="1" x14ac:dyDescent="0.3">
      <c r="A57" s="123">
        <v>2022</v>
      </c>
      <c r="B57" s="144">
        <v>6.0756471831935922E-3</v>
      </c>
      <c r="C57" s="125">
        <v>8</v>
      </c>
      <c r="D57" s="127">
        <f t="shared" si="16"/>
        <v>5.5895954085381045E-3</v>
      </c>
      <c r="E57" s="125">
        <v>12</v>
      </c>
      <c r="F57" s="127">
        <f t="shared" si="17"/>
        <v>4.918843959513532E-3</v>
      </c>
      <c r="G57" s="125">
        <v>56</v>
      </c>
      <c r="H57" s="127">
        <f t="shared" si="18"/>
        <v>2.1642913421859541E-3</v>
      </c>
      <c r="I57" s="125">
        <v>27</v>
      </c>
      <c r="J57" s="126">
        <f t="shared" si="19"/>
        <v>73.995647999999989</v>
      </c>
      <c r="K57" s="127">
        <f t="shared" si="20"/>
        <v>1.5799326797957466E-3</v>
      </c>
      <c r="L57" s="147">
        <f t="shared" si="21"/>
        <v>6.9257322949950532E-5</v>
      </c>
      <c r="M57" s="127">
        <f t="shared" si="22"/>
        <v>1.9634104769696227E-3</v>
      </c>
      <c r="N57" s="125">
        <v>176</v>
      </c>
      <c r="O57" s="125">
        <v>156</v>
      </c>
      <c r="P57" s="148">
        <f t="shared" si="23"/>
        <v>2.2151297688888052E-3</v>
      </c>
      <c r="Q57" s="154">
        <f t="shared" si="24"/>
        <v>1.258596459595912E-5</v>
      </c>
      <c r="R57" s="119"/>
    </row>
    <row r="58" spans="1:18" ht="15" customHeight="1" thickTop="1" x14ac:dyDescent="0.25">
      <c r="A58" s="7" t="s">
        <v>96</v>
      </c>
      <c r="Q58" s="7"/>
    </row>
    <row r="59" spans="1:18" ht="15" customHeight="1" x14ac:dyDescent="0.25">
      <c r="A59" s="7" t="s">
        <v>88</v>
      </c>
      <c r="Q59" s="7"/>
    </row>
    <row r="60" spans="1:18" ht="15" customHeight="1" x14ac:dyDescent="0.25">
      <c r="A60" s="7" t="s">
        <v>104</v>
      </c>
      <c r="Q60" s="7"/>
    </row>
    <row r="61" spans="1:18" ht="15" customHeight="1" x14ac:dyDescent="0.25">
      <c r="A61" s="7" t="s">
        <v>209</v>
      </c>
      <c r="Q61" s="7"/>
    </row>
    <row r="62" spans="1:18" ht="15" customHeight="1" x14ac:dyDescent="0.25">
      <c r="A62" s="7" t="s">
        <v>210</v>
      </c>
      <c r="Q62" s="7"/>
    </row>
    <row r="63" spans="1:18" ht="15" customHeight="1" x14ac:dyDescent="0.25">
      <c r="A63" s="7" t="s">
        <v>105</v>
      </c>
      <c r="Q63" s="7"/>
    </row>
    <row r="64" spans="1:18" ht="15" customHeight="1" x14ac:dyDescent="0.25">
      <c r="A64" s="7" t="s">
        <v>106</v>
      </c>
      <c r="Q64" s="7"/>
    </row>
    <row r="65" spans="1:17" ht="15" customHeight="1" x14ac:dyDescent="0.25">
      <c r="A65" s="7" t="s">
        <v>214</v>
      </c>
      <c r="Q65" s="7"/>
    </row>
    <row r="66" spans="1:17" x14ac:dyDescent="0.25">
      <c r="Q66" s="7"/>
    </row>
    <row r="67" spans="1:17" x14ac:dyDescent="0.25">
      <c r="Q67" s="7"/>
    </row>
    <row r="68" spans="1:17" x14ac:dyDescent="0.25">
      <c r="Q68" s="7"/>
    </row>
    <row r="69" spans="1:17" x14ac:dyDescent="0.25">
      <c r="Q69" s="7"/>
    </row>
    <row r="70" spans="1:17" x14ac:dyDescent="0.25">
      <c r="Q70" s="7"/>
    </row>
    <row r="71" spans="1:17" x14ac:dyDescent="0.25">
      <c r="Q71" s="7"/>
    </row>
    <row r="72" spans="1:17" x14ac:dyDescent="0.25">
      <c r="Q72" s="7"/>
    </row>
    <row r="73" spans="1:17" x14ac:dyDescent="0.25">
      <c r="Q73" s="7"/>
    </row>
    <row r="74" spans="1:17" x14ac:dyDescent="0.25">
      <c r="Q74" s="7"/>
    </row>
    <row r="75" spans="1:17" x14ac:dyDescent="0.25">
      <c r="Q75" s="7"/>
    </row>
    <row r="76" spans="1:17" x14ac:dyDescent="0.25">
      <c r="Q76"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pageSetUpPr fitToPage="1"/>
  </sheetPr>
  <dimension ref="A1:R73"/>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123</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0.28758051302679927</v>
      </c>
      <c r="C5" s="15">
        <v>6</v>
      </c>
      <c r="D5" s="16">
        <f t="shared" ref="D5:D46" si="0">+B5-B5*(C5/100)</f>
        <v>0.27032568224519132</v>
      </c>
      <c r="E5" s="15">
        <v>12.699579279497385</v>
      </c>
      <c r="F5" s="16">
        <f t="shared" ref="F5:F46" si="1">+(D5-D5*(E5)/100)</f>
        <v>0.23599545791562107</v>
      </c>
      <c r="G5" s="15">
        <v>3</v>
      </c>
      <c r="H5" s="15">
        <f>F5-(F5*G5/100)</f>
        <v>0.22891559417815244</v>
      </c>
      <c r="I5" s="15">
        <v>21</v>
      </c>
      <c r="J5" s="17">
        <f t="shared" ref="J5:J46" si="2">100-(K5/B5*100)</f>
        <v>37.115586345766118</v>
      </c>
      <c r="K5" s="16">
        <f>+H5-H5*I5/100</f>
        <v>0.18084331940074042</v>
      </c>
      <c r="L5" s="16">
        <f t="shared" ref="L5:L46" si="3">+(K5/365)*16</f>
        <v>7.9273783846899905E-3</v>
      </c>
      <c r="M5" s="16">
        <f t="shared" ref="M5:M46" si="4">+L5*28.3495</f>
        <v>0.22473721351676887</v>
      </c>
      <c r="N5" s="15">
        <v>21</v>
      </c>
      <c r="O5" s="15">
        <v>96</v>
      </c>
      <c r="P5" s="18">
        <f t="shared" ref="P5:P46" si="5">+Q5*N5</f>
        <v>4.9161265456793196E-2</v>
      </c>
      <c r="Q5" s="114">
        <f t="shared" ref="Q5:Q46" si="6">+M5/O5</f>
        <v>2.3410126407996759E-3</v>
      </c>
      <c r="R5" s="119"/>
    </row>
    <row r="6" spans="1:18" ht="13.8" customHeight="1" x14ac:dyDescent="0.25">
      <c r="A6" s="19">
        <v>1971</v>
      </c>
      <c r="B6" s="20">
        <v>0.32161711855705055</v>
      </c>
      <c r="C6" s="21">
        <v>6</v>
      </c>
      <c r="D6" s="20">
        <f t="shared" si="0"/>
        <v>0.30232009144362754</v>
      </c>
      <c r="E6" s="21">
        <v>12.699579279497385</v>
      </c>
      <c r="F6" s="20">
        <f t="shared" si="1"/>
        <v>0.26392671175289506</v>
      </c>
      <c r="G6" s="21">
        <v>3</v>
      </c>
      <c r="H6" s="21">
        <f t="shared" ref="H6:H51" si="7">F6-(F6*G6/100)</f>
        <v>0.25600891040030821</v>
      </c>
      <c r="I6" s="21">
        <v>21</v>
      </c>
      <c r="J6" s="22">
        <f t="shared" si="2"/>
        <v>37.115586345766118</v>
      </c>
      <c r="K6" s="20">
        <f t="shared" ref="K6:K51" si="8">+H6-H6*I6/100</f>
        <v>0.20224703921624348</v>
      </c>
      <c r="L6" s="20">
        <f t="shared" si="3"/>
        <v>8.8656236368764262E-3</v>
      </c>
      <c r="M6" s="20">
        <f t="shared" si="4"/>
        <v>0.25133599729362821</v>
      </c>
      <c r="N6" s="21">
        <v>21</v>
      </c>
      <c r="O6" s="21">
        <v>96</v>
      </c>
      <c r="P6" s="23">
        <f t="shared" si="5"/>
        <v>5.4979749407981171E-2</v>
      </c>
      <c r="Q6" s="115">
        <f t="shared" si="6"/>
        <v>2.6180833051419605E-3</v>
      </c>
      <c r="R6" s="119"/>
    </row>
    <row r="7" spans="1:18" ht="13.8" customHeight="1" x14ac:dyDescent="0.25">
      <c r="A7" s="19">
        <v>1972</v>
      </c>
      <c r="B7" s="20">
        <v>0.36837117132641189</v>
      </c>
      <c r="C7" s="21">
        <v>6</v>
      </c>
      <c r="D7" s="20">
        <f t="shared" si="0"/>
        <v>0.34626890104682717</v>
      </c>
      <c r="E7" s="21">
        <v>12.699579279497385</v>
      </c>
      <c r="F7" s="20">
        <f t="shared" si="1"/>
        <v>0.302294207438141</v>
      </c>
      <c r="G7" s="21">
        <v>3</v>
      </c>
      <c r="H7" s="21">
        <f t="shared" si="7"/>
        <v>0.29322538121499675</v>
      </c>
      <c r="I7" s="21">
        <v>21</v>
      </c>
      <c r="J7" s="22">
        <f t="shared" si="2"/>
        <v>37.115586345766125</v>
      </c>
      <c r="K7" s="20">
        <f t="shared" si="8"/>
        <v>0.23164805115984743</v>
      </c>
      <c r="L7" s="20">
        <f t="shared" si="3"/>
        <v>1.0154435119335777E-2</v>
      </c>
      <c r="M7" s="20">
        <f t="shared" si="4"/>
        <v>0.28787315841560962</v>
      </c>
      <c r="N7" s="21">
        <v>21</v>
      </c>
      <c r="O7" s="21">
        <v>96</v>
      </c>
      <c r="P7" s="23">
        <f t="shared" si="5"/>
        <v>6.2972253403414599E-2</v>
      </c>
      <c r="Q7" s="115">
        <f t="shared" si="6"/>
        <v>2.9986787334959335E-3</v>
      </c>
      <c r="R7" s="119"/>
    </row>
    <row r="8" spans="1:18" ht="13.8" customHeight="1" x14ac:dyDescent="0.25">
      <c r="A8" s="19">
        <v>1973</v>
      </c>
      <c r="B8" s="20">
        <v>0.4848377846766358</v>
      </c>
      <c r="C8" s="21">
        <v>6</v>
      </c>
      <c r="D8" s="20">
        <f t="shared" si="0"/>
        <v>0.45574751759603765</v>
      </c>
      <c r="E8" s="21">
        <v>12.699579279497385</v>
      </c>
      <c r="F8" s="20">
        <f t="shared" si="1"/>
        <v>0.39786950028458756</v>
      </c>
      <c r="G8" s="21">
        <v>3</v>
      </c>
      <c r="H8" s="21">
        <f t="shared" si="7"/>
        <v>0.38593341527604996</v>
      </c>
      <c r="I8" s="21">
        <v>21</v>
      </c>
      <c r="J8" s="22">
        <f t="shared" si="2"/>
        <v>37.115586345766118</v>
      </c>
      <c r="K8" s="20">
        <f t="shared" si="8"/>
        <v>0.30488739806807946</v>
      </c>
      <c r="L8" s="20">
        <f t="shared" si="3"/>
        <v>1.3364927038600743E-2</v>
      </c>
      <c r="M8" s="20">
        <f t="shared" si="4"/>
        <v>0.37888899908081175</v>
      </c>
      <c r="N8" s="21">
        <v>21</v>
      </c>
      <c r="O8" s="21">
        <v>96</v>
      </c>
      <c r="P8" s="23">
        <f t="shared" si="5"/>
        <v>8.288196854892757E-2</v>
      </c>
      <c r="Q8" s="115">
        <f t="shared" si="6"/>
        <v>3.9467604070917888E-3</v>
      </c>
      <c r="R8" s="119"/>
    </row>
    <row r="9" spans="1:18" ht="13.8" customHeight="1" x14ac:dyDescent="0.25">
      <c r="A9" s="19">
        <v>1974</v>
      </c>
      <c r="B9" s="20">
        <v>0.59359795615501665</v>
      </c>
      <c r="C9" s="21">
        <v>6</v>
      </c>
      <c r="D9" s="20">
        <f t="shared" si="0"/>
        <v>0.55798207878571571</v>
      </c>
      <c r="E9" s="21">
        <v>12.699579279497385</v>
      </c>
      <c r="F9" s="20">
        <f t="shared" si="1"/>
        <v>0.48712070232493621</v>
      </c>
      <c r="G9" s="21">
        <v>3</v>
      </c>
      <c r="H9" s="21">
        <f>F9-(F9*G9/100)</f>
        <v>0.47250708125518814</v>
      </c>
      <c r="I9" s="21">
        <v>21</v>
      </c>
      <c r="J9" s="22">
        <f t="shared" si="2"/>
        <v>37.115586345766104</v>
      </c>
      <c r="K9" s="20">
        <f t="shared" si="8"/>
        <v>0.37328059419159865</v>
      </c>
      <c r="L9" s="20">
        <f t="shared" si="3"/>
        <v>1.6362984950864599E-2</v>
      </c>
      <c r="M9" s="20">
        <f t="shared" si="4"/>
        <v>0.46388244186453592</v>
      </c>
      <c r="N9" s="21">
        <v>21</v>
      </c>
      <c r="O9" s="21">
        <v>96</v>
      </c>
      <c r="P9" s="23">
        <f t="shared" si="5"/>
        <v>0.10147428415786723</v>
      </c>
      <c r="Q9" s="115">
        <f t="shared" si="6"/>
        <v>4.8321087694222489E-3</v>
      </c>
      <c r="R9" s="119"/>
    </row>
    <row r="10" spans="1:18" ht="13.8" customHeight="1" x14ac:dyDescent="0.25">
      <c r="A10" s="19">
        <v>1975</v>
      </c>
      <c r="B10" s="20">
        <v>0.66124011892188661</v>
      </c>
      <c r="C10" s="21">
        <v>6</v>
      </c>
      <c r="D10" s="20">
        <f t="shared" si="0"/>
        <v>0.62156571178657338</v>
      </c>
      <c r="E10" s="21">
        <v>12.699579279497385</v>
      </c>
      <c r="F10" s="20">
        <f t="shared" si="1"/>
        <v>0.54262948144406531</v>
      </c>
      <c r="G10" s="21">
        <v>3</v>
      </c>
      <c r="H10" s="21">
        <f t="shared" si="7"/>
        <v>0.52635059700074338</v>
      </c>
      <c r="I10" s="21">
        <v>21</v>
      </c>
      <c r="J10" s="22">
        <f t="shared" si="2"/>
        <v>37.115586345766104</v>
      </c>
      <c r="K10" s="20">
        <f t="shared" si="8"/>
        <v>0.41581697163058728</v>
      </c>
      <c r="L10" s="20">
        <f t="shared" si="3"/>
        <v>1.8227593276957253E-2</v>
      </c>
      <c r="M10" s="20">
        <f t="shared" si="4"/>
        <v>0.51674315560509965</v>
      </c>
      <c r="N10" s="21">
        <v>21</v>
      </c>
      <c r="O10" s="21">
        <v>96</v>
      </c>
      <c r="P10" s="23">
        <f t="shared" si="5"/>
        <v>0.11303756528861554</v>
      </c>
      <c r="Q10" s="115">
        <f t="shared" si="6"/>
        <v>5.3827412042197877E-3</v>
      </c>
      <c r="R10" s="119"/>
    </row>
    <row r="11" spans="1:18" ht="13.8" customHeight="1" x14ac:dyDescent="0.25">
      <c r="A11" s="13">
        <v>1976</v>
      </c>
      <c r="B11" s="14">
        <v>0.69668578272185</v>
      </c>
      <c r="C11" s="15">
        <v>6</v>
      </c>
      <c r="D11" s="16">
        <f t="shared" si="0"/>
        <v>0.65488463575853895</v>
      </c>
      <c r="E11" s="15">
        <v>12.699579279497385</v>
      </c>
      <c r="F11" s="16">
        <f t="shared" si="1"/>
        <v>0.57171704225113562</v>
      </c>
      <c r="G11" s="15">
        <v>3</v>
      </c>
      <c r="H11" s="15">
        <f t="shared" si="7"/>
        <v>0.55456553098360151</v>
      </c>
      <c r="I11" s="15">
        <v>21</v>
      </c>
      <c r="J11" s="17">
        <f t="shared" si="2"/>
        <v>37.115586345766125</v>
      </c>
      <c r="K11" s="16">
        <f t="shared" si="8"/>
        <v>0.43810676947704519</v>
      </c>
      <c r="L11" s="16">
        <f t="shared" si="3"/>
        <v>1.9204680305843078E-2</v>
      </c>
      <c r="M11" s="16">
        <f t="shared" si="4"/>
        <v>0.54444308433049837</v>
      </c>
      <c r="N11" s="15">
        <v>21</v>
      </c>
      <c r="O11" s="15">
        <v>96</v>
      </c>
      <c r="P11" s="18">
        <f t="shared" si="5"/>
        <v>0.11909692469729652</v>
      </c>
      <c r="Q11" s="114">
        <f t="shared" si="6"/>
        <v>5.6712821284426911E-3</v>
      </c>
      <c r="R11" s="119"/>
    </row>
    <row r="12" spans="1:18" ht="13.8" customHeight="1" x14ac:dyDescent="0.25">
      <c r="A12" s="13">
        <v>1977</v>
      </c>
      <c r="B12" s="14">
        <v>0.87179884934231844</v>
      </c>
      <c r="C12" s="15">
        <v>6</v>
      </c>
      <c r="D12" s="16">
        <f t="shared" si="0"/>
        <v>0.81949091838177934</v>
      </c>
      <c r="E12" s="15">
        <v>12.699579279497385</v>
      </c>
      <c r="F12" s="16">
        <f t="shared" si="1"/>
        <v>0.71541901951360409</v>
      </c>
      <c r="G12" s="15">
        <v>3</v>
      </c>
      <c r="H12" s="15">
        <f t="shared" si="7"/>
        <v>0.69395644892819597</v>
      </c>
      <c r="I12" s="15">
        <v>21</v>
      </c>
      <c r="J12" s="17">
        <f t="shared" si="2"/>
        <v>37.115586345766118</v>
      </c>
      <c r="K12" s="16">
        <f t="shared" si="8"/>
        <v>0.54822559465327481</v>
      </c>
      <c r="L12" s="16">
        <f t="shared" si="3"/>
        <v>2.4031806888910677E-2</v>
      </c>
      <c r="M12" s="16">
        <f t="shared" si="4"/>
        <v>0.68128970939717326</v>
      </c>
      <c r="N12" s="15">
        <v>21</v>
      </c>
      <c r="O12" s="15">
        <v>96</v>
      </c>
      <c r="P12" s="18">
        <f t="shared" si="5"/>
        <v>0.14903212393063164</v>
      </c>
      <c r="Q12" s="114">
        <f t="shared" si="6"/>
        <v>7.0967678062205551E-3</v>
      </c>
      <c r="R12" s="119"/>
    </row>
    <row r="13" spans="1:18" ht="13.8" customHeight="1" x14ac:dyDescent="0.25">
      <c r="A13" s="13">
        <v>1978</v>
      </c>
      <c r="B13" s="14">
        <v>1.0355050501857983</v>
      </c>
      <c r="C13" s="15">
        <v>6</v>
      </c>
      <c r="D13" s="16">
        <f t="shared" si="0"/>
        <v>0.97337474717465045</v>
      </c>
      <c r="E13" s="15">
        <v>12.699579279497385</v>
      </c>
      <c r="F13" s="16">
        <f t="shared" si="1"/>
        <v>0.84976024947059847</v>
      </c>
      <c r="G13" s="15">
        <v>3</v>
      </c>
      <c r="H13" s="15">
        <f t="shared" si="7"/>
        <v>0.8242674419864805</v>
      </c>
      <c r="I13" s="15">
        <v>21</v>
      </c>
      <c r="J13" s="17">
        <f t="shared" si="2"/>
        <v>37.115586345766118</v>
      </c>
      <c r="K13" s="16">
        <f t="shared" si="8"/>
        <v>0.65117127916931961</v>
      </c>
      <c r="L13" s="16">
        <f t="shared" si="3"/>
        <v>2.8544494429340036E-2</v>
      </c>
      <c r="M13" s="16">
        <f t="shared" si="4"/>
        <v>0.80922214482457533</v>
      </c>
      <c r="N13" s="15">
        <v>21</v>
      </c>
      <c r="O13" s="15">
        <v>96</v>
      </c>
      <c r="P13" s="18">
        <f t="shared" si="5"/>
        <v>0.17701734418037587</v>
      </c>
      <c r="Q13" s="114">
        <f t="shared" si="6"/>
        <v>8.4293973419226603E-3</v>
      </c>
      <c r="R13" s="119"/>
    </row>
    <row r="14" spans="1:18" ht="13.8" customHeight="1" x14ac:dyDescent="0.25">
      <c r="A14" s="13">
        <v>1979</v>
      </c>
      <c r="B14" s="14">
        <v>1.1433965380921538</v>
      </c>
      <c r="C14" s="15">
        <v>6</v>
      </c>
      <c r="D14" s="16">
        <f t="shared" si="0"/>
        <v>1.0747927458066246</v>
      </c>
      <c r="E14" s="15">
        <v>12.699579279497385</v>
      </c>
      <c r="F14" s="16">
        <f t="shared" si="1"/>
        <v>0.93829858896262552</v>
      </c>
      <c r="G14" s="15">
        <v>3</v>
      </c>
      <c r="H14" s="15">
        <f t="shared" si="7"/>
        <v>0.91014963129374671</v>
      </c>
      <c r="I14" s="15">
        <v>21</v>
      </c>
      <c r="J14" s="17">
        <f t="shared" si="2"/>
        <v>37.115586345766118</v>
      </c>
      <c r="K14" s="16">
        <f t="shared" si="8"/>
        <v>0.7190182087220599</v>
      </c>
      <c r="L14" s="16">
        <f t="shared" si="3"/>
        <v>3.1518606409734133E-2</v>
      </c>
      <c r="M14" s="16">
        <f t="shared" si="4"/>
        <v>0.89353673241275777</v>
      </c>
      <c r="N14" s="15">
        <v>21</v>
      </c>
      <c r="O14" s="15">
        <v>96</v>
      </c>
      <c r="P14" s="18">
        <f t="shared" si="5"/>
        <v>0.19546116021529078</v>
      </c>
      <c r="Q14" s="114">
        <f t="shared" si="6"/>
        <v>9.3076742959662274E-3</v>
      </c>
      <c r="R14" s="119"/>
    </row>
    <row r="15" spans="1:18" ht="13.8" customHeight="1" x14ac:dyDescent="0.25">
      <c r="A15" s="13">
        <v>1980</v>
      </c>
      <c r="B15" s="14">
        <v>1.2101056387474556</v>
      </c>
      <c r="C15" s="15">
        <v>6</v>
      </c>
      <c r="D15" s="16">
        <f t="shared" si="0"/>
        <v>1.1374993004226082</v>
      </c>
      <c r="E15" s="15">
        <v>12.699579279497385</v>
      </c>
      <c r="F15" s="16">
        <f t="shared" si="1"/>
        <v>0.99304167496171092</v>
      </c>
      <c r="G15" s="15">
        <v>3</v>
      </c>
      <c r="H15" s="15">
        <f t="shared" si="7"/>
        <v>0.9632504247128596</v>
      </c>
      <c r="I15" s="15">
        <v>21</v>
      </c>
      <c r="J15" s="17">
        <f t="shared" si="2"/>
        <v>37.115586345766118</v>
      </c>
      <c r="K15" s="16">
        <f t="shared" si="8"/>
        <v>0.76096783552315905</v>
      </c>
      <c r="L15" s="16">
        <f t="shared" si="3"/>
        <v>3.3357494159919301E-2</v>
      </c>
      <c r="M15" s="16">
        <f t="shared" si="4"/>
        <v>0.94566828068663222</v>
      </c>
      <c r="N15" s="15">
        <v>21</v>
      </c>
      <c r="O15" s="15">
        <v>96</v>
      </c>
      <c r="P15" s="18">
        <f t="shared" si="5"/>
        <v>0.20686493640020079</v>
      </c>
      <c r="Q15" s="114">
        <f t="shared" si="6"/>
        <v>9.850711257152419E-3</v>
      </c>
      <c r="R15" s="119"/>
    </row>
    <row r="16" spans="1:18" ht="13.8" customHeight="1" x14ac:dyDescent="0.25">
      <c r="A16" s="19">
        <v>1981</v>
      </c>
      <c r="B16" s="20">
        <v>1.3918252707076619</v>
      </c>
      <c r="C16" s="21">
        <v>6</v>
      </c>
      <c r="D16" s="20">
        <f t="shared" si="0"/>
        <v>1.3083157544652022</v>
      </c>
      <c r="E16" s="21">
        <v>12.699579279497385</v>
      </c>
      <c r="F16" s="20">
        <f t="shared" si="1"/>
        <v>1.1421651580007395</v>
      </c>
      <c r="G16" s="21">
        <v>3</v>
      </c>
      <c r="H16" s="21">
        <f t="shared" si="7"/>
        <v>1.1079002032607173</v>
      </c>
      <c r="I16" s="21">
        <v>21</v>
      </c>
      <c r="J16" s="22">
        <f t="shared" si="2"/>
        <v>37.115586345766118</v>
      </c>
      <c r="K16" s="20">
        <f t="shared" si="8"/>
        <v>0.87524116057596668</v>
      </c>
      <c r="L16" s="20">
        <f t="shared" si="3"/>
        <v>3.8366735806069772E-2</v>
      </c>
      <c r="M16" s="20">
        <f t="shared" si="4"/>
        <v>1.087677776734175</v>
      </c>
      <c r="N16" s="21">
        <v>21</v>
      </c>
      <c r="O16" s="21">
        <v>96</v>
      </c>
      <c r="P16" s="23">
        <f t="shared" si="5"/>
        <v>0.23792951366060078</v>
      </c>
      <c r="Q16" s="115">
        <f t="shared" si="6"/>
        <v>1.132997684098099E-2</v>
      </c>
      <c r="R16" s="119"/>
    </row>
    <row r="17" spans="1:18" ht="13.8" customHeight="1" x14ac:dyDescent="0.25">
      <c r="A17" s="19">
        <v>1982</v>
      </c>
      <c r="B17" s="20">
        <v>1.455793257396488</v>
      </c>
      <c r="C17" s="21">
        <v>6</v>
      </c>
      <c r="D17" s="20">
        <f t="shared" si="0"/>
        <v>1.3684456619526988</v>
      </c>
      <c r="E17" s="21">
        <v>12.699579279497385</v>
      </c>
      <c r="F17" s="20">
        <f t="shared" si="1"/>
        <v>1.194658820216173</v>
      </c>
      <c r="G17" s="21">
        <v>3</v>
      </c>
      <c r="H17" s="21">
        <f t="shared" si="7"/>
        <v>1.1588190556096878</v>
      </c>
      <c r="I17" s="21">
        <v>21</v>
      </c>
      <c r="J17" s="22">
        <f t="shared" si="2"/>
        <v>37.115586345766118</v>
      </c>
      <c r="K17" s="20">
        <f t="shared" si="8"/>
        <v>0.9154670539316534</v>
      </c>
      <c r="L17" s="20">
        <f t="shared" si="3"/>
        <v>4.0130062638099873E-2</v>
      </c>
      <c r="M17" s="20">
        <f t="shared" si="4"/>
        <v>1.1376672107588124</v>
      </c>
      <c r="N17" s="21">
        <v>21</v>
      </c>
      <c r="O17" s="21">
        <v>96</v>
      </c>
      <c r="P17" s="23">
        <f t="shared" si="5"/>
        <v>0.2488647023534902</v>
      </c>
      <c r="Q17" s="115">
        <f t="shared" si="6"/>
        <v>1.1850700112070962E-2</v>
      </c>
      <c r="R17" s="119"/>
    </row>
    <row r="18" spans="1:18" ht="13.8" customHeight="1" x14ac:dyDescent="0.25">
      <c r="A18" s="19">
        <v>1983</v>
      </c>
      <c r="B18" s="20">
        <v>1.6612988702308398</v>
      </c>
      <c r="C18" s="21">
        <v>6</v>
      </c>
      <c r="D18" s="20">
        <f t="shared" si="0"/>
        <v>1.5616209380169894</v>
      </c>
      <c r="E18" s="21">
        <v>12.699579279497385</v>
      </c>
      <c r="F18" s="20">
        <f t="shared" si="1"/>
        <v>1.3633016489482912</v>
      </c>
      <c r="G18" s="21">
        <v>3</v>
      </c>
      <c r="H18" s="21">
        <f t="shared" si="7"/>
        <v>1.3224025994798425</v>
      </c>
      <c r="I18" s="21">
        <v>21</v>
      </c>
      <c r="J18" s="22">
        <f t="shared" si="2"/>
        <v>37.115586345766118</v>
      </c>
      <c r="K18" s="20">
        <f t="shared" si="8"/>
        <v>1.0446980535890755</v>
      </c>
      <c r="L18" s="20">
        <f t="shared" si="3"/>
        <v>4.5794983171027967E-2</v>
      </c>
      <c r="M18" s="20">
        <f t="shared" si="4"/>
        <v>1.2982648754070574</v>
      </c>
      <c r="N18" s="21">
        <v>21</v>
      </c>
      <c r="O18" s="21">
        <v>96</v>
      </c>
      <c r="P18" s="23">
        <f t="shared" si="5"/>
        <v>0.28399544149529382</v>
      </c>
      <c r="Q18" s="115">
        <f t="shared" si="6"/>
        <v>1.3523592452156848E-2</v>
      </c>
      <c r="R18" s="119"/>
    </row>
    <row r="19" spans="1:18" ht="13.8" customHeight="1" x14ac:dyDescent="0.25">
      <c r="A19" s="19">
        <v>1984</v>
      </c>
      <c r="B19" s="20">
        <v>1.7801438239480003</v>
      </c>
      <c r="C19" s="21">
        <v>6</v>
      </c>
      <c r="D19" s="20">
        <f t="shared" si="0"/>
        <v>1.6733351945111203</v>
      </c>
      <c r="E19" s="21">
        <v>12.699579279497385</v>
      </c>
      <c r="F19" s="20">
        <f t="shared" si="1"/>
        <v>1.4608286648724489</v>
      </c>
      <c r="G19" s="21">
        <v>3</v>
      </c>
      <c r="H19" s="21">
        <f t="shared" si="7"/>
        <v>1.4170038049262754</v>
      </c>
      <c r="I19" s="21">
        <v>21</v>
      </c>
      <c r="J19" s="22">
        <f t="shared" si="2"/>
        <v>37.115586345766104</v>
      </c>
      <c r="K19" s="20">
        <f t="shared" si="8"/>
        <v>1.1194330058917576</v>
      </c>
      <c r="L19" s="20">
        <f t="shared" si="3"/>
        <v>4.9071035874707188E-2</v>
      </c>
      <c r="M19" s="20">
        <f t="shared" si="4"/>
        <v>1.3911393315300113</v>
      </c>
      <c r="N19" s="21">
        <v>21</v>
      </c>
      <c r="O19" s="21">
        <v>96</v>
      </c>
      <c r="P19" s="23">
        <f t="shared" si="5"/>
        <v>0.30431172877218998</v>
      </c>
      <c r="Q19" s="115">
        <f t="shared" si="6"/>
        <v>1.4491034703437619E-2</v>
      </c>
      <c r="R19" s="119"/>
    </row>
    <row r="20" spans="1:18" ht="13.8" customHeight="1" x14ac:dyDescent="0.25">
      <c r="A20" s="19">
        <v>1985</v>
      </c>
      <c r="B20" s="20">
        <v>1.7928632152542658</v>
      </c>
      <c r="C20" s="21">
        <v>6</v>
      </c>
      <c r="D20" s="20">
        <f t="shared" si="0"/>
        <v>1.6852914223390099</v>
      </c>
      <c r="E20" s="21">
        <v>12.699579279497385</v>
      </c>
      <c r="F20" s="20">
        <f t="shared" si="1"/>
        <v>1.4712665020684983</v>
      </c>
      <c r="G20" s="21">
        <v>3</v>
      </c>
      <c r="H20" s="21">
        <f t="shared" si="7"/>
        <v>1.4271285070064434</v>
      </c>
      <c r="I20" s="21">
        <v>21</v>
      </c>
      <c r="J20" s="22">
        <f t="shared" si="2"/>
        <v>37.115586345766118</v>
      </c>
      <c r="K20" s="20">
        <f t="shared" si="8"/>
        <v>1.1274315205350902</v>
      </c>
      <c r="L20" s="20">
        <f t="shared" si="3"/>
        <v>4.9421655694688885E-2</v>
      </c>
      <c r="M20" s="20">
        <f t="shared" si="4"/>
        <v>1.4010792281165825</v>
      </c>
      <c r="N20" s="21">
        <v>21</v>
      </c>
      <c r="O20" s="21">
        <v>96</v>
      </c>
      <c r="P20" s="23">
        <f t="shared" si="5"/>
        <v>0.30648608115050241</v>
      </c>
      <c r="Q20" s="115">
        <f t="shared" si="6"/>
        <v>1.4594575292881067E-2</v>
      </c>
      <c r="R20" s="119"/>
    </row>
    <row r="21" spans="1:18" ht="13.8" customHeight="1" x14ac:dyDescent="0.25">
      <c r="A21" s="13">
        <v>1986</v>
      </c>
      <c r="B21" s="14">
        <v>1.9004418706549044</v>
      </c>
      <c r="C21" s="15">
        <v>6</v>
      </c>
      <c r="D21" s="16">
        <f t="shared" si="0"/>
        <v>1.7864153584156102</v>
      </c>
      <c r="E21" s="15">
        <v>12.699579279497385</v>
      </c>
      <c r="F21" s="16">
        <f t="shared" si="1"/>
        <v>1.5595481237125024</v>
      </c>
      <c r="G21" s="15">
        <v>3</v>
      </c>
      <c r="H21" s="15">
        <f t="shared" si="7"/>
        <v>1.5127616800011274</v>
      </c>
      <c r="I21" s="15">
        <v>21</v>
      </c>
      <c r="J21" s="17">
        <f t="shared" si="2"/>
        <v>37.115586345766118</v>
      </c>
      <c r="K21" s="16">
        <f t="shared" si="8"/>
        <v>1.1950817272008907</v>
      </c>
      <c r="L21" s="16">
        <f t="shared" si="3"/>
        <v>5.2387144206066438E-2</v>
      </c>
      <c r="M21" s="16">
        <f t="shared" si="4"/>
        <v>1.4851493446698805</v>
      </c>
      <c r="N21" s="15">
        <v>21</v>
      </c>
      <c r="O21" s="15">
        <v>96</v>
      </c>
      <c r="P21" s="18">
        <f t="shared" si="5"/>
        <v>0.32487641914653637</v>
      </c>
      <c r="Q21" s="114">
        <f t="shared" si="6"/>
        <v>1.5470305673644588E-2</v>
      </c>
      <c r="R21" s="119"/>
    </row>
    <row r="22" spans="1:18" ht="13.8" customHeight="1" x14ac:dyDescent="0.25">
      <c r="A22" s="13">
        <v>1987</v>
      </c>
      <c r="B22" s="14">
        <v>1.9430602149025578</v>
      </c>
      <c r="C22" s="15">
        <v>6</v>
      </c>
      <c r="D22" s="16">
        <f t="shared" si="0"/>
        <v>1.8264766020084042</v>
      </c>
      <c r="E22" s="15">
        <v>12.699579279497385</v>
      </c>
      <c r="F22" s="16">
        <f t="shared" si="1"/>
        <v>1.5945217579148769</v>
      </c>
      <c r="G22" s="15">
        <v>3</v>
      </c>
      <c r="H22" s="15">
        <f t="shared" si="7"/>
        <v>1.5466861051774305</v>
      </c>
      <c r="I22" s="15">
        <v>21</v>
      </c>
      <c r="J22" s="17">
        <f t="shared" si="2"/>
        <v>37.115586345766125</v>
      </c>
      <c r="K22" s="16">
        <f t="shared" si="8"/>
        <v>1.2218820230901701</v>
      </c>
      <c r="L22" s="16">
        <f t="shared" si="3"/>
        <v>5.3561951697103351E-2</v>
      </c>
      <c r="M22" s="16">
        <f t="shared" si="4"/>
        <v>1.5184545496370314</v>
      </c>
      <c r="N22" s="15">
        <v>21</v>
      </c>
      <c r="O22" s="15">
        <v>96</v>
      </c>
      <c r="P22" s="18">
        <f t="shared" si="5"/>
        <v>0.33216193273310063</v>
      </c>
      <c r="Q22" s="114">
        <f t="shared" si="6"/>
        <v>1.5817234892052411E-2</v>
      </c>
      <c r="R22" s="119"/>
    </row>
    <row r="23" spans="1:18" ht="13.8" customHeight="1" x14ac:dyDescent="0.25">
      <c r="A23" s="13">
        <v>1988</v>
      </c>
      <c r="B23" s="14">
        <v>2.0008904592980601</v>
      </c>
      <c r="C23" s="15">
        <v>6</v>
      </c>
      <c r="D23" s="16">
        <f t="shared" si="0"/>
        <v>1.8808370317401766</v>
      </c>
      <c r="E23" s="15">
        <v>12.699579279497385</v>
      </c>
      <c r="F23" s="16">
        <f t="shared" si="1"/>
        <v>1.6419786417761875</v>
      </c>
      <c r="G23" s="15">
        <v>3</v>
      </c>
      <c r="H23" s="15">
        <f t="shared" si="7"/>
        <v>1.5927192825229017</v>
      </c>
      <c r="I23" s="15">
        <v>21</v>
      </c>
      <c r="J23" s="17">
        <f t="shared" si="2"/>
        <v>37.115586345766118</v>
      </c>
      <c r="K23" s="16">
        <f t="shared" si="8"/>
        <v>1.2582482331930924</v>
      </c>
      <c r="L23" s="16">
        <f t="shared" si="3"/>
        <v>5.515608693449172E-2</v>
      </c>
      <c r="M23" s="16">
        <f t="shared" si="4"/>
        <v>1.563647486549373</v>
      </c>
      <c r="N23" s="15">
        <v>21</v>
      </c>
      <c r="O23" s="15">
        <v>96</v>
      </c>
      <c r="P23" s="18">
        <f t="shared" si="5"/>
        <v>0.34204788768267536</v>
      </c>
      <c r="Q23" s="114">
        <f t="shared" si="6"/>
        <v>1.6287994651555969E-2</v>
      </c>
      <c r="R23" s="119"/>
    </row>
    <row r="24" spans="1:18" ht="13.8" customHeight="1" x14ac:dyDescent="0.25">
      <c r="A24" s="13">
        <v>1989</v>
      </c>
      <c r="B24" s="14">
        <v>2.0636068904331015</v>
      </c>
      <c r="C24" s="15">
        <v>6</v>
      </c>
      <c r="D24" s="16">
        <f t="shared" si="0"/>
        <v>1.9397904770071155</v>
      </c>
      <c r="E24" s="15">
        <v>12.699579279497385</v>
      </c>
      <c r="F24" s="16">
        <f t="shared" si="1"/>
        <v>1.6934452475234565</v>
      </c>
      <c r="G24" s="15">
        <v>3</v>
      </c>
      <c r="H24" s="15">
        <f t="shared" si="7"/>
        <v>1.6426418900977529</v>
      </c>
      <c r="I24" s="15">
        <v>21</v>
      </c>
      <c r="J24" s="17">
        <f t="shared" si="2"/>
        <v>37.115586345766104</v>
      </c>
      <c r="K24" s="16">
        <f t="shared" si="8"/>
        <v>1.2976870931772249</v>
      </c>
      <c r="L24" s="16">
        <f t="shared" si="3"/>
        <v>5.6884913673522185E-2</v>
      </c>
      <c r="M24" s="16">
        <f t="shared" si="4"/>
        <v>1.6126588601875171</v>
      </c>
      <c r="N24" s="15">
        <v>21</v>
      </c>
      <c r="O24" s="15">
        <v>96</v>
      </c>
      <c r="P24" s="18">
        <f t="shared" si="5"/>
        <v>0.35276912566601942</v>
      </c>
      <c r="Q24" s="114">
        <f t="shared" si="6"/>
        <v>1.6798529793619971E-2</v>
      </c>
      <c r="R24" s="119"/>
    </row>
    <row r="25" spans="1:18" ht="13.8" customHeight="1" x14ac:dyDescent="0.25">
      <c r="A25" s="13">
        <v>1990</v>
      </c>
      <c r="B25" s="14">
        <v>2.0173063871406223</v>
      </c>
      <c r="C25" s="15">
        <v>6</v>
      </c>
      <c r="D25" s="16">
        <f t="shared" si="0"/>
        <v>1.8962680039121849</v>
      </c>
      <c r="E25" s="15">
        <v>12.699579279497385</v>
      </c>
      <c r="F25" s="16">
        <f t="shared" si="1"/>
        <v>1.6554499454036145</v>
      </c>
      <c r="G25" s="15">
        <v>3</v>
      </c>
      <c r="H25" s="15">
        <f t="shared" si="7"/>
        <v>1.605786447041506</v>
      </c>
      <c r="I25" s="15">
        <v>21</v>
      </c>
      <c r="J25" s="17">
        <f t="shared" si="2"/>
        <v>37.115586345766118</v>
      </c>
      <c r="K25" s="16">
        <f t="shared" si="8"/>
        <v>1.2685712931627897</v>
      </c>
      <c r="L25" s="16">
        <f t="shared" si="3"/>
        <v>5.5608604631793519E-2</v>
      </c>
      <c r="M25" s="16">
        <f t="shared" si="4"/>
        <v>1.5764761370090303</v>
      </c>
      <c r="N25" s="15">
        <v>21</v>
      </c>
      <c r="O25" s="15">
        <v>96</v>
      </c>
      <c r="P25" s="18">
        <f t="shared" si="5"/>
        <v>0.34485415497072536</v>
      </c>
      <c r="Q25" s="114">
        <f t="shared" si="6"/>
        <v>1.6421626427177399E-2</v>
      </c>
      <c r="R25" s="119"/>
    </row>
    <row r="26" spans="1:18" ht="13.8" customHeight="1" x14ac:dyDescent="0.25">
      <c r="A26" s="19">
        <v>1991</v>
      </c>
      <c r="B26" s="20">
        <v>1.9504654588330572</v>
      </c>
      <c r="C26" s="21">
        <v>6</v>
      </c>
      <c r="D26" s="20">
        <f t="shared" si="0"/>
        <v>1.8334375313030737</v>
      </c>
      <c r="E26" s="21">
        <v>12.699579279497385</v>
      </c>
      <c r="F26" s="20">
        <f t="shared" si="1"/>
        <v>1.6005986784751802</v>
      </c>
      <c r="G26" s="21">
        <v>3</v>
      </c>
      <c r="H26" s="21">
        <f t="shared" si="7"/>
        <v>1.5525807181209248</v>
      </c>
      <c r="I26" s="21">
        <v>21</v>
      </c>
      <c r="J26" s="22">
        <f t="shared" si="2"/>
        <v>37.115586345766118</v>
      </c>
      <c r="K26" s="20">
        <f t="shared" si="8"/>
        <v>1.2265387673155306</v>
      </c>
      <c r="L26" s="20">
        <f t="shared" si="3"/>
        <v>5.3766082950817778E-2</v>
      </c>
      <c r="M26" s="20">
        <f t="shared" si="4"/>
        <v>1.5242415686142086</v>
      </c>
      <c r="N26" s="21">
        <v>21</v>
      </c>
      <c r="O26" s="21">
        <v>96</v>
      </c>
      <c r="P26" s="23">
        <f t="shared" si="5"/>
        <v>0.33342784313435808</v>
      </c>
      <c r="Q26" s="115">
        <f t="shared" si="6"/>
        <v>1.5877516339731338E-2</v>
      </c>
      <c r="R26" s="119"/>
    </row>
    <row r="27" spans="1:18" ht="13.8" customHeight="1" x14ac:dyDescent="0.25">
      <c r="A27" s="19">
        <v>1992</v>
      </c>
      <c r="B27" s="20">
        <v>2.0113934631720829</v>
      </c>
      <c r="C27" s="21">
        <v>6</v>
      </c>
      <c r="D27" s="20">
        <f t="shared" si="0"/>
        <v>1.8907098553817578</v>
      </c>
      <c r="E27" s="21">
        <v>12.699579279497385</v>
      </c>
      <c r="F27" s="20">
        <f t="shared" si="1"/>
        <v>1.6505976583522812</v>
      </c>
      <c r="G27" s="21">
        <v>3</v>
      </c>
      <c r="H27" s="21">
        <f t="shared" si="7"/>
        <v>1.6010797286017129</v>
      </c>
      <c r="I27" s="21">
        <v>21</v>
      </c>
      <c r="J27" s="22">
        <f t="shared" si="2"/>
        <v>37.115586345766104</v>
      </c>
      <c r="K27" s="20">
        <f t="shared" si="8"/>
        <v>1.2648529855953532</v>
      </c>
      <c r="L27" s="20">
        <f t="shared" si="3"/>
        <v>5.5445610327467539E-2</v>
      </c>
      <c r="M27" s="20">
        <f t="shared" si="4"/>
        <v>1.5718553299785409</v>
      </c>
      <c r="N27" s="21">
        <v>21</v>
      </c>
      <c r="O27" s="21">
        <v>96</v>
      </c>
      <c r="P27" s="23">
        <f t="shared" si="5"/>
        <v>0.34384335343280581</v>
      </c>
      <c r="Q27" s="115">
        <f t="shared" si="6"/>
        <v>1.6373493020609801E-2</v>
      </c>
      <c r="R27" s="119"/>
    </row>
    <row r="28" spans="1:18" ht="13.8" customHeight="1" x14ac:dyDescent="0.25">
      <c r="A28" s="19">
        <v>1993</v>
      </c>
      <c r="B28" s="20">
        <v>1.9981806140815457</v>
      </c>
      <c r="C28" s="21">
        <v>6</v>
      </c>
      <c r="D28" s="20">
        <f t="shared" si="0"/>
        <v>1.8782897772366529</v>
      </c>
      <c r="E28" s="21">
        <v>12.699579279497385</v>
      </c>
      <c r="F28" s="20">
        <f t="shared" si="1"/>
        <v>1.6397548778777893</v>
      </c>
      <c r="G28" s="21">
        <v>3</v>
      </c>
      <c r="H28" s="21">
        <f t="shared" si="7"/>
        <v>1.5905622315414556</v>
      </c>
      <c r="I28" s="21">
        <v>21</v>
      </c>
      <c r="J28" s="22">
        <f t="shared" si="2"/>
        <v>37.115586345766125</v>
      </c>
      <c r="K28" s="20">
        <f t="shared" si="8"/>
        <v>1.2565441629177498</v>
      </c>
      <c r="L28" s="20">
        <f t="shared" si="3"/>
        <v>5.5081387963517803E-2</v>
      </c>
      <c r="M28" s="20">
        <f t="shared" si="4"/>
        <v>1.5615298080717479</v>
      </c>
      <c r="N28" s="21">
        <v>21</v>
      </c>
      <c r="O28" s="21">
        <v>96</v>
      </c>
      <c r="P28" s="23">
        <f t="shared" si="5"/>
        <v>0.34158464551569484</v>
      </c>
      <c r="Q28" s="115">
        <f t="shared" si="6"/>
        <v>1.6265935500747373E-2</v>
      </c>
      <c r="R28" s="119"/>
    </row>
    <row r="29" spans="1:18" ht="13.8" customHeight="1" x14ac:dyDescent="0.25">
      <c r="A29" s="19">
        <v>1994</v>
      </c>
      <c r="B29" s="20">
        <v>2.0447909219644238</v>
      </c>
      <c r="C29" s="21">
        <v>6</v>
      </c>
      <c r="D29" s="20">
        <f t="shared" si="0"/>
        <v>1.9221034666465584</v>
      </c>
      <c r="E29" s="21">
        <v>12.699579279497385</v>
      </c>
      <c r="F29" s="20">
        <f t="shared" si="1"/>
        <v>1.6780044130658112</v>
      </c>
      <c r="G29" s="21">
        <v>3</v>
      </c>
      <c r="H29" s="21">
        <f t="shared" si="7"/>
        <v>1.6276642806738368</v>
      </c>
      <c r="I29" s="21">
        <v>21</v>
      </c>
      <c r="J29" s="22">
        <f t="shared" si="2"/>
        <v>37.115586345766118</v>
      </c>
      <c r="K29" s="20">
        <f t="shared" si="8"/>
        <v>1.2858547817323311</v>
      </c>
      <c r="L29" s="20">
        <f t="shared" si="3"/>
        <v>5.6366237007444656E-2</v>
      </c>
      <c r="M29" s="20">
        <f t="shared" si="4"/>
        <v>1.5979546360425523</v>
      </c>
      <c r="N29" s="21">
        <v>21</v>
      </c>
      <c r="O29" s="21">
        <v>96</v>
      </c>
      <c r="P29" s="23">
        <f t="shared" si="5"/>
        <v>0.34955257663430833</v>
      </c>
      <c r="Q29" s="115">
        <f t="shared" si="6"/>
        <v>1.6645360792109921E-2</v>
      </c>
      <c r="R29" s="119"/>
    </row>
    <row r="30" spans="1:18" ht="13.8" customHeight="1" x14ac:dyDescent="0.25">
      <c r="A30" s="19">
        <v>1995</v>
      </c>
      <c r="B30" s="20">
        <v>2.0474166455003702</v>
      </c>
      <c r="C30" s="21">
        <v>6</v>
      </c>
      <c r="D30" s="20">
        <f t="shared" si="0"/>
        <v>1.924571646770348</v>
      </c>
      <c r="E30" s="21">
        <v>12.699579279497385</v>
      </c>
      <c r="F30" s="20">
        <f t="shared" si="1"/>
        <v>1.6801591446980193</v>
      </c>
      <c r="G30" s="21">
        <v>3</v>
      </c>
      <c r="H30" s="21">
        <f t="shared" si="7"/>
        <v>1.6297543703570787</v>
      </c>
      <c r="I30" s="21">
        <v>21</v>
      </c>
      <c r="J30" s="22">
        <f t="shared" si="2"/>
        <v>37.115586345766118</v>
      </c>
      <c r="K30" s="20">
        <f t="shared" si="8"/>
        <v>1.2875059525820922</v>
      </c>
      <c r="L30" s="20">
        <f t="shared" si="3"/>
        <v>5.6438617099488976E-2</v>
      </c>
      <c r="M30" s="20">
        <f t="shared" si="4"/>
        <v>1.6000065754619626</v>
      </c>
      <c r="N30" s="21">
        <v>21</v>
      </c>
      <c r="O30" s="21">
        <v>96</v>
      </c>
      <c r="P30" s="23">
        <f t="shared" si="5"/>
        <v>0.3500014383823043</v>
      </c>
      <c r="Q30" s="115">
        <f t="shared" si="6"/>
        <v>1.666673516106211E-2</v>
      </c>
      <c r="R30" s="119"/>
    </row>
    <row r="31" spans="1:18" ht="13.8" customHeight="1" x14ac:dyDescent="0.25">
      <c r="A31" s="13">
        <v>1996</v>
      </c>
      <c r="B31" s="14">
        <v>2.103559019507665</v>
      </c>
      <c r="C31" s="15">
        <v>6</v>
      </c>
      <c r="D31" s="16">
        <f t="shared" si="0"/>
        <v>1.9773454783372051</v>
      </c>
      <c r="E31" s="15">
        <v>12.699579279497385</v>
      </c>
      <c r="F31" s="16">
        <f t="shared" si="1"/>
        <v>1.7262309216862151</v>
      </c>
      <c r="G31" s="15">
        <v>3</v>
      </c>
      <c r="H31" s="15">
        <f t="shared" si="7"/>
        <v>1.6744439940356286</v>
      </c>
      <c r="I31" s="15">
        <v>21</v>
      </c>
      <c r="J31" s="17">
        <f t="shared" si="2"/>
        <v>37.115586345766118</v>
      </c>
      <c r="K31" s="16">
        <f t="shared" si="8"/>
        <v>1.3228107552881465</v>
      </c>
      <c r="L31" s="16">
        <f t="shared" si="3"/>
        <v>5.7986224889343407E-2</v>
      </c>
      <c r="M31" s="16">
        <f t="shared" si="4"/>
        <v>1.6438804825004409</v>
      </c>
      <c r="N31" s="15">
        <v>21</v>
      </c>
      <c r="O31" s="15">
        <v>96</v>
      </c>
      <c r="P31" s="18">
        <f t="shared" si="5"/>
        <v>0.35959885554697146</v>
      </c>
      <c r="Q31" s="114">
        <f t="shared" si="6"/>
        <v>1.712375502604626E-2</v>
      </c>
      <c r="R31" s="119"/>
    </row>
    <row r="32" spans="1:18" ht="13.8" customHeight="1" x14ac:dyDescent="0.25">
      <c r="A32" s="13">
        <v>1997</v>
      </c>
      <c r="B32" s="14">
        <v>2.3412297835347875</v>
      </c>
      <c r="C32" s="15">
        <v>6</v>
      </c>
      <c r="D32" s="16">
        <f t="shared" si="0"/>
        <v>2.2007559965227004</v>
      </c>
      <c r="E32" s="15">
        <v>12.699579279497385</v>
      </c>
      <c r="F32" s="16">
        <f t="shared" si="1"/>
        <v>1.9212692439960073</v>
      </c>
      <c r="G32" s="15">
        <v>3</v>
      </c>
      <c r="H32" s="15">
        <f>F32-(F32*G32/100)</f>
        <v>1.8636311666761272</v>
      </c>
      <c r="I32" s="15">
        <v>21</v>
      </c>
      <c r="J32" s="17">
        <f t="shared" si="2"/>
        <v>37.115586345766104</v>
      </c>
      <c r="K32" s="16">
        <f t="shared" si="8"/>
        <v>1.4722686216741405</v>
      </c>
      <c r="L32" s="16">
        <f t="shared" si="3"/>
        <v>6.453780259393492E-2</v>
      </c>
      <c r="M32" s="16">
        <f t="shared" si="4"/>
        <v>1.829614434636758</v>
      </c>
      <c r="N32" s="15">
        <v>21</v>
      </c>
      <c r="O32" s="15">
        <v>96</v>
      </c>
      <c r="P32" s="18">
        <f t="shared" si="5"/>
        <v>0.40022815757679081</v>
      </c>
      <c r="Q32" s="114">
        <f t="shared" si="6"/>
        <v>1.9058483694132895E-2</v>
      </c>
      <c r="R32" s="119"/>
    </row>
    <row r="33" spans="1:18" ht="13.8" customHeight="1" x14ac:dyDescent="0.25">
      <c r="A33" s="13">
        <v>1998</v>
      </c>
      <c r="B33" s="14">
        <v>2.4770060348619571</v>
      </c>
      <c r="C33" s="15">
        <v>6</v>
      </c>
      <c r="D33" s="16">
        <f t="shared" si="0"/>
        <v>2.3283856727702399</v>
      </c>
      <c r="E33" s="15">
        <v>12.699579279497385</v>
      </c>
      <c r="F33" s="16">
        <f t="shared" si="1"/>
        <v>2.0326904883243246</v>
      </c>
      <c r="G33" s="15">
        <v>3</v>
      </c>
      <c r="H33" s="15">
        <f t="shared" si="7"/>
        <v>1.971709773674595</v>
      </c>
      <c r="I33" s="15">
        <v>21</v>
      </c>
      <c r="J33" s="17">
        <f t="shared" si="2"/>
        <v>37.115586345766118</v>
      </c>
      <c r="K33" s="16">
        <f t="shared" si="8"/>
        <v>1.55765072120293</v>
      </c>
      <c r="L33" s="16">
        <f t="shared" si="3"/>
        <v>6.8280579559580501E-2</v>
      </c>
      <c r="M33" s="16">
        <f t="shared" si="4"/>
        <v>1.9357202902243273</v>
      </c>
      <c r="N33" s="15">
        <v>21</v>
      </c>
      <c r="O33" s="15">
        <v>96</v>
      </c>
      <c r="P33" s="18">
        <f t="shared" si="5"/>
        <v>0.42343881348657159</v>
      </c>
      <c r="Q33" s="114">
        <f t="shared" si="6"/>
        <v>2.0163753023170077E-2</v>
      </c>
      <c r="R33" s="119"/>
    </row>
    <row r="34" spans="1:18" ht="13.8" customHeight="1" x14ac:dyDescent="0.25">
      <c r="A34" s="13">
        <v>1999</v>
      </c>
      <c r="B34" s="14">
        <v>2.5051204677634185</v>
      </c>
      <c r="C34" s="15">
        <v>6</v>
      </c>
      <c r="D34" s="16">
        <f t="shared" si="0"/>
        <v>2.3548132396976134</v>
      </c>
      <c r="E34" s="15">
        <v>12.699579279497385</v>
      </c>
      <c r="F34" s="16">
        <f t="shared" si="1"/>
        <v>2.055761865438114</v>
      </c>
      <c r="G34" s="15">
        <v>3</v>
      </c>
      <c r="H34" s="15">
        <f t="shared" si="7"/>
        <v>1.9940890094749706</v>
      </c>
      <c r="I34" s="15">
        <v>21</v>
      </c>
      <c r="J34" s="17">
        <f t="shared" si="2"/>
        <v>37.115586345766125</v>
      </c>
      <c r="K34" s="16">
        <f t="shared" si="8"/>
        <v>1.5753303174852267</v>
      </c>
      <c r="L34" s="16">
        <f t="shared" si="3"/>
        <v>6.9055575560996244E-2</v>
      </c>
      <c r="M34" s="16">
        <f t="shared" si="4"/>
        <v>1.957691039366463</v>
      </c>
      <c r="N34" s="15">
        <v>21</v>
      </c>
      <c r="O34" s="15">
        <v>96</v>
      </c>
      <c r="P34" s="18">
        <f t="shared" si="5"/>
        <v>0.42824491486141381</v>
      </c>
      <c r="Q34" s="114">
        <f t="shared" si="6"/>
        <v>2.0392614993400657E-2</v>
      </c>
      <c r="R34" s="119"/>
    </row>
    <row r="35" spans="1:18" ht="13.8" customHeight="1" x14ac:dyDescent="0.25">
      <c r="A35" s="13">
        <v>2000</v>
      </c>
      <c r="B35" s="14">
        <v>2.6040477984240646</v>
      </c>
      <c r="C35" s="15">
        <v>6</v>
      </c>
      <c r="D35" s="16">
        <f t="shared" si="0"/>
        <v>2.4478049305186209</v>
      </c>
      <c r="E35" s="15">
        <v>12.699579279497385</v>
      </c>
      <c r="F35" s="16">
        <f t="shared" si="1"/>
        <v>2.1369440027599627</v>
      </c>
      <c r="G35" s="15">
        <v>3</v>
      </c>
      <c r="H35" s="15">
        <f t="shared" si="7"/>
        <v>2.0728356826771637</v>
      </c>
      <c r="I35" s="15">
        <v>21</v>
      </c>
      <c r="J35" s="17">
        <f t="shared" si="2"/>
        <v>37.115586345766118</v>
      </c>
      <c r="K35" s="16">
        <f t="shared" si="8"/>
        <v>1.6375401893149593</v>
      </c>
      <c r="L35" s="16">
        <f t="shared" si="3"/>
        <v>7.1782583641203698E-2</v>
      </c>
      <c r="M35" s="16">
        <f t="shared" si="4"/>
        <v>2.035000354936304</v>
      </c>
      <c r="N35" s="15">
        <v>21</v>
      </c>
      <c r="O35" s="15">
        <v>96</v>
      </c>
      <c r="P35" s="18">
        <f t="shared" si="5"/>
        <v>0.4451563276423165</v>
      </c>
      <c r="Q35" s="114">
        <f t="shared" si="6"/>
        <v>2.1197920363919834E-2</v>
      </c>
      <c r="R35" s="119"/>
    </row>
    <row r="36" spans="1:18" ht="13.8" customHeight="1" x14ac:dyDescent="0.25">
      <c r="A36" s="19">
        <v>2001</v>
      </c>
      <c r="B36" s="20">
        <v>2.5942735318471404</v>
      </c>
      <c r="C36" s="21">
        <v>6</v>
      </c>
      <c r="D36" s="20">
        <f t="shared" si="0"/>
        <v>2.4386171199363118</v>
      </c>
      <c r="E36" s="21">
        <v>12.699579279497385</v>
      </c>
      <c r="F36" s="20">
        <f t="shared" si="1"/>
        <v>2.128923005466604</v>
      </c>
      <c r="G36" s="21">
        <v>3</v>
      </c>
      <c r="H36" s="21">
        <f t="shared" si="7"/>
        <v>2.0650553153026059</v>
      </c>
      <c r="I36" s="21">
        <v>21</v>
      </c>
      <c r="J36" s="22">
        <f t="shared" si="2"/>
        <v>37.115586345766118</v>
      </c>
      <c r="K36" s="20">
        <f t="shared" si="8"/>
        <v>1.6313936990890587</v>
      </c>
      <c r="L36" s="20">
        <f t="shared" si="3"/>
        <v>7.1513148453219016E-2</v>
      </c>
      <c r="M36" s="20">
        <f t="shared" si="4"/>
        <v>2.0273620020745327</v>
      </c>
      <c r="N36" s="21">
        <v>21</v>
      </c>
      <c r="O36" s="21">
        <v>96</v>
      </c>
      <c r="P36" s="23">
        <f t="shared" si="5"/>
        <v>0.44348543795380402</v>
      </c>
      <c r="Q36" s="115">
        <f t="shared" si="6"/>
        <v>2.1118354188276383E-2</v>
      </c>
      <c r="R36" s="119"/>
    </row>
    <row r="37" spans="1:18" ht="13.8" customHeight="1" x14ac:dyDescent="0.25">
      <c r="A37" s="19">
        <v>2002</v>
      </c>
      <c r="B37" s="20">
        <v>2.6319975297743046</v>
      </c>
      <c r="C37" s="21">
        <v>6</v>
      </c>
      <c r="D37" s="20">
        <f t="shared" si="0"/>
        <v>2.4740776779878462</v>
      </c>
      <c r="E37" s="21">
        <v>12.699579279497385</v>
      </c>
      <c r="F37" s="20">
        <f t="shared" si="1"/>
        <v>2.1598802218354316</v>
      </c>
      <c r="G37" s="21">
        <v>3</v>
      </c>
      <c r="H37" s="21">
        <f t="shared" si="7"/>
        <v>2.0950838151803688</v>
      </c>
      <c r="I37" s="21">
        <v>21</v>
      </c>
      <c r="J37" s="22">
        <f t="shared" si="2"/>
        <v>37.115586345766118</v>
      </c>
      <c r="K37" s="20">
        <f t="shared" si="8"/>
        <v>1.6551162139924913</v>
      </c>
      <c r="L37" s="20">
        <f t="shared" si="3"/>
        <v>7.2553039517479073E-2</v>
      </c>
      <c r="M37" s="20">
        <f t="shared" si="4"/>
        <v>2.0568423938007729</v>
      </c>
      <c r="N37" s="21">
        <v>21</v>
      </c>
      <c r="O37" s="21">
        <v>96</v>
      </c>
      <c r="P37" s="23">
        <f t="shared" si="5"/>
        <v>0.44993427364391908</v>
      </c>
      <c r="Q37" s="115">
        <f t="shared" si="6"/>
        <v>2.1425441602091384E-2</v>
      </c>
      <c r="R37" s="119"/>
    </row>
    <row r="38" spans="1:18" ht="13.8" customHeight="1" x14ac:dyDescent="0.25">
      <c r="A38" s="19">
        <v>2003</v>
      </c>
      <c r="B38" s="20">
        <v>2.6560345150852855</v>
      </c>
      <c r="C38" s="21">
        <v>6</v>
      </c>
      <c r="D38" s="20">
        <f t="shared" si="0"/>
        <v>2.4966724441801684</v>
      </c>
      <c r="E38" s="21">
        <v>12.699579279497385</v>
      </c>
      <c r="F38" s="20">
        <f t="shared" si="1"/>
        <v>2.1796055477821428</v>
      </c>
      <c r="G38" s="21">
        <v>3</v>
      </c>
      <c r="H38" s="21">
        <f t="shared" si="7"/>
        <v>2.1142173813486784</v>
      </c>
      <c r="I38" s="21">
        <v>21</v>
      </c>
      <c r="J38" s="22">
        <f t="shared" si="2"/>
        <v>37.115586345766118</v>
      </c>
      <c r="K38" s="20">
        <f t="shared" si="8"/>
        <v>1.670231731265456</v>
      </c>
      <c r="L38" s="20">
        <f t="shared" si="3"/>
        <v>7.3215637534924091E-2</v>
      </c>
      <c r="M38" s="20">
        <f t="shared" si="4"/>
        <v>2.0756267162963304</v>
      </c>
      <c r="N38" s="21">
        <v>21</v>
      </c>
      <c r="O38" s="21">
        <v>96</v>
      </c>
      <c r="P38" s="23">
        <f t="shared" si="5"/>
        <v>0.45404334418982228</v>
      </c>
      <c r="Q38" s="115">
        <f t="shared" si="6"/>
        <v>2.1621111628086775E-2</v>
      </c>
      <c r="R38" s="119"/>
    </row>
    <row r="39" spans="1:18" ht="13.8" customHeight="1" x14ac:dyDescent="0.25">
      <c r="A39" s="19">
        <v>2004</v>
      </c>
      <c r="B39" s="20">
        <v>2.6197138140281715</v>
      </c>
      <c r="C39" s="21">
        <v>6</v>
      </c>
      <c r="D39" s="20">
        <f t="shared" si="0"/>
        <v>2.4625309851864814</v>
      </c>
      <c r="E39" s="21">
        <v>12.699579279497385</v>
      </c>
      <c r="F39" s="20">
        <f t="shared" si="1"/>
        <v>2.1497999104405361</v>
      </c>
      <c r="G39" s="21">
        <v>3</v>
      </c>
      <c r="H39" s="21">
        <f t="shared" si="7"/>
        <v>2.0853059131273199</v>
      </c>
      <c r="I39" s="21">
        <v>21</v>
      </c>
      <c r="J39" s="22">
        <f t="shared" si="2"/>
        <v>37.115586345766118</v>
      </c>
      <c r="K39" s="20">
        <f t="shared" si="8"/>
        <v>1.6473916713705827</v>
      </c>
      <c r="L39" s="20">
        <f t="shared" si="3"/>
        <v>7.2214429429943355E-2</v>
      </c>
      <c r="M39" s="20">
        <f t="shared" si="4"/>
        <v>2.0472429671241792</v>
      </c>
      <c r="N39" s="21">
        <v>21</v>
      </c>
      <c r="O39" s="21">
        <v>96</v>
      </c>
      <c r="P39" s="23">
        <f t="shared" si="5"/>
        <v>0.44783439905841421</v>
      </c>
      <c r="Q39" s="115">
        <f t="shared" si="6"/>
        <v>2.1325447574210201E-2</v>
      </c>
      <c r="R39" s="119"/>
    </row>
    <row r="40" spans="1:18" ht="13.8" customHeight="1" x14ac:dyDescent="0.25">
      <c r="A40" s="19">
        <v>2005</v>
      </c>
      <c r="B40" s="20">
        <v>2.6493091293011659</v>
      </c>
      <c r="C40" s="21">
        <v>6</v>
      </c>
      <c r="D40" s="20">
        <f t="shared" si="0"/>
        <v>2.4903505815430957</v>
      </c>
      <c r="E40" s="21">
        <v>12.699579279497385</v>
      </c>
      <c r="F40" s="20">
        <f t="shared" si="1"/>
        <v>2.1740865351026062</v>
      </c>
      <c r="G40" s="21">
        <v>3</v>
      </c>
      <c r="H40" s="21">
        <f t="shared" si="7"/>
        <v>2.1088639390495278</v>
      </c>
      <c r="I40" s="21">
        <v>21</v>
      </c>
      <c r="J40" s="22">
        <f t="shared" si="2"/>
        <v>37.115586345766118</v>
      </c>
      <c r="K40" s="20">
        <f t="shared" si="8"/>
        <v>1.6660025118491271</v>
      </c>
      <c r="L40" s="20">
        <f t="shared" si="3"/>
        <v>7.3030247094756251E-2</v>
      </c>
      <c r="M40" s="20">
        <f t="shared" si="4"/>
        <v>2.0703709900127922</v>
      </c>
      <c r="N40" s="21">
        <v>21</v>
      </c>
      <c r="O40" s="21">
        <v>96</v>
      </c>
      <c r="P40" s="23">
        <f t="shared" si="5"/>
        <v>0.4528936540652983</v>
      </c>
      <c r="Q40" s="115">
        <f t="shared" si="6"/>
        <v>2.156636447929992E-2</v>
      </c>
      <c r="R40" s="119"/>
    </row>
    <row r="41" spans="1:18" ht="13.8" customHeight="1" x14ac:dyDescent="0.25">
      <c r="A41" s="13">
        <v>2006</v>
      </c>
      <c r="B41" s="14">
        <v>2.5808625184265108</v>
      </c>
      <c r="C41" s="15">
        <v>6</v>
      </c>
      <c r="D41" s="16">
        <f t="shared" si="0"/>
        <v>2.4260107673209204</v>
      </c>
      <c r="E41" s="15">
        <v>12.699579279497385</v>
      </c>
      <c r="F41" s="16">
        <f t="shared" si="1"/>
        <v>2.1179176065958574</v>
      </c>
      <c r="G41" s="15">
        <v>3</v>
      </c>
      <c r="H41" s="15">
        <f t="shared" si="7"/>
        <v>2.0543800783979815</v>
      </c>
      <c r="I41" s="15">
        <v>21</v>
      </c>
      <c r="J41" s="17">
        <f t="shared" si="2"/>
        <v>37.115586345766104</v>
      </c>
      <c r="K41" s="16">
        <f t="shared" si="8"/>
        <v>1.6229602619344055</v>
      </c>
      <c r="L41" s="16">
        <f t="shared" si="3"/>
        <v>7.1143463536850651E-2</v>
      </c>
      <c r="M41" s="16">
        <f t="shared" si="4"/>
        <v>2.0168816195379473</v>
      </c>
      <c r="N41" s="15">
        <v>21</v>
      </c>
      <c r="O41" s="15">
        <v>96</v>
      </c>
      <c r="P41" s="18">
        <f t="shared" si="5"/>
        <v>0.44119285427392596</v>
      </c>
      <c r="Q41" s="114">
        <f t="shared" si="6"/>
        <v>2.1009183536853618E-2</v>
      </c>
      <c r="R41" s="119"/>
    </row>
    <row r="42" spans="1:18" ht="13.8" customHeight="1" x14ac:dyDescent="0.25">
      <c r="A42" s="13">
        <v>2007</v>
      </c>
      <c r="B42" s="14">
        <v>2.481341113851911</v>
      </c>
      <c r="C42" s="15">
        <v>6</v>
      </c>
      <c r="D42" s="16">
        <f t="shared" si="0"/>
        <v>2.3324606470207963</v>
      </c>
      <c r="E42" s="15">
        <v>13.624996698263264</v>
      </c>
      <c r="F42" s="16">
        <f t="shared" si="1"/>
        <v>2.0146629608759228</v>
      </c>
      <c r="G42" s="15">
        <v>3</v>
      </c>
      <c r="H42" s="15">
        <f t="shared" si="7"/>
        <v>1.9542230720496452</v>
      </c>
      <c r="I42" s="15">
        <v>21</v>
      </c>
      <c r="J42" s="17">
        <f t="shared" si="2"/>
        <v>37.782184871686397</v>
      </c>
      <c r="K42" s="16">
        <f t="shared" si="8"/>
        <v>1.5438362269192196</v>
      </c>
      <c r="L42" s="16">
        <f t="shared" si="3"/>
        <v>6.7675012686869901E-2</v>
      </c>
      <c r="M42" s="16">
        <f t="shared" si="4"/>
        <v>1.9185527721664182</v>
      </c>
      <c r="N42" s="15">
        <v>21</v>
      </c>
      <c r="O42" s="15">
        <v>96</v>
      </c>
      <c r="P42" s="18">
        <f t="shared" si="5"/>
        <v>0.41968341891140398</v>
      </c>
      <c r="Q42" s="114">
        <f t="shared" si="6"/>
        <v>1.9984924710066857E-2</v>
      </c>
      <c r="R42" s="119"/>
    </row>
    <row r="43" spans="1:18" ht="13.8" customHeight="1" x14ac:dyDescent="0.25">
      <c r="A43" s="13">
        <v>2008</v>
      </c>
      <c r="B43" s="14">
        <v>2.462283793990566</v>
      </c>
      <c r="C43" s="15">
        <v>6</v>
      </c>
      <c r="D43" s="16">
        <f t="shared" si="0"/>
        <v>2.3145467663511319</v>
      </c>
      <c r="E43" s="15">
        <v>14.550414117029142</v>
      </c>
      <c r="F43" s="16">
        <f t="shared" si="1"/>
        <v>1.9777706269147353</v>
      </c>
      <c r="G43" s="15">
        <v>3</v>
      </c>
      <c r="H43" s="15">
        <f t="shared" si="7"/>
        <v>1.9184375081072933</v>
      </c>
      <c r="I43" s="15">
        <v>21</v>
      </c>
      <c r="J43" s="17">
        <f t="shared" si="2"/>
        <v>38.448783397606668</v>
      </c>
      <c r="K43" s="16">
        <f t="shared" si="8"/>
        <v>1.5155656314047616</v>
      </c>
      <c r="L43" s="16">
        <f t="shared" si="3"/>
        <v>6.6435753705414213E-2</v>
      </c>
      <c r="M43" s="16">
        <f t="shared" si="4"/>
        <v>1.8834203996716401</v>
      </c>
      <c r="N43" s="15">
        <v>21</v>
      </c>
      <c r="O43" s="15">
        <v>96</v>
      </c>
      <c r="P43" s="18">
        <f t="shared" si="5"/>
        <v>0.41199821242817125</v>
      </c>
      <c r="Q43" s="114">
        <f t="shared" si="6"/>
        <v>1.9618962496579583E-2</v>
      </c>
      <c r="R43" s="119"/>
    </row>
    <row r="44" spans="1:18" ht="13.8" customHeight="1" x14ac:dyDescent="0.25">
      <c r="A44" s="13">
        <v>2009</v>
      </c>
      <c r="B44" s="14">
        <v>2.4362095622742941</v>
      </c>
      <c r="C44" s="15">
        <v>6</v>
      </c>
      <c r="D44" s="16">
        <f t="shared" si="0"/>
        <v>2.2900369885378362</v>
      </c>
      <c r="E44" s="15">
        <v>15.47583153579502</v>
      </c>
      <c r="F44" s="16">
        <f t="shared" si="1"/>
        <v>1.9356347220843273</v>
      </c>
      <c r="G44" s="15">
        <v>3</v>
      </c>
      <c r="H44" s="15">
        <f t="shared" si="7"/>
        <v>1.8775656804217975</v>
      </c>
      <c r="I44" s="15">
        <v>21</v>
      </c>
      <c r="J44" s="17">
        <f t="shared" si="2"/>
        <v>39.11538192352694</v>
      </c>
      <c r="K44" s="16">
        <f t="shared" si="8"/>
        <v>1.4832768875332201</v>
      </c>
      <c r="L44" s="16">
        <f t="shared" si="3"/>
        <v>6.5020356713784991E-2</v>
      </c>
      <c r="M44" s="16">
        <f t="shared" si="4"/>
        <v>1.8432946026574475</v>
      </c>
      <c r="N44" s="15">
        <v>21</v>
      </c>
      <c r="O44" s="15">
        <v>96</v>
      </c>
      <c r="P44" s="18">
        <f t="shared" si="5"/>
        <v>0.40322069433131669</v>
      </c>
      <c r="Q44" s="114">
        <f t="shared" si="6"/>
        <v>1.9200985444348413E-2</v>
      </c>
      <c r="R44" s="119"/>
    </row>
    <row r="45" spans="1:18" ht="13.8" customHeight="1" x14ac:dyDescent="0.25">
      <c r="A45" s="13">
        <v>2010</v>
      </c>
      <c r="B45" s="14">
        <v>2.601842819453736</v>
      </c>
      <c r="C45" s="15">
        <v>6</v>
      </c>
      <c r="D45" s="16">
        <f t="shared" si="0"/>
        <v>2.445732250286512</v>
      </c>
      <c r="E45" s="15">
        <v>16.401248954560899</v>
      </c>
      <c r="F45" s="16">
        <f t="shared" si="1"/>
        <v>2.0446016151550368</v>
      </c>
      <c r="G45" s="15">
        <v>3</v>
      </c>
      <c r="H45" s="15">
        <f t="shared" si="7"/>
        <v>1.9832635667003857</v>
      </c>
      <c r="I45" s="15">
        <v>21</v>
      </c>
      <c r="J45" s="17">
        <f t="shared" si="2"/>
        <v>39.781980449447204</v>
      </c>
      <c r="K45" s="16">
        <f t="shared" si="8"/>
        <v>1.5667782176933047</v>
      </c>
      <c r="L45" s="16">
        <f t="shared" si="3"/>
        <v>6.8680688994775002E-2</v>
      </c>
      <c r="M45" s="16">
        <f t="shared" si="4"/>
        <v>1.9470631926573738</v>
      </c>
      <c r="N45" s="15">
        <v>21</v>
      </c>
      <c r="O45" s="15">
        <v>96</v>
      </c>
      <c r="P45" s="18">
        <f t="shared" si="5"/>
        <v>0.42592007339380056</v>
      </c>
      <c r="Q45" s="114">
        <f t="shared" si="6"/>
        <v>2.0281908256847645E-2</v>
      </c>
      <c r="R45" s="119"/>
    </row>
    <row r="46" spans="1:18" ht="13.8" customHeight="1" x14ac:dyDescent="0.25">
      <c r="A46" s="19">
        <v>2011</v>
      </c>
      <c r="B46" s="20">
        <v>2.7642003693909056</v>
      </c>
      <c r="C46" s="21">
        <v>6</v>
      </c>
      <c r="D46" s="20">
        <f t="shared" si="0"/>
        <v>2.5983483472274513</v>
      </c>
      <c r="E46" s="21">
        <v>17.326666373326777</v>
      </c>
      <c r="F46" s="20">
        <f t="shared" si="1"/>
        <v>2.1481411978865004</v>
      </c>
      <c r="G46" s="21">
        <v>3</v>
      </c>
      <c r="H46" s="21">
        <f t="shared" si="7"/>
        <v>2.0836969619499053</v>
      </c>
      <c r="I46" s="21">
        <v>21</v>
      </c>
      <c r="J46" s="22">
        <f t="shared" si="2"/>
        <v>40.448578975367496</v>
      </c>
      <c r="K46" s="20">
        <f t="shared" si="8"/>
        <v>1.6461205999404251</v>
      </c>
      <c r="L46" s="20">
        <f t="shared" si="3"/>
        <v>7.215871123026521E-2</v>
      </c>
      <c r="M46" s="20">
        <f t="shared" si="4"/>
        <v>2.0456633840224034</v>
      </c>
      <c r="N46" s="21">
        <v>21</v>
      </c>
      <c r="O46" s="21">
        <v>96</v>
      </c>
      <c r="P46" s="23">
        <f t="shared" si="5"/>
        <v>0.44748886525490078</v>
      </c>
      <c r="Q46" s="115">
        <f t="shared" si="6"/>
        <v>2.1308993583566704E-2</v>
      </c>
      <c r="R46" s="119"/>
    </row>
    <row r="47" spans="1:18" ht="13.8" customHeight="1" x14ac:dyDescent="0.25">
      <c r="A47" s="19">
        <v>2012</v>
      </c>
      <c r="B47" s="20">
        <v>2.7421543375685871</v>
      </c>
      <c r="C47" s="21">
        <v>6</v>
      </c>
      <c r="D47" s="20">
        <f t="shared" ref="D47:D56" si="9">+B47-B47*(C47/100)</f>
        <v>2.577625077314472</v>
      </c>
      <c r="E47" s="21">
        <v>17.326666373326777</v>
      </c>
      <c r="F47" s="20">
        <f t="shared" ref="F47:F56" si="10">+(D47-D47*(E47)/100)</f>
        <v>2.131008579812987</v>
      </c>
      <c r="G47" s="21">
        <v>3</v>
      </c>
      <c r="H47" s="21">
        <f t="shared" si="7"/>
        <v>2.0670783224185976</v>
      </c>
      <c r="I47" s="21">
        <v>21</v>
      </c>
      <c r="J47" s="22">
        <f t="shared" ref="J47:J56" si="11">100-(K47/B47*100)</f>
        <v>40.448578975367489</v>
      </c>
      <c r="K47" s="20">
        <f t="shared" si="8"/>
        <v>1.632991874710692</v>
      </c>
      <c r="L47" s="20">
        <f t="shared" ref="L47:L56" si="12">+(K47/365)*16</f>
        <v>7.1583205466770064E-2</v>
      </c>
      <c r="M47" s="20">
        <f t="shared" ref="M47:M56" si="13">+L47*28.3495</f>
        <v>2.029348083380198</v>
      </c>
      <c r="N47" s="21">
        <v>21</v>
      </c>
      <c r="O47" s="21">
        <v>96</v>
      </c>
      <c r="P47" s="23">
        <f t="shared" ref="P47:P56" si="14">+Q47*N47</f>
        <v>0.44391989323941833</v>
      </c>
      <c r="Q47" s="115">
        <f t="shared" ref="Q47:Q56" si="15">+M47/O47</f>
        <v>2.1139042535210397E-2</v>
      </c>
      <c r="R47" s="119"/>
    </row>
    <row r="48" spans="1:18" ht="13.8" customHeight="1" x14ac:dyDescent="0.25">
      <c r="A48" s="19">
        <v>2013</v>
      </c>
      <c r="B48" s="20">
        <v>2.7511723364336964</v>
      </c>
      <c r="C48" s="21">
        <v>6</v>
      </c>
      <c r="D48" s="20">
        <f t="shared" si="9"/>
        <v>2.5861019962476748</v>
      </c>
      <c r="E48" s="21">
        <v>17.326666373326777</v>
      </c>
      <c r="F48" s="20">
        <f t="shared" si="10"/>
        <v>2.1380167312838965</v>
      </c>
      <c r="G48" s="21">
        <v>3</v>
      </c>
      <c r="H48" s="21">
        <f t="shared" si="7"/>
        <v>2.0738762293453794</v>
      </c>
      <c r="I48" s="21">
        <v>21</v>
      </c>
      <c r="J48" s="22">
        <f t="shared" si="11"/>
        <v>40.448578975367489</v>
      </c>
      <c r="K48" s="20">
        <f t="shared" si="8"/>
        <v>1.6383622211828497</v>
      </c>
      <c r="L48" s="20">
        <f t="shared" si="12"/>
        <v>7.1818617914864644E-2</v>
      </c>
      <c r="M48" s="20">
        <f t="shared" si="13"/>
        <v>2.0360219085774554</v>
      </c>
      <c r="N48" s="21">
        <v>21</v>
      </c>
      <c r="O48" s="21">
        <v>96</v>
      </c>
      <c r="P48" s="23">
        <f t="shared" si="14"/>
        <v>0.44537979250131837</v>
      </c>
      <c r="Q48" s="115">
        <f t="shared" si="15"/>
        <v>2.1208561547681828E-2</v>
      </c>
      <c r="R48" s="119"/>
    </row>
    <row r="49" spans="1:18" ht="13.8" customHeight="1" x14ac:dyDescent="0.25">
      <c r="A49" s="19">
        <v>2014</v>
      </c>
      <c r="B49" s="20">
        <v>2.9166873954390025</v>
      </c>
      <c r="C49" s="21">
        <v>6</v>
      </c>
      <c r="D49" s="20">
        <f t="shared" si="9"/>
        <v>2.7416861517126625</v>
      </c>
      <c r="E49" s="21">
        <v>17.326666373326777</v>
      </c>
      <c r="F49" s="20">
        <f t="shared" si="10"/>
        <v>2.2666433392017078</v>
      </c>
      <c r="G49" s="21">
        <v>3</v>
      </c>
      <c r="H49" s="21">
        <f t="shared" si="7"/>
        <v>2.1986440390256567</v>
      </c>
      <c r="I49" s="21">
        <v>21</v>
      </c>
      <c r="J49" s="22">
        <f t="shared" si="11"/>
        <v>40.448578975367475</v>
      </c>
      <c r="K49" s="20">
        <f t="shared" si="8"/>
        <v>1.7369287908302689</v>
      </c>
      <c r="L49" s="20">
        <f t="shared" si="12"/>
        <v>7.6139344255573435E-2</v>
      </c>
      <c r="M49" s="20">
        <f t="shared" si="13"/>
        <v>2.1585123399733792</v>
      </c>
      <c r="N49" s="21">
        <v>21</v>
      </c>
      <c r="O49" s="21">
        <v>96</v>
      </c>
      <c r="P49" s="23">
        <f t="shared" si="14"/>
        <v>0.4721745743691767</v>
      </c>
      <c r="Q49" s="115">
        <f t="shared" si="15"/>
        <v>2.2484503541389367E-2</v>
      </c>
      <c r="R49" s="119"/>
    </row>
    <row r="50" spans="1:18" ht="13.8" customHeight="1" x14ac:dyDescent="0.25">
      <c r="A50" s="19">
        <v>2015</v>
      </c>
      <c r="B50" s="20">
        <v>2.9874260859421309</v>
      </c>
      <c r="C50" s="21">
        <v>6</v>
      </c>
      <c r="D50" s="20">
        <f t="shared" si="9"/>
        <v>2.8081805207856032</v>
      </c>
      <c r="E50" s="21">
        <v>17.326666373326777</v>
      </c>
      <c r="F50" s="20">
        <f t="shared" si="10"/>
        <v>2.3216164507883312</v>
      </c>
      <c r="G50" s="21">
        <v>3</v>
      </c>
      <c r="H50" s="21">
        <f t="shared" si="7"/>
        <v>2.2519679572646814</v>
      </c>
      <c r="I50" s="21">
        <v>21</v>
      </c>
      <c r="J50" s="22">
        <f t="shared" si="11"/>
        <v>40.448578975367489</v>
      </c>
      <c r="K50" s="20">
        <f t="shared" si="8"/>
        <v>1.7790546862390983</v>
      </c>
      <c r="L50" s="20">
        <f t="shared" si="12"/>
        <v>7.7985958848837189E-2</v>
      </c>
      <c r="M50" s="20">
        <f t="shared" si="13"/>
        <v>2.2108629403851099</v>
      </c>
      <c r="N50" s="21">
        <v>21</v>
      </c>
      <c r="O50" s="21">
        <v>96</v>
      </c>
      <c r="P50" s="23">
        <f t="shared" si="14"/>
        <v>0.48362626820924276</v>
      </c>
      <c r="Q50" s="115">
        <f t="shared" si="15"/>
        <v>2.3029822295678227E-2</v>
      </c>
      <c r="R50" s="119"/>
    </row>
    <row r="51" spans="1:18" ht="13.8" customHeight="1" x14ac:dyDescent="0.25">
      <c r="A51" s="29">
        <v>2016</v>
      </c>
      <c r="B51" s="14">
        <v>2.9612089904392693</v>
      </c>
      <c r="C51" s="30">
        <v>6</v>
      </c>
      <c r="D51" s="14">
        <f t="shared" si="9"/>
        <v>2.783536451012913</v>
      </c>
      <c r="E51" s="30">
        <v>17.326666373326777</v>
      </c>
      <c r="F51" s="14">
        <f t="shared" si="10"/>
        <v>2.3012423767659649</v>
      </c>
      <c r="G51" s="30">
        <v>3</v>
      </c>
      <c r="H51" s="30">
        <f t="shared" si="7"/>
        <v>2.2322051054629859</v>
      </c>
      <c r="I51" s="30">
        <v>21</v>
      </c>
      <c r="J51" s="32">
        <f t="shared" si="11"/>
        <v>40.448578975367496</v>
      </c>
      <c r="K51" s="14">
        <f t="shared" si="8"/>
        <v>1.763442033315759</v>
      </c>
      <c r="L51" s="14">
        <f t="shared" si="12"/>
        <v>7.7301568583704502E-2</v>
      </c>
      <c r="M51" s="14">
        <f t="shared" si="13"/>
        <v>2.1914608185637308</v>
      </c>
      <c r="N51" s="30">
        <v>21</v>
      </c>
      <c r="O51" s="30">
        <v>96</v>
      </c>
      <c r="P51" s="33">
        <f t="shared" si="14"/>
        <v>0.47938205406081608</v>
      </c>
      <c r="Q51" s="117">
        <f t="shared" si="15"/>
        <v>2.2827716860038861E-2</v>
      </c>
      <c r="R51" s="119"/>
    </row>
    <row r="52" spans="1:18" ht="13.8" customHeight="1" x14ac:dyDescent="0.25">
      <c r="A52" s="59">
        <v>2017</v>
      </c>
      <c r="B52" s="14">
        <v>2.9449890149728919</v>
      </c>
      <c r="C52" s="31">
        <v>6</v>
      </c>
      <c r="D52" s="35">
        <f t="shared" si="9"/>
        <v>2.7682896740745182</v>
      </c>
      <c r="E52" s="31">
        <v>17.326666373326777</v>
      </c>
      <c r="F52" s="35">
        <f t="shared" si="10"/>
        <v>2.2886373580003712</v>
      </c>
      <c r="G52" s="31">
        <v>3</v>
      </c>
      <c r="H52" s="31">
        <f>F52-(F52*G52/100)</f>
        <v>2.21997823726036</v>
      </c>
      <c r="I52" s="31">
        <v>21</v>
      </c>
      <c r="J52" s="60">
        <f t="shared" si="11"/>
        <v>40.448578975367496</v>
      </c>
      <c r="K52" s="35">
        <f>+H52-H52*I52/100</f>
        <v>1.7537828074356843</v>
      </c>
      <c r="L52" s="35">
        <f t="shared" si="12"/>
        <v>7.68781504629341E-2</v>
      </c>
      <c r="M52" s="35">
        <f t="shared" si="13"/>
        <v>2.1794571265489502</v>
      </c>
      <c r="N52" s="31">
        <v>21</v>
      </c>
      <c r="O52" s="31">
        <v>96</v>
      </c>
      <c r="P52" s="61">
        <f t="shared" si="14"/>
        <v>0.47675624643258285</v>
      </c>
      <c r="Q52" s="120">
        <f t="shared" si="15"/>
        <v>2.2702678401551563E-2</v>
      </c>
      <c r="R52" s="119"/>
    </row>
    <row r="53" spans="1:18" ht="13.8" customHeight="1" x14ac:dyDescent="0.25">
      <c r="A53" s="59">
        <v>2018</v>
      </c>
      <c r="B53" s="35">
        <v>2.7888587957154356</v>
      </c>
      <c r="C53" s="31">
        <v>6</v>
      </c>
      <c r="D53" s="35">
        <f t="shared" si="9"/>
        <v>2.6215272679725095</v>
      </c>
      <c r="E53" s="31">
        <v>17.326666373326777</v>
      </c>
      <c r="F53" s="35">
        <f t="shared" si="10"/>
        <v>2.1673039843651245</v>
      </c>
      <c r="G53" s="31">
        <v>3</v>
      </c>
      <c r="H53" s="31">
        <f>F53-(F53*G53/100)</f>
        <v>2.102284864834171</v>
      </c>
      <c r="I53" s="31">
        <v>21</v>
      </c>
      <c r="J53" s="60">
        <f t="shared" si="11"/>
        <v>40.448578975367475</v>
      </c>
      <c r="K53" s="35">
        <f>+H53-H53*I53/100</f>
        <v>1.6608050432189951</v>
      </c>
      <c r="L53" s="35">
        <f t="shared" si="12"/>
        <v>7.2802412853435403E-2</v>
      </c>
      <c r="M53" s="35">
        <f t="shared" si="13"/>
        <v>2.063912003188467</v>
      </c>
      <c r="N53" s="31">
        <v>21</v>
      </c>
      <c r="O53" s="31">
        <v>96</v>
      </c>
      <c r="P53" s="61">
        <f t="shared" si="14"/>
        <v>0.45148075069747717</v>
      </c>
      <c r="Q53" s="120">
        <f t="shared" si="15"/>
        <v>2.1499083366546531E-2</v>
      </c>
      <c r="R53" s="119"/>
    </row>
    <row r="54" spans="1:18" ht="13.8" customHeight="1" x14ac:dyDescent="0.25">
      <c r="A54" s="59">
        <v>2019</v>
      </c>
      <c r="B54" s="35">
        <v>2.8058330812646317</v>
      </c>
      <c r="C54" s="31">
        <v>6</v>
      </c>
      <c r="D54" s="35">
        <f t="shared" si="9"/>
        <v>2.6374830963887539</v>
      </c>
      <c r="E54" s="31">
        <v>17.326666373326777</v>
      </c>
      <c r="F54" s="35">
        <f t="shared" si="10"/>
        <v>2.1804951996245858</v>
      </c>
      <c r="G54" s="31">
        <v>3</v>
      </c>
      <c r="H54" s="31">
        <f>F54-(F54*G54/100)</f>
        <v>2.1150803436358481</v>
      </c>
      <c r="I54" s="31">
        <v>21</v>
      </c>
      <c r="J54" s="60">
        <f t="shared" si="11"/>
        <v>40.448578975367496</v>
      </c>
      <c r="K54" s="35">
        <f>+H54-H54*I54/100</f>
        <v>1.6709134714723199</v>
      </c>
      <c r="L54" s="35">
        <f t="shared" si="12"/>
        <v>7.3245522037142796E-2</v>
      </c>
      <c r="M54" s="35">
        <f t="shared" si="13"/>
        <v>2.0764739269919796</v>
      </c>
      <c r="N54" s="31">
        <v>21</v>
      </c>
      <c r="O54" s="31">
        <v>96</v>
      </c>
      <c r="P54" s="61">
        <f t="shared" si="14"/>
        <v>0.45422867152949553</v>
      </c>
      <c r="Q54" s="120">
        <f t="shared" si="15"/>
        <v>2.1629936739499787E-2</v>
      </c>
      <c r="R54" s="119"/>
    </row>
    <row r="55" spans="1:18" ht="13.8" customHeight="1" x14ac:dyDescent="0.25">
      <c r="A55" s="29">
        <v>2020</v>
      </c>
      <c r="B55" s="145">
        <v>2.5993840339118508</v>
      </c>
      <c r="C55" s="30">
        <v>6</v>
      </c>
      <c r="D55" s="14">
        <f t="shared" si="9"/>
        <v>2.4434209918771397</v>
      </c>
      <c r="E55" s="30">
        <v>17.326666373326777</v>
      </c>
      <c r="F55" s="14">
        <f t="shared" si="10"/>
        <v>2.0200575885187559</v>
      </c>
      <c r="G55" s="30">
        <v>3</v>
      </c>
      <c r="H55" s="30">
        <f t="shared" ref="H55:H56" si="16">F55-(F55*G55/100)</f>
        <v>1.9594558608631933</v>
      </c>
      <c r="I55" s="30">
        <v>21</v>
      </c>
      <c r="J55" s="32">
        <f t="shared" si="11"/>
        <v>40.448578975367475</v>
      </c>
      <c r="K55" s="14">
        <f t="shared" ref="K55:K56" si="17">+H55-H55*I55/100</f>
        <v>1.5479701300819229</v>
      </c>
      <c r="L55" s="14">
        <f t="shared" si="12"/>
        <v>6.7856224880303462E-2</v>
      </c>
      <c r="M55" s="14">
        <f t="shared" si="13"/>
        <v>1.9236900472441629</v>
      </c>
      <c r="N55" s="30">
        <v>21</v>
      </c>
      <c r="O55" s="30">
        <v>96</v>
      </c>
      <c r="P55" s="33">
        <f t="shared" si="14"/>
        <v>0.42080719783466064</v>
      </c>
      <c r="Q55" s="117">
        <f t="shared" si="15"/>
        <v>2.0038437992126696E-2</v>
      </c>
      <c r="R55" s="119"/>
    </row>
    <row r="56" spans="1:18" ht="13.8" customHeight="1" x14ac:dyDescent="0.25">
      <c r="A56" s="199">
        <v>2021</v>
      </c>
      <c r="B56" s="200">
        <v>2.4964613728984988</v>
      </c>
      <c r="C56" s="201">
        <v>6</v>
      </c>
      <c r="D56" s="200">
        <f t="shared" si="9"/>
        <v>2.3466736905245891</v>
      </c>
      <c r="E56" s="201">
        <v>17.326666373326777</v>
      </c>
      <c r="F56" s="200">
        <f t="shared" si="10"/>
        <v>1.9400733692967587</v>
      </c>
      <c r="G56" s="201">
        <v>3</v>
      </c>
      <c r="H56" s="201">
        <f t="shared" si="16"/>
        <v>1.8818711682178559</v>
      </c>
      <c r="I56" s="201">
        <v>21</v>
      </c>
      <c r="J56" s="202">
        <f t="shared" si="11"/>
        <v>40.448578975367475</v>
      </c>
      <c r="K56" s="200">
        <f t="shared" si="17"/>
        <v>1.4866782228921063</v>
      </c>
      <c r="L56" s="200">
        <f t="shared" si="12"/>
        <v>6.5169456345955348E-2</v>
      </c>
      <c r="M56" s="200">
        <f t="shared" si="13"/>
        <v>1.847521502679661</v>
      </c>
      <c r="N56" s="201">
        <v>21</v>
      </c>
      <c r="O56" s="201">
        <v>96</v>
      </c>
      <c r="P56" s="203">
        <f t="shared" si="14"/>
        <v>0.40414532871117581</v>
      </c>
      <c r="Q56" s="204">
        <f t="shared" si="15"/>
        <v>1.9245015652913134E-2</v>
      </c>
      <c r="R56" s="119"/>
    </row>
    <row r="57" spans="1:18" ht="13.8" customHeight="1" thickBot="1" x14ac:dyDescent="0.3">
      <c r="A57" s="205">
        <v>2022</v>
      </c>
      <c r="B57" s="179" t="s">
        <v>8</v>
      </c>
      <c r="C57" s="178" t="s">
        <v>8</v>
      </c>
      <c r="D57" s="179" t="s">
        <v>8</v>
      </c>
      <c r="E57" s="178" t="s">
        <v>8</v>
      </c>
      <c r="F57" s="179" t="s">
        <v>8</v>
      </c>
      <c r="G57" s="178" t="s">
        <v>8</v>
      </c>
      <c r="H57" s="179" t="s">
        <v>8</v>
      </c>
      <c r="I57" s="178" t="s">
        <v>8</v>
      </c>
      <c r="J57" s="180" t="s">
        <v>8</v>
      </c>
      <c r="K57" s="179" t="s">
        <v>8</v>
      </c>
      <c r="L57" s="179" t="s">
        <v>8</v>
      </c>
      <c r="M57" s="179" t="s">
        <v>8</v>
      </c>
      <c r="N57" s="178" t="s">
        <v>8</v>
      </c>
      <c r="O57" s="178" t="s">
        <v>8</v>
      </c>
      <c r="P57" s="181" t="s">
        <v>8</v>
      </c>
      <c r="Q57" s="182" t="s">
        <v>8</v>
      </c>
      <c r="R57" s="119"/>
    </row>
    <row r="58" spans="1:18" ht="15" customHeight="1" thickTop="1" x14ac:dyDescent="0.25">
      <c r="A58" s="7" t="s">
        <v>96</v>
      </c>
      <c r="Q58" s="7"/>
    </row>
    <row r="59" spans="1:18" ht="15" customHeight="1" x14ac:dyDescent="0.25">
      <c r="A59" s="7" t="s">
        <v>88</v>
      </c>
      <c r="Q59" s="7"/>
    </row>
    <row r="60" spans="1:18" ht="15" customHeight="1" x14ac:dyDescent="0.25">
      <c r="A60" s="7" t="s">
        <v>104</v>
      </c>
      <c r="Q60" s="7"/>
    </row>
    <row r="61" spans="1:18" ht="15" customHeight="1" x14ac:dyDescent="0.25">
      <c r="A61" s="7" t="s">
        <v>209</v>
      </c>
      <c r="Q61" s="7"/>
    </row>
    <row r="62" spans="1:18" ht="15" customHeight="1" x14ac:dyDescent="0.25">
      <c r="A62" s="7" t="s">
        <v>210</v>
      </c>
      <c r="Q62" s="7"/>
    </row>
    <row r="63" spans="1:18" ht="15" customHeight="1" x14ac:dyDescent="0.25">
      <c r="A63" s="7" t="s">
        <v>105</v>
      </c>
      <c r="Q63" s="7"/>
    </row>
    <row r="64" spans="1:18" ht="15" customHeight="1" x14ac:dyDescent="0.25">
      <c r="A64" s="7" t="s">
        <v>106</v>
      </c>
      <c r="Q64" s="7"/>
    </row>
    <row r="65" spans="1:17" ht="15" customHeight="1" x14ac:dyDescent="0.25">
      <c r="A65" s="7" t="s">
        <v>214</v>
      </c>
      <c r="Q65" s="7"/>
    </row>
    <row r="66" spans="1:17" x14ac:dyDescent="0.25">
      <c r="Q66" s="7"/>
    </row>
    <row r="67" spans="1:17" x14ac:dyDescent="0.25">
      <c r="Q67" s="7"/>
    </row>
    <row r="68" spans="1:17" x14ac:dyDescent="0.25">
      <c r="Q68" s="7"/>
    </row>
    <row r="69" spans="1:17" x14ac:dyDescent="0.25">
      <c r="Q69" s="7"/>
    </row>
    <row r="70" spans="1:17" x14ac:dyDescent="0.25">
      <c r="Q70" s="7"/>
    </row>
    <row r="71" spans="1:17" x14ac:dyDescent="0.25">
      <c r="Q71" s="7"/>
    </row>
    <row r="72" spans="1:17" x14ac:dyDescent="0.25">
      <c r="Q72" s="7"/>
    </row>
    <row r="73" spans="1:17" x14ac:dyDescent="0.25">
      <c r="Q73"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7">
    <pageSetUpPr fitToPage="1"/>
  </sheetPr>
  <dimension ref="A1:R72"/>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124</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0"/>
      <c r="B4" s="58" t="s">
        <v>80</v>
      </c>
      <c r="C4" s="58" t="s">
        <v>81</v>
      </c>
      <c r="D4" s="58" t="s">
        <v>80</v>
      </c>
      <c r="E4" s="58" t="s">
        <v>81</v>
      </c>
      <c r="F4" s="58" t="s">
        <v>80</v>
      </c>
      <c r="G4" s="58" t="s">
        <v>81</v>
      </c>
      <c r="H4" s="58" t="s">
        <v>80</v>
      </c>
      <c r="I4" s="58" t="s">
        <v>81</v>
      </c>
      <c r="J4" s="58" t="s">
        <v>81</v>
      </c>
      <c r="K4" s="58" t="s">
        <v>80</v>
      </c>
      <c r="L4" s="58" t="s">
        <v>82</v>
      </c>
      <c r="M4" s="58" t="s">
        <v>83</v>
      </c>
      <c r="N4" s="58" t="s">
        <v>84</v>
      </c>
      <c r="O4" s="58" t="s">
        <v>85</v>
      </c>
      <c r="P4" s="58" t="s">
        <v>84</v>
      </c>
      <c r="Q4" s="130" t="s">
        <v>86</v>
      </c>
      <c r="R4" s="119"/>
    </row>
    <row r="5" spans="1:18" ht="13.8" customHeight="1" x14ac:dyDescent="0.25">
      <c r="A5" s="13">
        <v>1970</v>
      </c>
      <c r="B5" s="83" t="s">
        <v>8</v>
      </c>
      <c r="C5" s="75" t="s">
        <v>8</v>
      </c>
      <c r="D5" s="75" t="s">
        <v>8</v>
      </c>
      <c r="E5" s="75" t="s">
        <v>8</v>
      </c>
      <c r="F5" s="75" t="s">
        <v>8</v>
      </c>
      <c r="G5" s="75" t="s">
        <v>8</v>
      </c>
      <c r="H5" s="75" t="s">
        <v>8</v>
      </c>
      <c r="I5" s="75" t="s">
        <v>8</v>
      </c>
      <c r="J5" s="75" t="s">
        <v>8</v>
      </c>
      <c r="K5" s="75" t="s">
        <v>8</v>
      </c>
      <c r="L5" s="75" t="s">
        <v>8</v>
      </c>
      <c r="M5" s="75" t="s">
        <v>8</v>
      </c>
      <c r="N5" s="75" t="s">
        <v>8</v>
      </c>
      <c r="O5" s="75" t="s">
        <v>8</v>
      </c>
      <c r="P5" s="75" t="s">
        <v>8</v>
      </c>
      <c r="Q5" s="136" t="s">
        <v>8</v>
      </c>
      <c r="R5" s="119"/>
    </row>
    <row r="6" spans="1:18" ht="13.8" customHeight="1" x14ac:dyDescent="0.25">
      <c r="A6" s="19">
        <v>1971</v>
      </c>
      <c r="B6" s="76" t="s">
        <v>8</v>
      </c>
      <c r="C6" s="76" t="s">
        <v>8</v>
      </c>
      <c r="D6" s="76" t="s">
        <v>8</v>
      </c>
      <c r="E6" s="76" t="s">
        <v>8</v>
      </c>
      <c r="F6" s="76" t="s">
        <v>8</v>
      </c>
      <c r="G6" s="76" t="s">
        <v>8</v>
      </c>
      <c r="H6" s="76" t="s">
        <v>8</v>
      </c>
      <c r="I6" s="76" t="s">
        <v>8</v>
      </c>
      <c r="J6" s="76" t="s">
        <v>8</v>
      </c>
      <c r="K6" s="76" t="s">
        <v>8</v>
      </c>
      <c r="L6" s="76" t="s">
        <v>8</v>
      </c>
      <c r="M6" s="76" t="s">
        <v>8</v>
      </c>
      <c r="N6" s="76" t="s">
        <v>8</v>
      </c>
      <c r="O6" s="76" t="s">
        <v>8</v>
      </c>
      <c r="P6" s="76" t="s">
        <v>8</v>
      </c>
      <c r="Q6" s="137" t="s">
        <v>8</v>
      </c>
      <c r="R6" s="119"/>
    </row>
    <row r="7" spans="1:18" ht="13.8" customHeight="1" x14ac:dyDescent="0.25">
      <c r="A7" s="19">
        <v>1972</v>
      </c>
      <c r="B7" s="76" t="s">
        <v>8</v>
      </c>
      <c r="C7" s="76" t="s">
        <v>8</v>
      </c>
      <c r="D7" s="76" t="s">
        <v>8</v>
      </c>
      <c r="E7" s="76" t="s">
        <v>8</v>
      </c>
      <c r="F7" s="76" t="s">
        <v>8</v>
      </c>
      <c r="G7" s="76" t="s">
        <v>8</v>
      </c>
      <c r="H7" s="76" t="s">
        <v>8</v>
      </c>
      <c r="I7" s="76" t="s">
        <v>8</v>
      </c>
      <c r="J7" s="76" t="s">
        <v>8</v>
      </c>
      <c r="K7" s="76" t="s">
        <v>8</v>
      </c>
      <c r="L7" s="76" t="s">
        <v>8</v>
      </c>
      <c r="M7" s="76" t="s">
        <v>8</v>
      </c>
      <c r="N7" s="76" t="s">
        <v>8</v>
      </c>
      <c r="O7" s="76" t="s">
        <v>8</v>
      </c>
      <c r="P7" s="76" t="s">
        <v>8</v>
      </c>
      <c r="Q7" s="137" t="s">
        <v>8</v>
      </c>
      <c r="R7" s="119"/>
    </row>
    <row r="8" spans="1:18" ht="13.8" customHeight="1" x14ac:dyDescent="0.25">
      <c r="A8" s="19">
        <v>1973</v>
      </c>
      <c r="B8" s="76" t="s">
        <v>8</v>
      </c>
      <c r="C8" s="76" t="s">
        <v>8</v>
      </c>
      <c r="D8" s="76" t="s">
        <v>8</v>
      </c>
      <c r="E8" s="76" t="s">
        <v>8</v>
      </c>
      <c r="F8" s="76" t="s">
        <v>8</v>
      </c>
      <c r="G8" s="76" t="s">
        <v>8</v>
      </c>
      <c r="H8" s="76" t="s">
        <v>8</v>
      </c>
      <c r="I8" s="76" t="s">
        <v>8</v>
      </c>
      <c r="J8" s="76" t="s">
        <v>8</v>
      </c>
      <c r="K8" s="76" t="s">
        <v>8</v>
      </c>
      <c r="L8" s="76" t="s">
        <v>8</v>
      </c>
      <c r="M8" s="76" t="s">
        <v>8</v>
      </c>
      <c r="N8" s="76" t="s">
        <v>8</v>
      </c>
      <c r="O8" s="76" t="s">
        <v>8</v>
      </c>
      <c r="P8" s="76" t="s">
        <v>8</v>
      </c>
      <c r="Q8" s="137" t="s">
        <v>8</v>
      </c>
      <c r="R8" s="119"/>
    </row>
    <row r="9" spans="1:18" ht="13.8" customHeight="1" x14ac:dyDescent="0.25">
      <c r="A9" s="19">
        <v>1974</v>
      </c>
      <c r="B9" s="76" t="s">
        <v>8</v>
      </c>
      <c r="C9" s="76" t="s">
        <v>8</v>
      </c>
      <c r="D9" s="76" t="s">
        <v>8</v>
      </c>
      <c r="E9" s="76" t="s">
        <v>8</v>
      </c>
      <c r="F9" s="76" t="s">
        <v>8</v>
      </c>
      <c r="G9" s="76" t="s">
        <v>8</v>
      </c>
      <c r="H9" s="76" t="s">
        <v>8</v>
      </c>
      <c r="I9" s="76" t="s">
        <v>8</v>
      </c>
      <c r="J9" s="76" t="s">
        <v>8</v>
      </c>
      <c r="K9" s="76" t="s">
        <v>8</v>
      </c>
      <c r="L9" s="76" t="s">
        <v>8</v>
      </c>
      <c r="M9" s="76" t="s">
        <v>8</v>
      </c>
      <c r="N9" s="76" t="s">
        <v>8</v>
      </c>
      <c r="O9" s="76" t="s">
        <v>8</v>
      </c>
      <c r="P9" s="76" t="s">
        <v>8</v>
      </c>
      <c r="Q9" s="137" t="s">
        <v>8</v>
      </c>
      <c r="R9" s="119"/>
    </row>
    <row r="10" spans="1:18" ht="13.8" customHeight="1" x14ac:dyDescent="0.25">
      <c r="A10" s="19">
        <v>1975</v>
      </c>
      <c r="B10" s="76" t="s">
        <v>8</v>
      </c>
      <c r="C10" s="76" t="s">
        <v>8</v>
      </c>
      <c r="D10" s="76" t="s">
        <v>8</v>
      </c>
      <c r="E10" s="76" t="s">
        <v>8</v>
      </c>
      <c r="F10" s="76" t="s">
        <v>8</v>
      </c>
      <c r="G10" s="76" t="s">
        <v>8</v>
      </c>
      <c r="H10" s="76" t="s">
        <v>8</v>
      </c>
      <c r="I10" s="76" t="s">
        <v>8</v>
      </c>
      <c r="J10" s="76" t="s">
        <v>8</v>
      </c>
      <c r="K10" s="76" t="s">
        <v>8</v>
      </c>
      <c r="L10" s="76" t="s">
        <v>8</v>
      </c>
      <c r="M10" s="76" t="s">
        <v>8</v>
      </c>
      <c r="N10" s="76" t="s">
        <v>8</v>
      </c>
      <c r="O10" s="76" t="s">
        <v>8</v>
      </c>
      <c r="P10" s="76" t="s">
        <v>8</v>
      </c>
      <c r="Q10" s="137" t="s">
        <v>8</v>
      </c>
      <c r="R10" s="119"/>
    </row>
    <row r="11" spans="1:18" ht="13.8" customHeight="1" x14ac:dyDescent="0.25">
      <c r="A11" s="13">
        <v>1976</v>
      </c>
      <c r="B11" s="83" t="s">
        <v>8</v>
      </c>
      <c r="C11" s="75" t="s">
        <v>8</v>
      </c>
      <c r="D11" s="75" t="s">
        <v>8</v>
      </c>
      <c r="E11" s="75" t="s">
        <v>8</v>
      </c>
      <c r="F11" s="75" t="s">
        <v>8</v>
      </c>
      <c r="G11" s="75" t="s">
        <v>8</v>
      </c>
      <c r="H11" s="75" t="s">
        <v>8</v>
      </c>
      <c r="I11" s="75" t="s">
        <v>8</v>
      </c>
      <c r="J11" s="75" t="s">
        <v>8</v>
      </c>
      <c r="K11" s="75" t="s">
        <v>8</v>
      </c>
      <c r="L11" s="75" t="s">
        <v>8</v>
      </c>
      <c r="M11" s="75" t="s">
        <v>8</v>
      </c>
      <c r="N11" s="75" t="s">
        <v>8</v>
      </c>
      <c r="O11" s="75" t="s">
        <v>8</v>
      </c>
      <c r="P11" s="75" t="s">
        <v>8</v>
      </c>
      <c r="Q11" s="136" t="s">
        <v>8</v>
      </c>
      <c r="R11" s="119"/>
    </row>
    <row r="12" spans="1:18" ht="13.8" customHeight="1" x14ac:dyDescent="0.25">
      <c r="A12" s="13">
        <v>1977</v>
      </c>
      <c r="B12" s="83" t="s">
        <v>8</v>
      </c>
      <c r="C12" s="75" t="s">
        <v>8</v>
      </c>
      <c r="D12" s="75" t="s">
        <v>8</v>
      </c>
      <c r="E12" s="75" t="s">
        <v>8</v>
      </c>
      <c r="F12" s="75" t="s">
        <v>8</v>
      </c>
      <c r="G12" s="75" t="s">
        <v>8</v>
      </c>
      <c r="H12" s="75" t="s">
        <v>8</v>
      </c>
      <c r="I12" s="75" t="s">
        <v>8</v>
      </c>
      <c r="J12" s="75" t="s">
        <v>8</v>
      </c>
      <c r="K12" s="75" t="s">
        <v>8</v>
      </c>
      <c r="L12" s="75" t="s">
        <v>8</v>
      </c>
      <c r="M12" s="75" t="s">
        <v>8</v>
      </c>
      <c r="N12" s="75" t="s">
        <v>8</v>
      </c>
      <c r="O12" s="75" t="s">
        <v>8</v>
      </c>
      <c r="P12" s="75" t="s">
        <v>8</v>
      </c>
      <c r="Q12" s="136" t="s">
        <v>8</v>
      </c>
      <c r="R12" s="119"/>
    </row>
    <row r="13" spans="1:18" ht="13.8" customHeight="1" x14ac:dyDescent="0.25">
      <c r="A13" s="13">
        <v>1978</v>
      </c>
      <c r="B13" s="83" t="s">
        <v>8</v>
      </c>
      <c r="C13" s="75" t="s">
        <v>8</v>
      </c>
      <c r="D13" s="75" t="s">
        <v>8</v>
      </c>
      <c r="E13" s="75" t="s">
        <v>8</v>
      </c>
      <c r="F13" s="75" t="s">
        <v>8</v>
      </c>
      <c r="G13" s="75" t="s">
        <v>8</v>
      </c>
      <c r="H13" s="75" t="s">
        <v>8</v>
      </c>
      <c r="I13" s="75" t="s">
        <v>8</v>
      </c>
      <c r="J13" s="75" t="s">
        <v>8</v>
      </c>
      <c r="K13" s="75" t="s">
        <v>8</v>
      </c>
      <c r="L13" s="75" t="s">
        <v>8</v>
      </c>
      <c r="M13" s="75" t="s">
        <v>8</v>
      </c>
      <c r="N13" s="75" t="s">
        <v>8</v>
      </c>
      <c r="O13" s="75" t="s">
        <v>8</v>
      </c>
      <c r="P13" s="75" t="s">
        <v>8</v>
      </c>
      <c r="Q13" s="136" t="s">
        <v>8</v>
      </c>
      <c r="R13" s="119"/>
    </row>
    <row r="14" spans="1:18" ht="13.8" customHeight="1" x14ac:dyDescent="0.25">
      <c r="A14" s="13">
        <v>1979</v>
      </c>
      <c r="B14" s="83" t="s">
        <v>8</v>
      </c>
      <c r="C14" s="75" t="s">
        <v>8</v>
      </c>
      <c r="D14" s="75" t="s">
        <v>8</v>
      </c>
      <c r="E14" s="75" t="s">
        <v>8</v>
      </c>
      <c r="F14" s="75" t="s">
        <v>8</v>
      </c>
      <c r="G14" s="75" t="s">
        <v>8</v>
      </c>
      <c r="H14" s="75" t="s">
        <v>8</v>
      </c>
      <c r="I14" s="75" t="s">
        <v>8</v>
      </c>
      <c r="J14" s="75" t="s">
        <v>8</v>
      </c>
      <c r="K14" s="75" t="s">
        <v>8</v>
      </c>
      <c r="L14" s="75" t="s">
        <v>8</v>
      </c>
      <c r="M14" s="75" t="s">
        <v>8</v>
      </c>
      <c r="N14" s="75" t="s">
        <v>8</v>
      </c>
      <c r="O14" s="75" t="s">
        <v>8</v>
      </c>
      <c r="P14" s="75" t="s">
        <v>8</v>
      </c>
      <c r="Q14" s="136" t="s">
        <v>8</v>
      </c>
      <c r="R14" s="119"/>
    </row>
    <row r="15" spans="1:18" ht="13.8" customHeight="1" x14ac:dyDescent="0.25">
      <c r="A15" s="13">
        <v>1980</v>
      </c>
      <c r="B15" s="83" t="s">
        <v>8</v>
      </c>
      <c r="C15" s="75" t="s">
        <v>8</v>
      </c>
      <c r="D15" s="75" t="s">
        <v>8</v>
      </c>
      <c r="E15" s="75" t="s">
        <v>8</v>
      </c>
      <c r="F15" s="75" t="s">
        <v>8</v>
      </c>
      <c r="G15" s="75" t="s">
        <v>8</v>
      </c>
      <c r="H15" s="75" t="s">
        <v>8</v>
      </c>
      <c r="I15" s="75" t="s">
        <v>8</v>
      </c>
      <c r="J15" s="75" t="s">
        <v>8</v>
      </c>
      <c r="K15" s="75" t="s">
        <v>8</v>
      </c>
      <c r="L15" s="75" t="s">
        <v>8</v>
      </c>
      <c r="M15" s="75" t="s">
        <v>8</v>
      </c>
      <c r="N15" s="75" t="s">
        <v>8</v>
      </c>
      <c r="O15" s="75" t="s">
        <v>8</v>
      </c>
      <c r="P15" s="75" t="s">
        <v>8</v>
      </c>
      <c r="Q15" s="136" t="s">
        <v>8</v>
      </c>
      <c r="R15" s="119"/>
    </row>
    <row r="16" spans="1:18" ht="13.8" customHeight="1" x14ac:dyDescent="0.25">
      <c r="A16" s="19">
        <v>1981</v>
      </c>
      <c r="B16" s="76" t="s">
        <v>8</v>
      </c>
      <c r="C16" s="76" t="s">
        <v>8</v>
      </c>
      <c r="D16" s="76" t="s">
        <v>8</v>
      </c>
      <c r="E16" s="76" t="s">
        <v>8</v>
      </c>
      <c r="F16" s="76" t="s">
        <v>8</v>
      </c>
      <c r="G16" s="76" t="s">
        <v>8</v>
      </c>
      <c r="H16" s="76" t="s">
        <v>8</v>
      </c>
      <c r="I16" s="76" t="s">
        <v>8</v>
      </c>
      <c r="J16" s="76" t="s">
        <v>8</v>
      </c>
      <c r="K16" s="76" t="s">
        <v>8</v>
      </c>
      <c r="L16" s="76" t="s">
        <v>8</v>
      </c>
      <c r="M16" s="76" t="s">
        <v>8</v>
      </c>
      <c r="N16" s="76" t="s">
        <v>8</v>
      </c>
      <c r="O16" s="76" t="s">
        <v>8</v>
      </c>
      <c r="P16" s="76" t="s">
        <v>8</v>
      </c>
      <c r="Q16" s="137" t="s">
        <v>8</v>
      </c>
      <c r="R16" s="119"/>
    </row>
    <row r="17" spans="1:18" ht="13.8" customHeight="1" x14ac:dyDescent="0.25">
      <c r="A17" s="19">
        <v>1982</v>
      </c>
      <c r="B17" s="76" t="s">
        <v>8</v>
      </c>
      <c r="C17" s="76" t="s">
        <v>8</v>
      </c>
      <c r="D17" s="76" t="s">
        <v>8</v>
      </c>
      <c r="E17" s="76" t="s">
        <v>8</v>
      </c>
      <c r="F17" s="76" t="s">
        <v>8</v>
      </c>
      <c r="G17" s="76" t="s">
        <v>8</v>
      </c>
      <c r="H17" s="76" t="s">
        <v>8</v>
      </c>
      <c r="I17" s="76" t="s">
        <v>8</v>
      </c>
      <c r="J17" s="76" t="s">
        <v>8</v>
      </c>
      <c r="K17" s="76" t="s">
        <v>8</v>
      </c>
      <c r="L17" s="76" t="s">
        <v>8</v>
      </c>
      <c r="M17" s="76" t="s">
        <v>8</v>
      </c>
      <c r="N17" s="76" t="s">
        <v>8</v>
      </c>
      <c r="O17" s="76" t="s">
        <v>8</v>
      </c>
      <c r="P17" s="76" t="s">
        <v>8</v>
      </c>
      <c r="Q17" s="137" t="s">
        <v>8</v>
      </c>
      <c r="R17" s="119"/>
    </row>
    <row r="18" spans="1:18" ht="13.8" customHeight="1" x14ac:dyDescent="0.25">
      <c r="A18" s="19">
        <v>1983</v>
      </c>
      <c r="B18" s="76" t="s">
        <v>8</v>
      </c>
      <c r="C18" s="76" t="s">
        <v>8</v>
      </c>
      <c r="D18" s="76" t="s">
        <v>8</v>
      </c>
      <c r="E18" s="76" t="s">
        <v>8</v>
      </c>
      <c r="F18" s="76" t="s">
        <v>8</v>
      </c>
      <c r="G18" s="76" t="s">
        <v>8</v>
      </c>
      <c r="H18" s="76" t="s">
        <v>8</v>
      </c>
      <c r="I18" s="76" t="s">
        <v>8</v>
      </c>
      <c r="J18" s="76" t="s">
        <v>8</v>
      </c>
      <c r="K18" s="76" t="s">
        <v>8</v>
      </c>
      <c r="L18" s="76" t="s">
        <v>8</v>
      </c>
      <c r="M18" s="76" t="s">
        <v>8</v>
      </c>
      <c r="N18" s="76" t="s">
        <v>8</v>
      </c>
      <c r="O18" s="76" t="s">
        <v>8</v>
      </c>
      <c r="P18" s="76" t="s">
        <v>8</v>
      </c>
      <c r="Q18" s="137" t="s">
        <v>8</v>
      </c>
      <c r="R18" s="119"/>
    </row>
    <row r="19" spans="1:18" ht="13.8" customHeight="1" x14ac:dyDescent="0.25">
      <c r="A19" s="19">
        <v>1984</v>
      </c>
      <c r="B19" s="76" t="s">
        <v>8</v>
      </c>
      <c r="C19" s="76" t="s">
        <v>8</v>
      </c>
      <c r="D19" s="76" t="s">
        <v>8</v>
      </c>
      <c r="E19" s="76" t="s">
        <v>8</v>
      </c>
      <c r="F19" s="76" t="s">
        <v>8</v>
      </c>
      <c r="G19" s="76" t="s">
        <v>8</v>
      </c>
      <c r="H19" s="76" t="s">
        <v>8</v>
      </c>
      <c r="I19" s="76" t="s">
        <v>8</v>
      </c>
      <c r="J19" s="76" t="s">
        <v>8</v>
      </c>
      <c r="K19" s="76" t="s">
        <v>8</v>
      </c>
      <c r="L19" s="76" t="s">
        <v>8</v>
      </c>
      <c r="M19" s="76" t="s">
        <v>8</v>
      </c>
      <c r="N19" s="76" t="s">
        <v>8</v>
      </c>
      <c r="O19" s="76" t="s">
        <v>8</v>
      </c>
      <c r="P19" s="76" t="s">
        <v>8</v>
      </c>
      <c r="Q19" s="137" t="s">
        <v>8</v>
      </c>
      <c r="R19" s="119"/>
    </row>
    <row r="20" spans="1:18" ht="13.8" customHeight="1" x14ac:dyDescent="0.25">
      <c r="A20" s="19">
        <v>1985</v>
      </c>
      <c r="B20" s="76" t="s">
        <v>8</v>
      </c>
      <c r="C20" s="76" t="s">
        <v>8</v>
      </c>
      <c r="D20" s="76" t="s">
        <v>8</v>
      </c>
      <c r="E20" s="76" t="s">
        <v>8</v>
      </c>
      <c r="F20" s="76" t="s">
        <v>8</v>
      </c>
      <c r="G20" s="76" t="s">
        <v>8</v>
      </c>
      <c r="H20" s="76" t="s">
        <v>8</v>
      </c>
      <c r="I20" s="76" t="s">
        <v>8</v>
      </c>
      <c r="J20" s="76" t="s">
        <v>8</v>
      </c>
      <c r="K20" s="76" t="s">
        <v>8</v>
      </c>
      <c r="L20" s="76" t="s">
        <v>8</v>
      </c>
      <c r="M20" s="76" t="s">
        <v>8</v>
      </c>
      <c r="N20" s="76" t="s">
        <v>8</v>
      </c>
      <c r="O20" s="76" t="s">
        <v>8</v>
      </c>
      <c r="P20" s="76" t="s">
        <v>8</v>
      </c>
      <c r="Q20" s="137" t="s">
        <v>8</v>
      </c>
      <c r="R20" s="119"/>
    </row>
    <row r="21" spans="1:18" ht="13.8" customHeight="1" x14ac:dyDescent="0.25">
      <c r="A21" s="13">
        <v>1986</v>
      </c>
      <c r="B21" s="83" t="s">
        <v>8</v>
      </c>
      <c r="C21" s="75" t="s">
        <v>8</v>
      </c>
      <c r="D21" s="75" t="s">
        <v>8</v>
      </c>
      <c r="E21" s="75" t="s">
        <v>8</v>
      </c>
      <c r="F21" s="75" t="s">
        <v>8</v>
      </c>
      <c r="G21" s="75" t="s">
        <v>8</v>
      </c>
      <c r="H21" s="75" t="s">
        <v>8</v>
      </c>
      <c r="I21" s="75" t="s">
        <v>8</v>
      </c>
      <c r="J21" s="75" t="s">
        <v>8</v>
      </c>
      <c r="K21" s="75" t="s">
        <v>8</v>
      </c>
      <c r="L21" s="75" t="s">
        <v>8</v>
      </c>
      <c r="M21" s="75" t="s">
        <v>8</v>
      </c>
      <c r="N21" s="75" t="s">
        <v>8</v>
      </c>
      <c r="O21" s="75" t="s">
        <v>8</v>
      </c>
      <c r="P21" s="75" t="s">
        <v>8</v>
      </c>
      <c r="Q21" s="136" t="s">
        <v>8</v>
      </c>
      <c r="R21" s="119"/>
    </row>
    <row r="22" spans="1:18" ht="13.8" customHeight="1" x14ac:dyDescent="0.25">
      <c r="A22" s="13">
        <v>1987</v>
      </c>
      <c r="B22" s="83" t="s">
        <v>8</v>
      </c>
      <c r="C22" s="75" t="s">
        <v>8</v>
      </c>
      <c r="D22" s="75" t="s">
        <v>8</v>
      </c>
      <c r="E22" s="75" t="s">
        <v>8</v>
      </c>
      <c r="F22" s="75" t="s">
        <v>8</v>
      </c>
      <c r="G22" s="75" t="s">
        <v>8</v>
      </c>
      <c r="H22" s="75" t="s">
        <v>8</v>
      </c>
      <c r="I22" s="75" t="s">
        <v>8</v>
      </c>
      <c r="J22" s="75" t="s">
        <v>8</v>
      </c>
      <c r="K22" s="75" t="s">
        <v>8</v>
      </c>
      <c r="L22" s="75" t="s">
        <v>8</v>
      </c>
      <c r="M22" s="75" t="s">
        <v>8</v>
      </c>
      <c r="N22" s="75" t="s">
        <v>8</v>
      </c>
      <c r="O22" s="75" t="s">
        <v>8</v>
      </c>
      <c r="P22" s="75" t="s">
        <v>8</v>
      </c>
      <c r="Q22" s="136" t="s">
        <v>8</v>
      </c>
      <c r="R22" s="119"/>
    </row>
    <row r="23" spans="1:18" ht="13.8" customHeight="1" x14ac:dyDescent="0.25">
      <c r="A23" s="13">
        <v>1988</v>
      </c>
      <c r="B23" s="83" t="s">
        <v>8</v>
      </c>
      <c r="C23" s="75" t="s">
        <v>8</v>
      </c>
      <c r="D23" s="75" t="s">
        <v>8</v>
      </c>
      <c r="E23" s="75" t="s">
        <v>8</v>
      </c>
      <c r="F23" s="75" t="s">
        <v>8</v>
      </c>
      <c r="G23" s="75" t="s">
        <v>8</v>
      </c>
      <c r="H23" s="75" t="s">
        <v>8</v>
      </c>
      <c r="I23" s="75" t="s">
        <v>8</v>
      </c>
      <c r="J23" s="75" t="s">
        <v>8</v>
      </c>
      <c r="K23" s="75" t="s">
        <v>8</v>
      </c>
      <c r="L23" s="75" t="s">
        <v>8</v>
      </c>
      <c r="M23" s="75" t="s">
        <v>8</v>
      </c>
      <c r="N23" s="75" t="s">
        <v>8</v>
      </c>
      <c r="O23" s="75" t="s">
        <v>8</v>
      </c>
      <c r="P23" s="75" t="s">
        <v>8</v>
      </c>
      <c r="Q23" s="136" t="s">
        <v>8</v>
      </c>
      <c r="R23" s="119"/>
    </row>
    <row r="24" spans="1:18" ht="13.8" customHeight="1" x14ac:dyDescent="0.25">
      <c r="A24" s="13">
        <v>1989</v>
      </c>
      <c r="B24" s="83" t="s">
        <v>8</v>
      </c>
      <c r="C24" s="75" t="s">
        <v>8</v>
      </c>
      <c r="D24" s="75" t="s">
        <v>8</v>
      </c>
      <c r="E24" s="75" t="s">
        <v>8</v>
      </c>
      <c r="F24" s="75" t="s">
        <v>8</v>
      </c>
      <c r="G24" s="75" t="s">
        <v>8</v>
      </c>
      <c r="H24" s="75" t="s">
        <v>8</v>
      </c>
      <c r="I24" s="75" t="s">
        <v>8</v>
      </c>
      <c r="J24" s="75" t="s">
        <v>8</v>
      </c>
      <c r="K24" s="75" t="s">
        <v>8</v>
      </c>
      <c r="L24" s="75" t="s">
        <v>8</v>
      </c>
      <c r="M24" s="75" t="s">
        <v>8</v>
      </c>
      <c r="N24" s="75" t="s">
        <v>8</v>
      </c>
      <c r="O24" s="75" t="s">
        <v>8</v>
      </c>
      <c r="P24" s="75" t="s">
        <v>8</v>
      </c>
      <c r="Q24" s="136" t="s">
        <v>8</v>
      </c>
      <c r="R24" s="119"/>
    </row>
    <row r="25" spans="1:18" ht="13.8" customHeight="1" x14ac:dyDescent="0.25">
      <c r="A25" s="13">
        <v>1990</v>
      </c>
      <c r="B25" s="83" t="s">
        <v>8</v>
      </c>
      <c r="C25" s="75" t="s">
        <v>8</v>
      </c>
      <c r="D25" s="75" t="s">
        <v>8</v>
      </c>
      <c r="E25" s="75" t="s">
        <v>8</v>
      </c>
      <c r="F25" s="75" t="s">
        <v>8</v>
      </c>
      <c r="G25" s="75" t="s">
        <v>8</v>
      </c>
      <c r="H25" s="75" t="s">
        <v>8</v>
      </c>
      <c r="I25" s="75" t="s">
        <v>8</v>
      </c>
      <c r="J25" s="75" t="s">
        <v>8</v>
      </c>
      <c r="K25" s="75" t="s">
        <v>8</v>
      </c>
      <c r="L25" s="75" t="s">
        <v>8</v>
      </c>
      <c r="M25" s="75" t="s">
        <v>8</v>
      </c>
      <c r="N25" s="75" t="s">
        <v>8</v>
      </c>
      <c r="O25" s="75" t="s">
        <v>8</v>
      </c>
      <c r="P25" s="75" t="s">
        <v>8</v>
      </c>
      <c r="Q25" s="136" t="s">
        <v>8</v>
      </c>
      <c r="R25" s="119"/>
    </row>
    <row r="26" spans="1:18" ht="13.8" customHeight="1" x14ac:dyDescent="0.25">
      <c r="A26" s="19">
        <v>1991</v>
      </c>
      <c r="B26" s="76" t="s">
        <v>8</v>
      </c>
      <c r="C26" s="76" t="s">
        <v>8</v>
      </c>
      <c r="D26" s="76" t="s">
        <v>8</v>
      </c>
      <c r="E26" s="76" t="s">
        <v>8</v>
      </c>
      <c r="F26" s="76" t="s">
        <v>8</v>
      </c>
      <c r="G26" s="76" t="s">
        <v>8</v>
      </c>
      <c r="H26" s="76" t="s">
        <v>8</v>
      </c>
      <c r="I26" s="76" t="s">
        <v>8</v>
      </c>
      <c r="J26" s="76" t="s">
        <v>8</v>
      </c>
      <c r="K26" s="76" t="s">
        <v>8</v>
      </c>
      <c r="L26" s="76" t="s">
        <v>8</v>
      </c>
      <c r="M26" s="76" t="s">
        <v>8</v>
      </c>
      <c r="N26" s="76" t="s">
        <v>8</v>
      </c>
      <c r="O26" s="76" t="s">
        <v>8</v>
      </c>
      <c r="P26" s="76" t="s">
        <v>8</v>
      </c>
      <c r="Q26" s="137" t="s">
        <v>8</v>
      </c>
      <c r="R26" s="119"/>
    </row>
    <row r="27" spans="1:18" ht="13.8" customHeight="1" x14ac:dyDescent="0.25">
      <c r="A27" s="19">
        <v>1992</v>
      </c>
      <c r="B27" s="76" t="s">
        <v>8</v>
      </c>
      <c r="C27" s="76" t="s">
        <v>8</v>
      </c>
      <c r="D27" s="76" t="s">
        <v>8</v>
      </c>
      <c r="E27" s="76" t="s">
        <v>8</v>
      </c>
      <c r="F27" s="76" t="s">
        <v>8</v>
      </c>
      <c r="G27" s="76" t="s">
        <v>8</v>
      </c>
      <c r="H27" s="76" t="s">
        <v>8</v>
      </c>
      <c r="I27" s="76" t="s">
        <v>8</v>
      </c>
      <c r="J27" s="76" t="s">
        <v>8</v>
      </c>
      <c r="K27" s="76" t="s">
        <v>8</v>
      </c>
      <c r="L27" s="76" t="s">
        <v>8</v>
      </c>
      <c r="M27" s="76" t="s">
        <v>8</v>
      </c>
      <c r="N27" s="76" t="s">
        <v>8</v>
      </c>
      <c r="O27" s="76" t="s">
        <v>8</v>
      </c>
      <c r="P27" s="76" t="s">
        <v>8</v>
      </c>
      <c r="Q27" s="137" t="s">
        <v>8</v>
      </c>
      <c r="R27" s="119"/>
    </row>
    <row r="28" spans="1:18" ht="13.8" customHeight="1" x14ac:dyDescent="0.25">
      <c r="A28" s="19">
        <v>1993</v>
      </c>
      <c r="B28" s="76" t="s">
        <v>8</v>
      </c>
      <c r="C28" s="76" t="s">
        <v>8</v>
      </c>
      <c r="D28" s="76" t="s">
        <v>8</v>
      </c>
      <c r="E28" s="76" t="s">
        <v>8</v>
      </c>
      <c r="F28" s="76" t="s">
        <v>8</v>
      </c>
      <c r="G28" s="76" t="s">
        <v>8</v>
      </c>
      <c r="H28" s="76" t="s">
        <v>8</v>
      </c>
      <c r="I28" s="76" t="s">
        <v>8</v>
      </c>
      <c r="J28" s="76" t="s">
        <v>8</v>
      </c>
      <c r="K28" s="76" t="s">
        <v>8</v>
      </c>
      <c r="L28" s="76" t="s">
        <v>8</v>
      </c>
      <c r="M28" s="76" t="s">
        <v>8</v>
      </c>
      <c r="N28" s="76" t="s">
        <v>8</v>
      </c>
      <c r="O28" s="76" t="s">
        <v>8</v>
      </c>
      <c r="P28" s="76" t="s">
        <v>8</v>
      </c>
      <c r="Q28" s="137" t="s">
        <v>8</v>
      </c>
      <c r="R28" s="119"/>
    </row>
    <row r="29" spans="1:18" ht="13.8" customHeight="1" x14ac:dyDescent="0.25">
      <c r="A29" s="19">
        <v>1994</v>
      </c>
      <c r="B29" s="76" t="s">
        <v>8</v>
      </c>
      <c r="C29" s="76" t="s">
        <v>8</v>
      </c>
      <c r="D29" s="76" t="s">
        <v>8</v>
      </c>
      <c r="E29" s="76" t="s">
        <v>8</v>
      </c>
      <c r="F29" s="76" t="s">
        <v>8</v>
      </c>
      <c r="G29" s="76" t="s">
        <v>8</v>
      </c>
      <c r="H29" s="76" t="s">
        <v>8</v>
      </c>
      <c r="I29" s="76" t="s">
        <v>8</v>
      </c>
      <c r="J29" s="76" t="s">
        <v>8</v>
      </c>
      <c r="K29" s="76" t="s">
        <v>8</v>
      </c>
      <c r="L29" s="76" t="s">
        <v>8</v>
      </c>
      <c r="M29" s="76" t="s">
        <v>8</v>
      </c>
      <c r="N29" s="76" t="s">
        <v>8</v>
      </c>
      <c r="O29" s="76" t="s">
        <v>8</v>
      </c>
      <c r="P29" s="76" t="s">
        <v>8</v>
      </c>
      <c r="Q29" s="137" t="s">
        <v>8</v>
      </c>
      <c r="R29" s="119"/>
    </row>
    <row r="30" spans="1:18" ht="13.8" customHeight="1" x14ac:dyDescent="0.25">
      <c r="A30" s="19">
        <v>1995</v>
      </c>
      <c r="B30" s="76" t="s">
        <v>8</v>
      </c>
      <c r="C30" s="76" t="s">
        <v>8</v>
      </c>
      <c r="D30" s="76" t="s">
        <v>8</v>
      </c>
      <c r="E30" s="76" t="s">
        <v>8</v>
      </c>
      <c r="F30" s="76" t="s">
        <v>8</v>
      </c>
      <c r="G30" s="76" t="s">
        <v>8</v>
      </c>
      <c r="H30" s="76" t="s">
        <v>8</v>
      </c>
      <c r="I30" s="76" t="s">
        <v>8</v>
      </c>
      <c r="J30" s="76" t="s">
        <v>8</v>
      </c>
      <c r="K30" s="76" t="s">
        <v>8</v>
      </c>
      <c r="L30" s="76" t="s">
        <v>8</v>
      </c>
      <c r="M30" s="76" t="s">
        <v>8</v>
      </c>
      <c r="N30" s="76" t="s">
        <v>8</v>
      </c>
      <c r="O30" s="76" t="s">
        <v>8</v>
      </c>
      <c r="P30" s="76" t="s">
        <v>8</v>
      </c>
      <c r="Q30" s="137" t="s">
        <v>8</v>
      </c>
      <c r="R30" s="119"/>
    </row>
    <row r="31" spans="1:18" ht="13.8" customHeight="1" x14ac:dyDescent="0.25">
      <c r="A31" s="13">
        <v>1996</v>
      </c>
      <c r="B31" s="83" t="s">
        <v>8</v>
      </c>
      <c r="C31" s="75" t="s">
        <v>8</v>
      </c>
      <c r="D31" s="75" t="s">
        <v>8</v>
      </c>
      <c r="E31" s="75" t="s">
        <v>8</v>
      </c>
      <c r="F31" s="75" t="s">
        <v>8</v>
      </c>
      <c r="G31" s="75" t="s">
        <v>8</v>
      </c>
      <c r="H31" s="75" t="s">
        <v>8</v>
      </c>
      <c r="I31" s="75" t="s">
        <v>8</v>
      </c>
      <c r="J31" s="75" t="s">
        <v>8</v>
      </c>
      <c r="K31" s="75" t="s">
        <v>8</v>
      </c>
      <c r="L31" s="75" t="s">
        <v>8</v>
      </c>
      <c r="M31" s="75" t="s">
        <v>8</v>
      </c>
      <c r="N31" s="75" t="s">
        <v>8</v>
      </c>
      <c r="O31" s="75" t="s">
        <v>8</v>
      </c>
      <c r="P31" s="75" t="s">
        <v>8</v>
      </c>
      <c r="Q31" s="136" t="s">
        <v>8</v>
      </c>
      <c r="R31" s="119"/>
    </row>
    <row r="32" spans="1:18" ht="13.8" customHeight="1" x14ac:dyDescent="0.25">
      <c r="A32" s="13">
        <v>1997</v>
      </c>
      <c r="B32" s="83">
        <v>0.68184323151785198</v>
      </c>
      <c r="C32" s="15">
        <v>12</v>
      </c>
      <c r="D32" s="16">
        <f t="shared" ref="D32:D46" si="0">+B32-B32*(C32/100)</f>
        <v>0.60002204373570978</v>
      </c>
      <c r="E32" s="15">
        <v>63.643298873244902</v>
      </c>
      <c r="F32" s="16">
        <f t="shared" ref="F32:F46" si="1">+(D32-D32*(E32)/100)</f>
        <v>0.21814822113563981</v>
      </c>
      <c r="G32" s="15">
        <v>7</v>
      </c>
      <c r="H32" s="15">
        <f>F32-(F32*G32/100)</f>
        <v>0.20287784565614503</v>
      </c>
      <c r="I32" s="15">
        <v>38</v>
      </c>
      <c r="J32" s="17">
        <f t="shared" ref="J32:J46" si="2">100-(K32/B32*100)</f>
        <v>81.552318994675446</v>
      </c>
      <c r="K32" s="16">
        <f>+H32-H32*I32/100</f>
        <v>0.12578426430680992</v>
      </c>
      <c r="L32" s="18">
        <f t="shared" ref="L32:L46" si="3">+(K32/365)*16</f>
        <v>5.5138307641341335E-3</v>
      </c>
      <c r="M32" s="16">
        <f t="shared" ref="M32:M46" si="4">+L32*28.3495</f>
        <v>0.15631434524782062</v>
      </c>
      <c r="N32" s="15">
        <v>15</v>
      </c>
      <c r="O32" s="15">
        <v>56</v>
      </c>
      <c r="P32" s="18">
        <f t="shared" ref="P32:P46" si="5">+Q32*N32</f>
        <v>4.1869913905666238E-2</v>
      </c>
      <c r="Q32" s="136">
        <f t="shared" ref="Q32:Q46" si="6">+M32/O32</f>
        <v>2.7913275937110826E-3</v>
      </c>
      <c r="R32" s="119"/>
    </row>
    <row r="33" spans="1:18" ht="13.8" customHeight="1" x14ac:dyDescent="0.25">
      <c r="A33" s="13">
        <v>1998</v>
      </c>
      <c r="B33" s="83">
        <v>0.68503167158611444</v>
      </c>
      <c r="C33" s="15">
        <v>12</v>
      </c>
      <c r="D33" s="16">
        <f t="shared" si="0"/>
        <v>0.60282787099578072</v>
      </c>
      <c r="E33" s="15">
        <v>63.643298873244902</v>
      </c>
      <c r="F33" s="16">
        <f t="shared" si="1"/>
        <v>0.21916832736671676</v>
      </c>
      <c r="G33" s="15">
        <v>7</v>
      </c>
      <c r="H33" s="15">
        <f t="shared" ref="H33:H52" si="7">F33-(F33*G33/100)</f>
        <v>0.20382654445104659</v>
      </c>
      <c r="I33" s="15">
        <v>38</v>
      </c>
      <c r="J33" s="17">
        <f t="shared" si="2"/>
        <v>81.55231899467546</v>
      </c>
      <c r="K33" s="16">
        <f t="shared" ref="K33:K52" si="8">+H33-H33*I33/100</f>
        <v>0.12637245755964888</v>
      </c>
      <c r="L33" s="18">
        <f t="shared" si="3"/>
        <v>5.5396145779572107E-3</v>
      </c>
      <c r="M33" s="16">
        <f t="shared" si="4"/>
        <v>0.15704530347779794</v>
      </c>
      <c r="N33" s="15">
        <v>15</v>
      </c>
      <c r="O33" s="15">
        <v>56</v>
      </c>
      <c r="P33" s="18">
        <f t="shared" si="5"/>
        <v>4.2065706288695881E-2</v>
      </c>
      <c r="Q33" s="136">
        <f t="shared" si="6"/>
        <v>2.8043804192463919E-3</v>
      </c>
      <c r="R33" s="119"/>
    </row>
    <row r="34" spans="1:18" ht="13.8" customHeight="1" x14ac:dyDescent="0.25">
      <c r="A34" s="13">
        <v>1999</v>
      </c>
      <c r="B34" s="83">
        <v>0.68820365563293284</v>
      </c>
      <c r="C34" s="15">
        <v>12</v>
      </c>
      <c r="D34" s="16">
        <f t="shared" si="0"/>
        <v>0.60561921695698095</v>
      </c>
      <c r="E34" s="15">
        <v>63.643298873244902</v>
      </c>
      <c r="F34" s="16">
        <f t="shared" si="1"/>
        <v>0.22018316867524412</v>
      </c>
      <c r="G34" s="15">
        <v>7</v>
      </c>
      <c r="H34" s="15">
        <f t="shared" si="7"/>
        <v>0.20477034686797704</v>
      </c>
      <c r="I34" s="15">
        <v>38</v>
      </c>
      <c r="J34" s="17">
        <f t="shared" si="2"/>
        <v>81.552318994675446</v>
      </c>
      <c r="K34" s="16">
        <f t="shared" si="8"/>
        <v>0.12695761505814576</v>
      </c>
      <c r="L34" s="18">
        <f t="shared" si="3"/>
        <v>5.5652653176173489E-3</v>
      </c>
      <c r="M34" s="16">
        <f t="shared" si="4"/>
        <v>0.15777248912179304</v>
      </c>
      <c r="N34" s="15">
        <v>15</v>
      </c>
      <c r="O34" s="15">
        <v>56</v>
      </c>
      <c r="P34" s="18">
        <f t="shared" si="5"/>
        <v>4.2260488157623136E-2</v>
      </c>
      <c r="Q34" s="136">
        <f t="shared" si="6"/>
        <v>2.8173658771748758E-3</v>
      </c>
      <c r="R34" s="119"/>
    </row>
    <row r="35" spans="1:18" ht="13.8" customHeight="1" x14ac:dyDescent="0.25">
      <c r="A35" s="13">
        <v>2000</v>
      </c>
      <c r="B35" s="83">
        <v>0.7349308213963206</v>
      </c>
      <c r="C35" s="15">
        <v>12</v>
      </c>
      <c r="D35" s="16">
        <f t="shared" si="0"/>
        <v>0.64673912282876211</v>
      </c>
      <c r="E35" s="15">
        <v>63.643298873244902</v>
      </c>
      <c r="F35" s="16">
        <f t="shared" si="1"/>
        <v>0.2351330099566506</v>
      </c>
      <c r="G35" s="15">
        <v>7</v>
      </c>
      <c r="H35" s="15">
        <f t="shared" si="7"/>
        <v>0.21867369925968505</v>
      </c>
      <c r="I35" s="15">
        <v>38</v>
      </c>
      <c r="J35" s="17">
        <f t="shared" si="2"/>
        <v>81.552318994675446</v>
      </c>
      <c r="K35" s="16">
        <f t="shared" si="8"/>
        <v>0.13557769354100474</v>
      </c>
      <c r="L35" s="18">
        <f t="shared" si="3"/>
        <v>5.943131771660482E-3</v>
      </c>
      <c r="M35" s="16">
        <f t="shared" si="4"/>
        <v>0.16848481416068883</v>
      </c>
      <c r="N35" s="15">
        <v>15</v>
      </c>
      <c r="O35" s="15">
        <v>56</v>
      </c>
      <c r="P35" s="18">
        <f t="shared" si="5"/>
        <v>4.512986093589879E-2</v>
      </c>
      <c r="Q35" s="136">
        <f t="shared" si="6"/>
        <v>3.0086573957265861E-3</v>
      </c>
      <c r="R35" s="119"/>
    </row>
    <row r="36" spans="1:18" ht="13.8" customHeight="1" x14ac:dyDescent="0.25">
      <c r="A36" s="19">
        <v>2001</v>
      </c>
      <c r="B36" s="76">
        <v>0.781100579228447</v>
      </c>
      <c r="C36" s="21">
        <v>12</v>
      </c>
      <c r="D36" s="20">
        <f t="shared" si="0"/>
        <v>0.68736850972103336</v>
      </c>
      <c r="E36" s="21">
        <v>63.643298873244902</v>
      </c>
      <c r="F36" s="20">
        <f t="shared" si="1"/>
        <v>0.24990451471870667</v>
      </c>
      <c r="G36" s="21">
        <v>7</v>
      </c>
      <c r="H36" s="21">
        <f t="shared" si="7"/>
        <v>0.23241119868839721</v>
      </c>
      <c r="I36" s="21">
        <v>38</v>
      </c>
      <c r="J36" s="22">
        <f t="shared" si="2"/>
        <v>81.552318994675446</v>
      </c>
      <c r="K36" s="20">
        <f t="shared" si="8"/>
        <v>0.14409494318680627</v>
      </c>
      <c r="L36" s="23">
        <f t="shared" si="3"/>
        <v>6.3164906602435622E-3</v>
      </c>
      <c r="M36" s="20">
        <f t="shared" si="4"/>
        <v>0.17906935197257487</v>
      </c>
      <c r="N36" s="21">
        <v>15</v>
      </c>
      <c r="O36" s="21">
        <v>56</v>
      </c>
      <c r="P36" s="23">
        <f t="shared" si="5"/>
        <v>4.7965004992653978E-2</v>
      </c>
      <c r="Q36" s="137">
        <f t="shared" si="6"/>
        <v>3.1976669995102654E-3</v>
      </c>
      <c r="R36" s="119"/>
    </row>
    <row r="37" spans="1:18" ht="13.8" customHeight="1" x14ac:dyDescent="0.25">
      <c r="A37" s="19">
        <v>2002</v>
      </c>
      <c r="B37" s="76">
        <v>0.69869755990451132</v>
      </c>
      <c r="C37" s="21">
        <v>12</v>
      </c>
      <c r="D37" s="20">
        <f t="shared" si="0"/>
        <v>0.61485385271596993</v>
      </c>
      <c r="E37" s="21">
        <v>63.643298873244902</v>
      </c>
      <c r="F37" s="20">
        <f t="shared" si="1"/>
        <v>0.22354057759828416</v>
      </c>
      <c r="G37" s="21">
        <v>7</v>
      </c>
      <c r="H37" s="21">
        <f>F37-(F37*G37/100)</f>
        <v>0.20789273716640427</v>
      </c>
      <c r="I37" s="21">
        <v>38</v>
      </c>
      <c r="J37" s="22">
        <f t="shared" si="2"/>
        <v>81.552318994675446</v>
      </c>
      <c r="K37" s="20">
        <f t="shared" si="8"/>
        <v>0.12889349704317066</v>
      </c>
      <c r="L37" s="23">
        <f t="shared" si="3"/>
        <v>5.6501258977828235E-3</v>
      </c>
      <c r="M37" s="20">
        <f t="shared" si="4"/>
        <v>0.16017824413919415</v>
      </c>
      <c r="N37" s="21">
        <v>15</v>
      </c>
      <c r="O37" s="21">
        <v>56</v>
      </c>
      <c r="P37" s="23">
        <f t="shared" si="5"/>
        <v>4.290488682299843E-2</v>
      </c>
      <c r="Q37" s="137">
        <f t="shared" si="6"/>
        <v>2.8603257881998955E-3</v>
      </c>
      <c r="R37" s="119"/>
    </row>
    <row r="38" spans="1:18" ht="13.8" customHeight="1" x14ac:dyDescent="0.25">
      <c r="A38" s="19">
        <v>2003</v>
      </c>
      <c r="B38" s="76">
        <v>0.79904156749561051</v>
      </c>
      <c r="C38" s="21">
        <v>12</v>
      </c>
      <c r="D38" s="20">
        <f t="shared" si="0"/>
        <v>0.70315657939613729</v>
      </c>
      <c r="E38" s="21">
        <v>63.643298873244902</v>
      </c>
      <c r="F38" s="20">
        <f t="shared" si="1"/>
        <v>0.25564453602416803</v>
      </c>
      <c r="G38" s="21">
        <v>7</v>
      </c>
      <c r="H38" s="21">
        <f t="shared" si="7"/>
        <v>0.23774941850247627</v>
      </c>
      <c r="I38" s="21">
        <v>38</v>
      </c>
      <c r="J38" s="22">
        <f t="shared" si="2"/>
        <v>81.552318994675446</v>
      </c>
      <c r="K38" s="20">
        <f>+H38-H38*I38/100</f>
        <v>0.14740463947153529</v>
      </c>
      <c r="L38" s="23">
        <f t="shared" si="3"/>
        <v>6.4615732371083963E-3</v>
      </c>
      <c r="M38" s="20">
        <f t="shared" si="4"/>
        <v>0.18318237048540448</v>
      </c>
      <c r="N38" s="21">
        <v>15</v>
      </c>
      <c r="O38" s="21">
        <v>56</v>
      </c>
      <c r="P38" s="23">
        <f t="shared" si="5"/>
        <v>4.9066706380019053E-2</v>
      </c>
      <c r="Q38" s="137">
        <f t="shared" si="6"/>
        <v>3.271113758667937E-3</v>
      </c>
      <c r="R38" s="119"/>
    </row>
    <row r="39" spans="1:18" ht="13.8" customHeight="1" x14ac:dyDescent="0.25">
      <c r="A39" s="19">
        <v>2004</v>
      </c>
      <c r="B39" s="76">
        <v>0.77998415221819162</v>
      </c>
      <c r="C39" s="21">
        <v>12</v>
      </c>
      <c r="D39" s="20">
        <f t="shared" si="0"/>
        <v>0.68638605395200858</v>
      </c>
      <c r="E39" s="21">
        <v>63.643298873244902</v>
      </c>
      <c r="F39" s="20">
        <f t="shared" si="1"/>
        <v>0.24954732621105979</v>
      </c>
      <c r="G39" s="21">
        <v>7</v>
      </c>
      <c r="H39" s="21">
        <f t="shared" si="7"/>
        <v>0.23207901337628561</v>
      </c>
      <c r="I39" s="21">
        <v>38</v>
      </c>
      <c r="J39" s="22">
        <f t="shared" si="2"/>
        <v>81.552318994675446</v>
      </c>
      <c r="K39" s="20">
        <f t="shared" si="8"/>
        <v>0.1438889882932971</v>
      </c>
      <c r="L39" s="23">
        <f t="shared" si="3"/>
        <v>6.3074625005280919E-3</v>
      </c>
      <c r="M39" s="20">
        <f t="shared" si="4"/>
        <v>0.17881340815872113</v>
      </c>
      <c r="N39" s="21">
        <v>15</v>
      </c>
      <c r="O39" s="21">
        <v>56</v>
      </c>
      <c r="P39" s="23">
        <f t="shared" si="5"/>
        <v>4.7896448613943154E-2</v>
      </c>
      <c r="Q39" s="137">
        <f t="shared" si="6"/>
        <v>3.1930965742628771E-3</v>
      </c>
      <c r="R39" s="119"/>
    </row>
    <row r="40" spans="1:18" ht="13.8" customHeight="1" x14ac:dyDescent="0.25">
      <c r="A40" s="19">
        <v>2005</v>
      </c>
      <c r="B40" s="76">
        <v>0.68092963746173885</v>
      </c>
      <c r="C40" s="21">
        <v>12</v>
      </c>
      <c r="D40" s="20">
        <f t="shared" si="0"/>
        <v>0.59921808096633022</v>
      </c>
      <c r="E40" s="21">
        <v>63.643298873244902</v>
      </c>
      <c r="F40" s="20">
        <f t="shared" si="1"/>
        <v>0.21785592679440607</v>
      </c>
      <c r="G40" s="21">
        <v>7</v>
      </c>
      <c r="H40" s="21">
        <f t="shared" si="7"/>
        <v>0.20260601191879765</v>
      </c>
      <c r="I40" s="21">
        <v>38</v>
      </c>
      <c r="J40" s="22">
        <f t="shared" si="2"/>
        <v>81.552318994675446</v>
      </c>
      <c r="K40" s="20">
        <f t="shared" si="8"/>
        <v>0.12561572738965454</v>
      </c>
      <c r="L40" s="23">
        <f t="shared" si="3"/>
        <v>5.5064428444780069E-3</v>
      </c>
      <c r="M40" s="20">
        <f t="shared" si="4"/>
        <v>0.15610490141952926</v>
      </c>
      <c r="N40" s="21">
        <v>15</v>
      </c>
      <c r="O40" s="21">
        <v>56</v>
      </c>
      <c r="P40" s="23">
        <f t="shared" si="5"/>
        <v>4.1813812880231054E-2</v>
      </c>
      <c r="Q40" s="137">
        <f t="shared" si="6"/>
        <v>2.787587525348737E-3</v>
      </c>
      <c r="R40" s="119"/>
    </row>
    <row r="41" spans="1:18" ht="13.8" customHeight="1" x14ac:dyDescent="0.25">
      <c r="A41" s="13">
        <v>2006</v>
      </c>
      <c r="B41" s="83">
        <v>0.75200937170276538</v>
      </c>
      <c r="C41" s="15">
        <v>12</v>
      </c>
      <c r="D41" s="16">
        <f t="shared" si="0"/>
        <v>0.66176824709843352</v>
      </c>
      <c r="E41" s="15">
        <v>63.643298873244902</v>
      </c>
      <c r="F41" s="16">
        <f t="shared" si="1"/>
        <v>0.24059710374934362</v>
      </c>
      <c r="G41" s="15">
        <v>7</v>
      </c>
      <c r="H41" s="15">
        <f t="shared" si="7"/>
        <v>0.22375530648688957</v>
      </c>
      <c r="I41" s="15">
        <v>38</v>
      </c>
      <c r="J41" s="17">
        <f t="shared" si="2"/>
        <v>81.55231899467546</v>
      </c>
      <c r="K41" s="16">
        <f t="shared" si="8"/>
        <v>0.13872829002187154</v>
      </c>
      <c r="L41" s="18">
        <f t="shared" si="3"/>
        <v>6.0812401105477931E-3</v>
      </c>
      <c r="M41" s="16">
        <f t="shared" si="4"/>
        <v>0.17240011651397466</v>
      </c>
      <c r="N41" s="15">
        <v>15</v>
      </c>
      <c r="O41" s="15">
        <v>56</v>
      </c>
      <c r="P41" s="18">
        <f t="shared" si="5"/>
        <v>4.6178602637671783E-2</v>
      </c>
      <c r="Q41" s="136">
        <f t="shared" si="6"/>
        <v>3.0785735091781188E-3</v>
      </c>
      <c r="R41" s="119"/>
    </row>
    <row r="42" spans="1:18" ht="13.8" customHeight="1" x14ac:dyDescent="0.25">
      <c r="A42" s="13">
        <v>2007</v>
      </c>
      <c r="B42" s="83">
        <v>0.60619423908553705</v>
      </c>
      <c r="C42" s="15">
        <v>12</v>
      </c>
      <c r="D42" s="16">
        <f t="shared" si="0"/>
        <v>0.53345093039527258</v>
      </c>
      <c r="E42" s="15">
        <v>63.142455933220866</v>
      </c>
      <c r="F42" s="16">
        <f t="shared" si="1"/>
        <v>0.19661691174508089</v>
      </c>
      <c r="G42" s="15">
        <v>7</v>
      </c>
      <c r="H42" s="15">
        <f t="shared" si="7"/>
        <v>0.18285372792292523</v>
      </c>
      <c r="I42" s="15">
        <v>38</v>
      </c>
      <c r="J42" s="17">
        <f t="shared" si="2"/>
        <v>81.298187280163731</v>
      </c>
      <c r="K42" s="16">
        <f t="shared" si="8"/>
        <v>0.11336931131221364</v>
      </c>
      <c r="L42" s="18">
        <f t="shared" si="3"/>
        <v>4.9696136465627897E-3</v>
      </c>
      <c r="M42" s="16">
        <f t="shared" si="4"/>
        <v>0.14088606207323182</v>
      </c>
      <c r="N42" s="15">
        <v>15</v>
      </c>
      <c r="O42" s="15">
        <v>56</v>
      </c>
      <c r="P42" s="18">
        <f t="shared" si="5"/>
        <v>3.7737338055329951E-2</v>
      </c>
      <c r="Q42" s="136">
        <f t="shared" si="6"/>
        <v>2.5158225370219968E-3</v>
      </c>
      <c r="R42" s="119"/>
    </row>
    <row r="43" spans="1:18" ht="13.8" customHeight="1" x14ac:dyDescent="0.25">
      <c r="A43" s="13">
        <v>2008</v>
      </c>
      <c r="B43" s="83">
        <v>0.46967322265423961</v>
      </c>
      <c r="C43" s="15">
        <v>12</v>
      </c>
      <c r="D43" s="16">
        <f t="shared" si="0"/>
        <v>0.41331243593573086</v>
      </c>
      <c r="E43" s="15">
        <v>62.64161299319683</v>
      </c>
      <c r="F43" s="16">
        <f t="shared" si="1"/>
        <v>0.15440685936411574</v>
      </c>
      <c r="G43" s="15">
        <v>7</v>
      </c>
      <c r="H43" s="15">
        <f t="shared" si="7"/>
        <v>0.14359837920862764</v>
      </c>
      <c r="I43" s="15">
        <v>38</v>
      </c>
      <c r="J43" s="17">
        <f t="shared" si="2"/>
        <v>81.044055565652016</v>
      </c>
      <c r="K43" s="16">
        <f t="shared" si="8"/>
        <v>8.9030995109349143E-2</v>
      </c>
      <c r="L43" s="18">
        <f t="shared" si="3"/>
        <v>3.9027285527385926E-3</v>
      </c>
      <c r="M43" s="16">
        <f t="shared" si="4"/>
        <v>0.11064040310586273</v>
      </c>
      <c r="N43" s="15">
        <v>15</v>
      </c>
      <c r="O43" s="15">
        <v>56</v>
      </c>
      <c r="P43" s="18">
        <f t="shared" si="5"/>
        <v>2.9635822260498948E-2</v>
      </c>
      <c r="Q43" s="136">
        <f t="shared" si="6"/>
        <v>1.9757214840332633E-3</v>
      </c>
      <c r="R43" s="119"/>
    </row>
    <row r="44" spans="1:18" ht="13.8" customHeight="1" x14ac:dyDescent="0.25">
      <c r="A44" s="13">
        <v>2009</v>
      </c>
      <c r="B44" s="83">
        <v>0.42043836111236826</v>
      </c>
      <c r="C44" s="15">
        <v>12</v>
      </c>
      <c r="D44" s="16">
        <f t="shared" si="0"/>
        <v>0.36998575777888409</v>
      </c>
      <c r="E44" s="15">
        <v>62.140770053172794</v>
      </c>
      <c r="F44" s="16">
        <f t="shared" si="1"/>
        <v>0.14007375880801887</v>
      </c>
      <c r="G44" s="15">
        <v>7</v>
      </c>
      <c r="H44" s="15">
        <f t="shared" si="7"/>
        <v>0.13026859569145754</v>
      </c>
      <c r="I44" s="15">
        <v>38</v>
      </c>
      <c r="J44" s="17">
        <f t="shared" si="2"/>
        <v>80.789923851140301</v>
      </c>
      <c r="K44" s="16">
        <f t="shared" si="8"/>
        <v>8.0766529328703679E-2</v>
      </c>
      <c r="L44" s="18">
        <f t="shared" si="3"/>
        <v>3.5404506007102985E-3</v>
      </c>
      <c r="M44" s="16">
        <f t="shared" si="4"/>
        <v>0.1003700043048366</v>
      </c>
      <c r="N44" s="15">
        <v>15</v>
      </c>
      <c r="O44" s="15">
        <v>56</v>
      </c>
      <c r="P44" s="18">
        <f t="shared" si="5"/>
        <v>2.6884822581652663E-2</v>
      </c>
      <c r="Q44" s="136">
        <f t="shared" si="6"/>
        <v>1.7923215054435108E-3</v>
      </c>
      <c r="R44" s="119"/>
    </row>
    <row r="45" spans="1:18" ht="13.8" customHeight="1" x14ac:dyDescent="0.25">
      <c r="A45" s="13">
        <v>2010</v>
      </c>
      <c r="B45" s="83">
        <v>0.38975065165057765</v>
      </c>
      <c r="C45" s="15">
        <v>12</v>
      </c>
      <c r="D45" s="16">
        <f t="shared" si="0"/>
        <v>0.34298057345250832</v>
      </c>
      <c r="E45" s="15">
        <v>61.639927113148758</v>
      </c>
      <c r="F45" s="16">
        <f t="shared" si="1"/>
        <v>0.13156759796412257</v>
      </c>
      <c r="G45" s="15">
        <v>7</v>
      </c>
      <c r="H45" s="15">
        <f t="shared" si="7"/>
        <v>0.12235786610663399</v>
      </c>
      <c r="I45" s="15">
        <v>38</v>
      </c>
      <c r="J45" s="17">
        <f t="shared" si="2"/>
        <v>80.535792136628586</v>
      </c>
      <c r="K45" s="16">
        <f t="shared" si="8"/>
        <v>7.5861876986113075E-2</v>
      </c>
      <c r="L45" s="18">
        <f t="shared" si="3"/>
        <v>3.3254521418570114E-3</v>
      </c>
      <c r="M45" s="16">
        <f t="shared" si="4"/>
        <v>9.4274905495575337E-2</v>
      </c>
      <c r="N45" s="15">
        <v>15</v>
      </c>
      <c r="O45" s="15">
        <v>56</v>
      </c>
      <c r="P45" s="18">
        <f t="shared" si="5"/>
        <v>2.5252206829171963E-2</v>
      </c>
      <c r="Q45" s="136">
        <f t="shared" si="6"/>
        <v>1.683480455278131E-3</v>
      </c>
      <c r="R45" s="119"/>
    </row>
    <row r="46" spans="1:18" ht="13.8" customHeight="1" x14ac:dyDescent="0.25">
      <c r="A46" s="19">
        <v>2011</v>
      </c>
      <c r="B46" s="76">
        <v>0.34395179164456258</v>
      </c>
      <c r="C46" s="21">
        <v>12</v>
      </c>
      <c r="D46" s="20">
        <f t="shared" si="0"/>
        <v>0.30267757664721506</v>
      </c>
      <c r="E46" s="21">
        <v>61.139084173124722</v>
      </c>
      <c r="F46" s="20">
        <f t="shared" si="1"/>
        <v>0.11762327828770014</v>
      </c>
      <c r="G46" s="21">
        <v>7</v>
      </c>
      <c r="H46" s="21">
        <f t="shared" si="7"/>
        <v>0.10938964880756114</v>
      </c>
      <c r="I46" s="21">
        <v>38</v>
      </c>
      <c r="J46" s="22">
        <f t="shared" si="2"/>
        <v>80.281660422116872</v>
      </c>
      <c r="K46" s="20">
        <f t="shared" si="8"/>
        <v>6.7821582260687907E-2</v>
      </c>
      <c r="L46" s="23">
        <f t="shared" si="3"/>
        <v>2.9730008662219357E-3</v>
      </c>
      <c r="M46" s="20">
        <f t="shared" si="4"/>
        <v>8.4283088056958763E-2</v>
      </c>
      <c r="N46" s="21">
        <v>15</v>
      </c>
      <c r="O46" s="21">
        <v>56</v>
      </c>
      <c r="P46" s="23">
        <f t="shared" si="5"/>
        <v>2.2575827158113952E-2</v>
      </c>
      <c r="Q46" s="137">
        <f t="shared" si="6"/>
        <v>1.5050551438742636E-3</v>
      </c>
      <c r="R46" s="119"/>
    </row>
    <row r="47" spans="1:18" ht="13.8" customHeight="1" x14ac:dyDescent="0.25">
      <c r="A47" s="19">
        <v>2012</v>
      </c>
      <c r="B47" s="76">
        <v>0.27616446210740409</v>
      </c>
      <c r="C47" s="21">
        <v>12</v>
      </c>
      <c r="D47" s="20">
        <f t="shared" ref="D47:D52" si="9">+B47-B47*(C47/100)</f>
        <v>0.2430247266545156</v>
      </c>
      <c r="E47" s="21">
        <v>61.139084173124722</v>
      </c>
      <c r="F47" s="20">
        <f t="shared" ref="F47:F52" si="10">+(D47-D47*(E47)/100)</f>
        <v>9.4441634463705043E-2</v>
      </c>
      <c r="G47" s="21">
        <v>7</v>
      </c>
      <c r="H47" s="21">
        <f t="shared" si="7"/>
        <v>8.7830720051245689E-2</v>
      </c>
      <c r="I47" s="21">
        <v>38</v>
      </c>
      <c r="J47" s="22">
        <f t="shared" ref="J47:J52" si="11">100-(K47/B47*100)</f>
        <v>80.281660422116872</v>
      </c>
      <c r="K47" s="20">
        <f t="shared" si="8"/>
        <v>5.4455046431772326E-2</v>
      </c>
      <c r="L47" s="23">
        <f t="shared" ref="L47:L52" si="12">+(K47/365)*16</f>
        <v>2.3870705285160471E-3</v>
      </c>
      <c r="M47" s="20">
        <f t="shared" ref="M47:M52" si="13">+L47*28.3495</f>
        <v>6.7672255948165672E-2</v>
      </c>
      <c r="N47" s="21">
        <v>15</v>
      </c>
      <c r="O47" s="21">
        <v>56</v>
      </c>
      <c r="P47" s="23">
        <f t="shared" ref="P47:P52" si="14">+Q47*N47</f>
        <v>1.8126497128972945E-2</v>
      </c>
      <c r="Q47" s="137">
        <f t="shared" ref="Q47:Q52" si="15">+M47/O47</f>
        <v>1.2084331419315298E-3</v>
      </c>
      <c r="R47" s="119"/>
    </row>
    <row r="48" spans="1:18" ht="13.8" customHeight="1" x14ac:dyDescent="0.25">
      <c r="A48" s="19">
        <v>2013</v>
      </c>
      <c r="B48" s="76">
        <v>0.25884930809551665</v>
      </c>
      <c r="C48" s="21">
        <v>12</v>
      </c>
      <c r="D48" s="20">
        <f t="shared" si="9"/>
        <v>0.22778739112405466</v>
      </c>
      <c r="E48" s="21">
        <v>61.139084173124722</v>
      </c>
      <c r="F48" s="20">
        <f t="shared" si="10"/>
        <v>8.8520266328954045E-2</v>
      </c>
      <c r="G48" s="21">
        <v>7</v>
      </c>
      <c r="H48" s="21">
        <f t="shared" si="7"/>
        <v>8.2323847685927265E-2</v>
      </c>
      <c r="I48" s="21">
        <v>38</v>
      </c>
      <c r="J48" s="22">
        <f t="shared" si="11"/>
        <v>80.281660422116857</v>
      </c>
      <c r="K48" s="20">
        <f t="shared" si="8"/>
        <v>5.1040785565274908E-2</v>
      </c>
      <c r="L48" s="23">
        <f t="shared" si="12"/>
        <v>2.2374042987517769E-3</v>
      </c>
      <c r="M48" s="20">
        <f t="shared" si="13"/>
        <v>6.3429293167463499E-2</v>
      </c>
      <c r="N48" s="21">
        <v>15</v>
      </c>
      <c r="O48" s="21">
        <v>56</v>
      </c>
      <c r="P48" s="23">
        <f t="shared" si="14"/>
        <v>1.6989989241284864E-2</v>
      </c>
      <c r="Q48" s="137">
        <f t="shared" si="15"/>
        <v>1.1326659494189911E-3</v>
      </c>
      <c r="R48" s="119"/>
    </row>
    <row r="49" spans="1:18" ht="13.8" customHeight="1" x14ac:dyDescent="0.25">
      <c r="A49" s="19">
        <v>2014</v>
      </c>
      <c r="B49" s="76">
        <v>0.46097255632735051</v>
      </c>
      <c r="C49" s="21">
        <v>12</v>
      </c>
      <c r="D49" s="20">
        <f t="shared" si="9"/>
        <v>0.40565584956806844</v>
      </c>
      <c r="E49" s="21">
        <v>61.139084173124722</v>
      </c>
      <c r="F49" s="20">
        <f t="shared" si="10"/>
        <v>0.15764157824744288</v>
      </c>
      <c r="G49" s="21">
        <v>7</v>
      </c>
      <c r="H49" s="21">
        <f t="shared" si="7"/>
        <v>0.14660666777012188</v>
      </c>
      <c r="I49" s="21">
        <v>38</v>
      </c>
      <c r="J49" s="22">
        <f t="shared" si="11"/>
        <v>80.281660422116872</v>
      </c>
      <c r="K49" s="20">
        <f t="shared" si="8"/>
        <v>9.0896134017475566E-2</v>
      </c>
      <c r="L49" s="23">
        <f t="shared" si="12"/>
        <v>3.984488066519477E-3</v>
      </c>
      <c r="M49" s="20">
        <f t="shared" si="13"/>
        <v>0.11295824444179391</v>
      </c>
      <c r="N49" s="21">
        <v>15</v>
      </c>
      <c r="O49" s="21">
        <v>56</v>
      </c>
      <c r="P49" s="23">
        <f t="shared" si="14"/>
        <v>3.025667261833765E-2</v>
      </c>
      <c r="Q49" s="137">
        <f t="shared" si="15"/>
        <v>2.0171115078891767E-3</v>
      </c>
      <c r="R49" s="119"/>
    </row>
    <row r="50" spans="1:18" ht="13.8" customHeight="1" x14ac:dyDescent="0.25">
      <c r="A50" s="24">
        <v>2015</v>
      </c>
      <c r="B50" s="76">
        <v>0.32604664024645047</v>
      </c>
      <c r="C50" s="25">
        <v>12</v>
      </c>
      <c r="D50" s="26">
        <f t="shared" si="9"/>
        <v>0.28692104341687641</v>
      </c>
      <c r="E50" s="21">
        <v>61.139084173124722</v>
      </c>
      <c r="F50" s="26">
        <f t="shared" si="10"/>
        <v>0.11150014517182461</v>
      </c>
      <c r="G50" s="25">
        <v>7</v>
      </c>
      <c r="H50" s="21">
        <f t="shared" si="7"/>
        <v>0.10369513500979688</v>
      </c>
      <c r="I50" s="25">
        <v>38</v>
      </c>
      <c r="J50" s="27">
        <f t="shared" si="11"/>
        <v>80.281660422116872</v>
      </c>
      <c r="K50" s="20">
        <f t="shared" si="8"/>
        <v>6.4290983706074056E-2</v>
      </c>
      <c r="L50" s="28">
        <f t="shared" si="12"/>
        <v>2.8182349021840681E-3</v>
      </c>
      <c r="M50" s="26">
        <f t="shared" si="13"/>
        <v>7.9895550359467229E-2</v>
      </c>
      <c r="N50" s="25">
        <v>15</v>
      </c>
      <c r="O50" s="25">
        <v>56</v>
      </c>
      <c r="P50" s="28">
        <f t="shared" si="14"/>
        <v>2.1400593846285863E-2</v>
      </c>
      <c r="Q50" s="138">
        <f t="shared" si="15"/>
        <v>1.4267062564190577E-3</v>
      </c>
      <c r="R50" s="119"/>
    </row>
    <row r="51" spans="1:18" ht="13.8" customHeight="1" x14ac:dyDescent="0.25">
      <c r="A51" s="29">
        <v>2016</v>
      </c>
      <c r="B51" s="83">
        <v>0.28051909186945007</v>
      </c>
      <c r="C51" s="30">
        <v>12</v>
      </c>
      <c r="D51" s="14">
        <f t="shared" si="9"/>
        <v>0.24685680084511608</v>
      </c>
      <c r="E51" s="30">
        <v>61.139084173124722</v>
      </c>
      <c r="F51" s="14">
        <f t="shared" si="10"/>
        <v>9.5930813589337693E-2</v>
      </c>
      <c r="G51" s="30">
        <v>7</v>
      </c>
      <c r="H51" s="15">
        <f t="shared" si="7"/>
        <v>8.9215656638084062E-2</v>
      </c>
      <c r="I51" s="30">
        <v>38</v>
      </c>
      <c r="J51" s="32">
        <f t="shared" si="11"/>
        <v>80.281660422116857</v>
      </c>
      <c r="K51" s="16">
        <f t="shared" si="8"/>
        <v>5.5313707115612121E-2</v>
      </c>
      <c r="L51" s="33">
        <f t="shared" si="12"/>
        <v>2.424710448903545E-3</v>
      </c>
      <c r="M51" s="14">
        <f t="shared" si="13"/>
        <v>6.8739328871191052E-2</v>
      </c>
      <c r="N51" s="30">
        <v>15</v>
      </c>
      <c r="O51" s="30">
        <v>56</v>
      </c>
      <c r="P51" s="33">
        <f t="shared" si="14"/>
        <v>1.8412320233354748E-2</v>
      </c>
      <c r="Q51" s="139">
        <f t="shared" si="15"/>
        <v>1.2274880155569831E-3</v>
      </c>
      <c r="R51" s="119"/>
    </row>
    <row r="52" spans="1:18" ht="13.8" customHeight="1" x14ac:dyDescent="0.25">
      <c r="A52" s="29">
        <v>2017</v>
      </c>
      <c r="B52" s="83">
        <v>0.48142746102627099</v>
      </c>
      <c r="C52" s="30">
        <v>12</v>
      </c>
      <c r="D52" s="14">
        <f t="shared" si="9"/>
        <v>0.42365616570311848</v>
      </c>
      <c r="E52" s="30">
        <v>61.139084173124722</v>
      </c>
      <c r="F52" s="14">
        <f t="shared" si="10"/>
        <v>0.16463666594925613</v>
      </c>
      <c r="G52" s="30">
        <v>7</v>
      </c>
      <c r="H52" s="15">
        <f t="shared" si="7"/>
        <v>0.1531120993328082</v>
      </c>
      <c r="I52" s="30">
        <v>38</v>
      </c>
      <c r="J52" s="32">
        <f t="shared" si="11"/>
        <v>80.281660422116872</v>
      </c>
      <c r="K52" s="16">
        <f t="shared" si="8"/>
        <v>9.4929501586341086E-2</v>
      </c>
      <c r="L52" s="33">
        <f t="shared" si="12"/>
        <v>4.1612932202231712E-3</v>
      </c>
      <c r="M52" s="14">
        <f t="shared" si="13"/>
        <v>0.11797058214671678</v>
      </c>
      <c r="N52" s="30">
        <v>15</v>
      </c>
      <c r="O52" s="30">
        <v>56</v>
      </c>
      <c r="P52" s="33">
        <f t="shared" si="14"/>
        <v>3.1599263075013422E-2</v>
      </c>
      <c r="Q52" s="139">
        <f t="shared" si="15"/>
        <v>2.1066175383342282E-3</v>
      </c>
      <c r="R52" s="119"/>
    </row>
    <row r="53" spans="1:18" ht="13.8" customHeight="1" x14ac:dyDescent="0.25">
      <c r="A53" s="59">
        <v>2018</v>
      </c>
      <c r="B53" s="83">
        <v>0.56785792423948811</v>
      </c>
      <c r="C53" s="31">
        <v>12</v>
      </c>
      <c r="D53" s="35">
        <f>+B53-B53*(C53/100)</f>
        <v>0.49971497333074955</v>
      </c>
      <c r="E53" s="31">
        <v>61.139084173124722</v>
      </c>
      <c r="F53" s="35">
        <f>+(D53-D53*(E53)/100)</f>
        <v>0.19419381516035483</v>
      </c>
      <c r="G53" s="31">
        <v>7</v>
      </c>
      <c r="H53" s="97">
        <f>F53-(F53*G53/100)</f>
        <v>0.18060024809913</v>
      </c>
      <c r="I53" s="31">
        <v>38</v>
      </c>
      <c r="J53" s="60">
        <f>100-(K53/B53*100)</f>
        <v>80.281660422116872</v>
      </c>
      <c r="K53" s="80">
        <f>+H53-H53*I53/100</f>
        <v>0.1119721538214606</v>
      </c>
      <c r="L53" s="61">
        <f>+(K53/365)*16</f>
        <v>4.9083683866941634E-3</v>
      </c>
      <c r="M53" s="35">
        <f>+L53*28.3495</f>
        <v>0.13914978957858617</v>
      </c>
      <c r="N53" s="31">
        <v>15</v>
      </c>
      <c r="O53" s="31">
        <v>56</v>
      </c>
      <c r="P53" s="61">
        <f>+Q53*N53</f>
        <v>3.7272265065692721E-2</v>
      </c>
      <c r="Q53" s="140">
        <f>+M53/O53</f>
        <v>2.4848176710461816E-3</v>
      </c>
      <c r="R53" s="119"/>
    </row>
    <row r="54" spans="1:18" ht="13.8" customHeight="1" x14ac:dyDescent="0.25">
      <c r="A54" s="59">
        <v>2019</v>
      </c>
      <c r="B54" s="84">
        <v>0.66417291165365466</v>
      </c>
      <c r="C54" s="31">
        <v>12</v>
      </c>
      <c r="D54" s="35">
        <f>+B54-B54*(C54/100)</f>
        <v>0.58447216225521614</v>
      </c>
      <c r="E54" s="31">
        <v>61.139084173124722</v>
      </c>
      <c r="F54" s="35">
        <f>+(D54-D54*(E54)/100)</f>
        <v>0.22713123500551746</v>
      </c>
      <c r="G54" s="31">
        <v>7</v>
      </c>
      <c r="H54" s="97">
        <f>F54-(F54*G54/100)</f>
        <v>0.21123204855513122</v>
      </c>
      <c r="I54" s="31">
        <v>38</v>
      </c>
      <c r="J54" s="60">
        <f>100-(K54/B54*100)</f>
        <v>80.281660422116857</v>
      </c>
      <c r="K54" s="80">
        <f>+H54-H54*I54/100</f>
        <v>0.13096387010418137</v>
      </c>
      <c r="L54" s="61">
        <f>+(K54/365)*16</f>
        <v>5.7408819771695941E-3</v>
      </c>
      <c r="M54" s="35">
        <f>+L54*28.3495</f>
        <v>0.16275113361176941</v>
      </c>
      <c r="N54" s="31">
        <v>15</v>
      </c>
      <c r="O54" s="31">
        <v>56</v>
      </c>
      <c r="P54" s="61">
        <f>+Q54*N54</f>
        <v>4.3594053646009663E-2</v>
      </c>
      <c r="Q54" s="140">
        <f>+M54/O54</f>
        <v>2.9062702430673109E-3</v>
      </c>
      <c r="R54" s="119"/>
    </row>
    <row r="55" spans="1:18" ht="13.8" customHeight="1" x14ac:dyDescent="0.25">
      <c r="A55" s="59">
        <v>2020</v>
      </c>
      <c r="B55" s="84">
        <v>0.56694839416551412</v>
      </c>
      <c r="C55" s="31">
        <v>12</v>
      </c>
      <c r="D55" s="35">
        <f>+B55-B55*(C55/100)</f>
        <v>0.49891458686565243</v>
      </c>
      <c r="E55" s="31">
        <v>61.139084173124722</v>
      </c>
      <c r="F55" s="35">
        <f>+(D55-D55*(E55)/100)</f>
        <v>0.19388277764986372</v>
      </c>
      <c r="G55" s="31">
        <v>7</v>
      </c>
      <c r="H55" s="97">
        <f>F55-(F55*G55/100)</f>
        <v>0.18031098321437328</v>
      </c>
      <c r="I55" s="31">
        <v>38</v>
      </c>
      <c r="J55" s="60">
        <f>100-(K55/B55*100)</f>
        <v>80.281660422116872</v>
      </c>
      <c r="K55" s="80">
        <f>+H55-H55*I55/100</f>
        <v>0.11179280959291144</v>
      </c>
      <c r="L55" s="61">
        <f>+(K55/365)*16</f>
        <v>4.9005067218810495E-3</v>
      </c>
      <c r="M55" s="35">
        <f>+L55*28.3495</f>
        <v>0.1389269153119668</v>
      </c>
      <c r="N55" s="31">
        <v>15</v>
      </c>
      <c r="O55" s="31">
        <v>56</v>
      </c>
      <c r="P55" s="61">
        <f>+Q55*N55</f>
        <v>3.7212566601419673E-2</v>
      </c>
      <c r="Q55" s="140">
        <f>+M55/O55</f>
        <v>2.4808377734279784E-3</v>
      </c>
      <c r="R55" s="119"/>
    </row>
    <row r="56" spans="1:18" ht="13.8" customHeight="1" x14ac:dyDescent="0.25">
      <c r="A56" s="19">
        <v>2021</v>
      </c>
      <c r="B56" s="143">
        <v>0.62172775905669109</v>
      </c>
      <c r="C56" s="21">
        <v>12</v>
      </c>
      <c r="D56" s="20">
        <f t="shared" ref="D56:D57" si="16">+B56-B56*(C56/100)</f>
        <v>0.54712042796988813</v>
      </c>
      <c r="E56" s="21">
        <v>61.139084173124722</v>
      </c>
      <c r="F56" s="20">
        <f t="shared" ref="F56:F57" si="17">+(D56-D56*(E56)/100)</f>
        <v>0.21261600898501798</v>
      </c>
      <c r="G56" s="21">
        <v>7</v>
      </c>
      <c r="H56" s="21">
        <f t="shared" ref="H56:H57" si="18">F56-(F56*G56/100)</f>
        <v>0.19773288835606673</v>
      </c>
      <c r="I56" s="21">
        <v>38</v>
      </c>
      <c r="J56" s="22">
        <f t="shared" ref="J56:J57" si="19">100-(K56/B56*100)</f>
        <v>80.281660422116872</v>
      </c>
      <c r="K56" s="20">
        <f t="shared" ref="K56:K57" si="20">+H56-H56*I56/100</f>
        <v>0.12259439078076137</v>
      </c>
      <c r="L56" s="23">
        <f t="shared" ref="L56:L57" si="21">+(K56/365)*16</f>
        <v>5.3740006917594027E-3</v>
      </c>
      <c r="M56" s="20">
        <f t="shared" ref="M56:M57" si="22">+L56*28.3495</f>
        <v>0.15235023261103317</v>
      </c>
      <c r="N56" s="21">
        <v>15</v>
      </c>
      <c r="O56" s="21">
        <v>56</v>
      </c>
      <c r="P56" s="23">
        <f t="shared" ref="P56:P57" si="23">+Q56*N56</f>
        <v>4.0808098020812457E-2</v>
      </c>
      <c r="Q56" s="137">
        <f t="shared" ref="Q56:Q57" si="24">+M56/O56</f>
        <v>2.7205398680541638E-3</v>
      </c>
      <c r="R56" s="119"/>
    </row>
    <row r="57" spans="1:18" ht="13.8" customHeight="1" thickBot="1" x14ac:dyDescent="0.3">
      <c r="A57" s="123">
        <v>2022</v>
      </c>
      <c r="B57" s="135">
        <v>0.59891268547149312</v>
      </c>
      <c r="C57" s="125">
        <v>12</v>
      </c>
      <c r="D57" s="124">
        <f t="shared" si="16"/>
        <v>0.52704316321491396</v>
      </c>
      <c r="E57" s="125">
        <v>61.139084173124722</v>
      </c>
      <c r="F57" s="124">
        <f t="shared" si="17"/>
        <v>0.20481380002824862</v>
      </c>
      <c r="G57" s="125">
        <v>7</v>
      </c>
      <c r="H57" s="125">
        <f t="shared" si="18"/>
        <v>0.19047683402627122</v>
      </c>
      <c r="I57" s="125">
        <v>38</v>
      </c>
      <c r="J57" s="126">
        <f t="shared" si="19"/>
        <v>80.281660422116857</v>
      </c>
      <c r="K57" s="124">
        <f t="shared" si="20"/>
        <v>0.11809563709628816</v>
      </c>
      <c r="L57" s="127">
        <f t="shared" si="21"/>
        <v>5.1767950507961933E-3</v>
      </c>
      <c r="M57" s="124">
        <f t="shared" si="22"/>
        <v>0.14675955129254667</v>
      </c>
      <c r="N57" s="125">
        <v>15</v>
      </c>
      <c r="O57" s="125">
        <v>56</v>
      </c>
      <c r="P57" s="127">
        <f t="shared" si="23"/>
        <v>3.9310594096217857E-2</v>
      </c>
      <c r="Q57" s="141">
        <f t="shared" si="24"/>
        <v>2.6207062730811905E-3</v>
      </c>
      <c r="R57" s="119"/>
    </row>
    <row r="58" spans="1:18" ht="15" customHeight="1" thickTop="1" x14ac:dyDescent="0.25">
      <c r="A58" s="7" t="s">
        <v>96</v>
      </c>
      <c r="Q58" s="7"/>
    </row>
    <row r="59" spans="1:18" ht="15" customHeight="1" x14ac:dyDescent="0.25">
      <c r="A59" s="7" t="s">
        <v>88</v>
      </c>
      <c r="Q59" s="7"/>
    </row>
    <row r="60" spans="1:18" ht="15" customHeight="1" x14ac:dyDescent="0.25">
      <c r="A60" s="7" t="s">
        <v>104</v>
      </c>
      <c r="Q60" s="7"/>
    </row>
    <row r="61" spans="1:18" ht="15" customHeight="1" x14ac:dyDescent="0.25">
      <c r="A61" s="7" t="s">
        <v>209</v>
      </c>
      <c r="Q61" s="7"/>
    </row>
    <row r="62" spans="1:18" ht="15" customHeight="1" x14ac:dyDescent="0.25">
      <c r="A62" s="7" t="s">
        <v>210</v>
      </c>
      <c r="Q62" s="7"/>
    </row>
    <row r="63" spans="1:18" ht="15" customHeight="1" x14ac:dyDescent="0.25">
      <c r="A63" s="7" t="s">
        <v>105</v>
      </c>
      <c r="Q63" s="7"/>
    </row>
    <row r="64" spans="1:18" ht="15" customHeight="1" x14ac:dyDescent="0.25">
      <c r="A64" s="7" t="s">
        <v>106</v>
      </c>
      <c r="Q64" s="7"/>
    </row>
    <row r="65" spans="1:17" ht="15" customHeight="1" x14ac:dyDescent="0.25">
      <c r="A65" s="7" t="s">
        <v>214</v>
      </c>
      <c r="Q65" s="7"/>
    </row>
    <row r="66" spans="1:17" x14ac:dyDescent="0.25">
      <c r="Q66" s="7"/>
    </row>
    <row r="67" spans="1:17" x14ac:dyDescent="0.25">
      <c r="Q67" s="7"/>
    </row>
    <row r="68" spans="1:17" x14ac:dyDescent="0.25">
      <c r="Q68" s="7"/>
    </row>
    <row r="69" spans="1:17" x14ac:dyDescent="0.25">
      <c r="Q69" s="7"/>
    </row>
    <row r="70" spans="1:17" x14ac:dyDescent="0.25">
      <c r="Q70" s="7"/>
    </row>
    <row r="71" spans="1:17" x14ac:dyDescent="0.25">
      <c r="Q71" s="7"/>
    </row>
    <row r="72" spans="1:17" x14ac:dyDescent="0.25">
      <c r="Q72"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88">
    <pageSetUpPr fitToPage="1"/>
  </sheetPr>
  <dimension ref="A1:R72"/>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125</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83" t="s">
        <v>8</v>
      </c>
      <c r="C5" s="75" t="s">
        <v>8</v>
      </c>
      <c r="D5" s="75" t="s">
        <v>8</v>
      </c>
      <c r="E5" s="75" t="s">
        <v>8</v>
      </c>
      <c r="F5" s="75" t="s">
        <v>8</v>
      </c>
      <c r="G5" s="75" t="s">
        <v>8</v>
      </c>
      <c r="H5" s="75" t="s">
        <v>8</v>
      </c>
      <c r="I5" s="75" t="s">
        <v>8</v>
      </c>
      <c r="J5" s="75" t="s">
        <v>8</v>
      </c>
      <c r="K5" s="75" t="s">
        <v>8</v>
      </c>
      <c r="L5" s="75" t="s">
        <v>8</v>
      </c>
      <c r="M5" s="75" t="s">
        <v>8</v>
      </c>
      <c r="N5" s="75" t="s">
        <v>8</v>
      </c>
      <c r="O5" s="75" t="s">
        <v>8</v>
      </c>
      <c r="P5" s="75" t="s">
        <v>8</v>
      </c>
      <c r="Q5" s="136" t="s">
        <v>8</v>
      </c>
      <c r="R5" s="119"/>
    </row>
    <row r="6" spans="1:18" ht="13.8" customHeight="1" x14ac:dyDescent="0.25">
      <c r="A6" s="19">
        <v>1971</v>
      </c>
      <c r="B6" s="76" t="s">
        <v>8</v>
      </c>
      <c r="C6" s="76" t="s">
        <v>8</v>
      </c>
      <c r="D6" s="76" t="s">
        <v>8</v>
      </c>
      <c r="E6" s="76" t="s">
        <v>8</v>
      </c>
      <c r="F6" s="76" t="s">
        <v>8</v>
      </c>
      <c r="G6" s="76" t="s">
        <v>8</v>
      </c>
      <c r="H6" s="76" t="s">
        <v>8</v>
      </c>
      <c r="I6" s="76" t="s">
        <v>8</v>
      </c>
      <c r="J6" s="76" t="s">
        <v>8</v>
      </c>
      <c r="K6" s="76" t="s">
        <v>8</v>
      </c>
      <c r="L6" s="76" t="s">
        <v>8</v>
      </c>
      <c r="M6" s="76" t="s">
        <v>8</v>
      </c>
      <c r="N6" s="76" t="s">
        <v>8</v>
      </c>
      <c r="O6" s="76" t="s">
        <v>8</v>
      </c>
      <c r="P6" s="76" t="s">
        <v>8</v>
      </c>
      <c r="Q6" s="137" t="s">
        <v>8</v>
      </c>
      <c r="R6" s="119"/>
    </row>
    <row r="7" spans="1:18" ht="13.8" customHeight="1" x14ac:dyDescent="0.25">
      <c r="A7" s="19">
        <v>1972</v>
      </c>
      <c r="B7" s="76" t="s">
        <v>8</v>
      </c>
      <c r="C7" s="76" t="s">
        <v>8</v>
      </c>
      <c r="D7" s="76" t="s">
        <v>8</v>
      </c>
      <c r="E7" s="76" t="s">
        <v>8</v>
      </c>
      <c r="F7" s="76" t="s">
        <v>8</v>
      </c>
      <c r="G7" s="76" t="s">
        <v>8</v>
      </c>
      <c r="H7" s="76" t="s">
        <v>8</v>
      </c>
      <c r="I7" s="76" t="s">
        <v>8</v>
      </c>
      <c r="J7" s="76" t="s">
        <v>8</v>
      </c>
      <c r="K7" s="76" t="s">
        <v>8</v>
      </c>
      <c r="L7" s="76" t="s">
        <v>8</v>
      </c>
      <c r="M7" s="76" t="s">
        <v>8</v>
      </c>
      <c r="N7" s="76" t="s">
        <v>8</v>
      </c>
      <c r="O7" s="76" t="s">
        <v>8</v>
      </c>
      <c r="P7" s="76" t="s">
        <v>8</v>
      </c>
      <c r="Q7" s="137" t="s">
        <v>8</v>
      </c>
      <c r="R7" s="119"/>
    </row>
    <row r="8" spans="1:18" ht="13.8" customHeight="1" x14ac:dyDescent="0.25">
      <c r="A8" s="19">
        <v>1973</v>
      </c>
      <c r="B8" s="76" t="s">
        <v>8</v>
      </c>
      <c r="C8" s="76" t="s">
        <v>8</v>
      </c>
      <c r="D8" s="76" t="s">
        <v>8</v>
      </c>
      <c r="E8" s="76" t="s">
        <v>8</v>
      </c>
      <c r="F8" s="76" t="s">
        <v>8</v>
      </c>
      <c r="G8" s="76" t="s">
        <v>8</v>
      </c>
      <c r="H8" s="76" t="s">
        <v>8</v>
      </c>
      <c r="I8" s="76" t="s">
        <v>8</v>
      </c>
      <c r="J8" s="76" t="s">
        <v>8</v>
      </c>
      <c r="K8" s="76" t="s">
        <v>8</v>
      </c>
      <c r="L8" s="76" t="s">
        <v>8</v>
      </c>
      <c r="M8" s="76" t="s">
        <v>8</v>
      </c>
      <c r="N8" s="76" t="s">
        <v>8</v>
      </c>
      <c r="O8" s="76" t="s">
        <v>8</v>
      </c>
      <c r="P8" s="76" t="s">
        <v>8</v>
      </c>
      <c r="Q8" s="137" t="s">
        <v>8</v>
      </c>
      <c r="R8" s="119"/>
    </row>
    <row r="9" spans="1:18" ht="13.8" customHeight="1" x14ac:dyDescent="0.25">
      <c r="A9" s="19">
        <v>1974</v>
      </c>
      <c r="B9" s="20">
        <v>0.16541917850496138</v>
      </c>
      <c r="C9" s="21">
        <v>12</v>
      </c>
      <c r="D9" s="20">
        <f t="shared" ref="D9:D34" si="0">+B9-B9*(C9/100)</f>
        <v>0.145568877084366</v>
      </c>
      <c r="E9" s="21">
        <v>24.418044091214931</v>
      </c>
      <c r="F9" s="20">
        <f t="shared" ref="F9:F34" si="1">+(D9-D9*(E9)/100)</f>
        <v>0.11002380449481905</v>
      </c>
      <c r="G9" s="21">
        <v>14</v>
      </c>
      <c r="H9" s="21">
        <f>F9-(F9*G9/100)</f>
        <v>9.4620471865544384E-2</v>
      </c>
      <c r="I9" s="21">
        <v>20</v>
      </c>
      <c r="J9" s="22">
        <f t="shared" ref="J9:J34" si="2">100-(K9/B9*100)</f>
        <v>54.239660614585169</v>
      </c>
      <c r="K9" s="20">
        <f>+H9-H9*I9/100</f>
        <v>7.5696377492435504E-2</v>
      </c>
      <c r="L9" s="20">
        <f t="shared" ref="L9:L34" si="3">+(K9/365)*16</f>
        <v>3.3181973695314195E-3</v>
      </c>
      <c r="M9" s="20">
        <f t="shared" ref="M9:M34" si="4">+L9*28.3495</f>
        <v>9.4069236327530975E-2</v>
      </c>
      <c r="N9" s="21">
        <v>33</v>
      </c>
      <c r="O9" s="21">
        <v>100</v>
      </c>
      <c r="P9" s="23">
        <f t="shared" ref="P9:P34" si="5">+Q9*N9</f>
        <v>3.104284798808522E-2</v>
      </c>
      <c r="Q9" s="137">
        <f t="shared" ref="Q9:Q34" si="6">+M9/O9</f>
        <v>9.4069236327530971E-4</v>
      </c>
      <c r="R9" s="119"/>
    </row>
    <row r="10" spans="1:18" ht="13.8" customHeight="1" x14ac:dyDescent="0.25">
      <c r="A10" s="19">
        <v>1975</v>
      </c>
      <c r="B10" s="20">
        <v>0.18309955411093048</v>
      </c>
      <c r="C10" s="21">
        <v>12</v>
      </c>
      <c r="D10" s="20">
        <f t="shared" si="0"/>
        <v>0.16112760761761882</v>
      </c>
      <c r="E10" s="21">
        <v>24.418044091214931</v>
      </c>
      <c r="F10" s="20">
        <f t="shared" si="1"/>
        <v>0.12178339734642887</v>
      </c>
      <c r="G10" s="21">
        <v>14</v>
      </c>
      <c r="H10" s="21">
        <f t="shared" ref="H10:H52" si="7">F10-(F10*G10/100)</f>
        <v>0.10473372171792883</v>
      </c>
      <c r="I10" s="21">
        <v>20</v>
      </c>
      <c r="J10" s="22">
        <f t="shared" si="2"/>
        <v>54.239660614585169</v>
      </c>
      <c r="K10" s="20">
        <f t="shared" ref="K10:K52" si="8">+H10-H10*I10/100</f>
        <v>8.3786977374343069E-2</v>
      </c>
      <c r="L10" s="20">
        <f t="shared" si="3"/>
        <v>3.6728538027109292E-3</v>
      </c>
      <c r="M10" s="20">
        <f t="shared" si="4"/>
        <v>0.10412356887995348</v>
      </c>
      <c r="N10" s="21">
        <v>33</v>
      </c>
      <c r="O10" s="21">
        <v>100</v>
      </c>
      <c r="P10" s="23">
        <f t="shared" si="5"/>
        <v>3.4360777730384651E-2</v>
      </c>
      <c r="Q10" s="137">
        <f t="shared" si="6"/>
        <v>1.0412356887995349E-3</v>
      </c>
      <c r="R10" s="119"/>
    </row>
    <row r="11" spans="1:18" ht="13.8" customHeight="1" x14ac:dyDescent="0.25">
      <c r="A11" s="13">
        <v>1976</v>
      </c>
      <c r="B11" s="83">
        <v>0.12058953837686615</v>
      </c>
      <c r="C11" s="15">
        <v>12</v>
      </c>
      <c r="D11" s="16">
        <f t="shared" si="0"/>
        <v>0.10611879377164221</v>
      </c>
      <c r="E11" s="15">
        <v>24.418044091214931</v>
      </c>
      <c r="F11" s="16">
        <f t="shared" si="1"/>
        <v>8.0206659919417167E-2</v>
      </c>
      <c r="G11" s="15">
        <v>14</v>
      </c>
      <c r="H11" s="30">
        <f t="shared" si="7"/>
        <v>6.8977727530698765E-2</v>
      </c>
      <c r="I11" s="30">
        <v>20</v>
      </c>
      <c r="J11" s="32">
        <f t="shared" si="2"/>
        <v>54.239660614585169</v>
      </c>
      <c r="K11" s="14">
        <f t="shared" si="8"/>
        <v>5.5182182024559011E-2</v>
      </c>
      <c r="L11" s="16">
        <f t="shared" si="3"/>
        <v>2.4189449654601208E-3</v>
      </c>
      <c r="M11" s="16">
        <f t="shared" si="4"/>
        <v>6.8575880298311687E-2</v>
      </c>
      <c r="N11" s="15">
        <v>33</v>
      </c>
      <c r="O11" s="15">
        <v>100</v>
      </c>
      <c r="P11" s="18">
        <f t="shared" si="5"/>
        <v>2.2630040498442857E-2</v>
      </c>
      <c r="Q11" s="136">
        <f t="shared" si="6"/>
        <v>6.8575880298311692E-4</v>
      </c>
      <c r="R11" s="119"/>
    </row>
    <row r="12" spans="1:18" ht="13.8" customHeight="1" x14ac:dyDescent="0.25">
      <c r="A12" s="13">
        <v>1977</v>
      </c>
      <c r="B12" s="83">
        <v>0.17182544871707561</v>
      </c>
      <c r="C12" s="15">
        <v>12</v>
      </c>
      <c r="D12" s="16">
        <f t="shared" si="0"/>
        <v>0.15120639487102655</v>
      </c>
      <c r="E12" s="15">
        <v>24.418044091214931</v>
      </c>
      <c r="F12" s="16">
        <f t="shared" si="1"/>
        <v>0.11428475070268274</v>
      </c>
      <c r="G12" s="15">
        <v>14</v>
      </c>
      <c r="H12" s="30">
        <f t="shared" si="7"/>
        <v>9.8284885604307148E-2</v>
      </c>
      <c r="I12" s="30">
        <v>20</v>
      </c>
      <c r="J12" s="32">
        <f t="shared" si="2"/>
        <v>54.239660614585162</v>
      </c>
      <c r="K12" s="14">
        <f t="shared" si="8"/>
        <v>7.8627908483445724E-2</v>
      </c>
      <c r="L12" s="16">
        <f t="shared" si="3"/>
        <v>3.4467028376304974E-3</v>
      </c>
      <c r="M12" s="16">
        <f t="shared" si="4"/>
        <v>9.7712302095405781E-2</v>
      </c>
      <c r="N12" s="15">
        <v>33</v>
      </c>
      <c r="O12" s="15">
        <v>100</v>
      </c>
      <c r="P12" s="18">
        <f t="shared" si="5"/>
        <v>3.2245059691483904E-2</v>
      </c>
      <c r="Q12" s="136">
        <f t="shared" si="6"/>
        <v>9.7712302095405781E-4</v>
      </c>
      <c r="R12" s="119"/>
    </row>
    <row r="13" spans="1:18" ht="13.8" customHeight="1" x14ac:dyDescent="0.25">
      <c r="A13" s="13">
        <v>1978</v>
      </c>
      <c r="B13" s="83">
        <v>0.35071530426578601</v>
      </c>
      <c r="C13" s="15">
        <v>12</v>
      </c>
      <c r="D13" s="16">
        <f t="shared" si="0"/>
        <v>0.30862946775389166</v>
      </c>
      <c r="E13" s="15">
        <v>24.418044091214931</v>
      </c>
      <c r="F13" s="16">
        <f t="shared" si="1"/>
        <v>0.23326818823926443</v>
      </c>
      <c r="G13" s="15">
        <v>14</v>
      </c>
      <c r="H13" s="30">
        <f t="shared" si="7"/>
        <v>0.20061064188576741</v>
      </c>
      <c r="I13" s="30">
        <v>20</v>
      </c>
      <c r="J13" s="32">
        <f t="shared" si="2"/>
        <v>54.239660614585169</v>
      </c>
      <c r="K13" s="14">
        <f t="shared" si="8"/>
        <v>0.16048851350861393</v>
      </c>
      <c r="L13" s="16">
        <f t="shared" si="3"/>
        <v>7.035112920925542E-3</v>
      </c>
      <c r="M13" s="16">
        <f t="shared" si="4"/>
        <v>0.19944193375177866</v>
      </c>
      <c r="N13" s="15">
        <v>33</v>
      </c>
      <c r="O13" s="15">
        <v>100</v>
      </c>
      <c r="P13" s="18">
        <f t="shared" si="5"/>
        <v>6.581583813808696E-2</v>
      </c>
      <c r="Q13" s="136">
        <f t="shared" si="6"/>
        <v>1.9944193375177866E-3</v>
      </c>
      <c r="R13" s="119"/>
    </row>
    <row r="14" spans="1:18" ht="13.8" customHeight="1" x14ac:dyDescent="0.25">
      <c r="A14" s="13">
        <v>1979</v>
      </c>
      <c r="B14" s="83">
        <v>0.38301121059296606</v>
      </c>
      <c r="C14" s="15">
        <v>12</v>
      </c>
      <c r="D14" s="16">
        <f t="shared" si="0"/>
        <v>0.33704986532181014</v>
      </c>
      <c r="E14" s="15">
        <v>24.418044091214931</v>
      </c>
      <c r="F14" s="16">
        <f t="shared" si="1"/>
        <v>0.25474888059814998</v>
      </c>
      <c r="G14" s="15">
        <v>14</v>
      </c>
      <c r="H14" s="30">
        <f t="shared" si="7"/>
        <v>0.21908403731440898</v>
      </c>
      <c r="I14" s="30">
        <v>20</v>
      </c>
      <c r="J14" s="32">
        <f t="shared" si="2"/>
        <v>54.239660614585169</v>
      </c>
      <c r="K14" s="14">
        <f t="shared" si="8"/>
        <v>0.17526722985152718</v>
      </c>
      <c r="L14" s="16">
        <f t="shared" si="3"/>
        <v>7.6829470619847531E-3</v>
      </c>
      <c r="M14" s="16">
        <f t="shared" si="4"/>
        <v>0.21780770773373676</v>
      </c>
      <c r="N14" s="15">
        <v>33</v>
      </c>
      <c r="O14" s="15">
        <v>100</v>
      </c>
      <c r="P14" s="18">
        <f t="shared" si="5"/>
        <v>7.1876543552133132E-2</v>
      </c>
      <c r="Q14" s="136">
        <f t="shared" si="6"/>
        <v>2.1780770773373675E-3</v>
      </c>
      <c r="R14" s="119"/>
    </row>
    <row r="15" spans="1:18" ht="13.8" customHeight="1" x14ac:dyDescent="0.25">
      <c r="A15" s="13">
        <v>1980</v>
      </c>
      <c r="B15" s="83">
        <v>0.31082629124474148</v>
      </c>
      <c r="C15" s="15">
        <v>12</v>
      </c>
      <c r="D15" s="16">
        <f t="shared" si="0"/>
        <v>0.27352713629537251</v>
      </c>
      <c r="E15" s="15">
        <v>24.418044091214931</v>
      </c>
      <c r="F15" s="16">
        <f t="shared" si="1"/>
        <v>0.20673715955333088</v>
      </c>
      <c r="G15" s="15">
        <v>14</v>
      </c>
      <c r="H15" s="30">
        <f t="shared" si="7"/>
        <v>0.17779395721586455</v>
      </c>
      <c r="I15" s="30">
        <v>20</v>
      </c>
      <c r="J15" s="32">
        <f t="shared" si="2"/>
        <v>54.239660614585169</v>
      </c>
      <c r="K15" s="14">
        <f t="shared" si="8"/>
        <v>0.14223516577269163</v>
      </c>
      <c r="L15" s="16">
        <f t="shared" si="3"/>
        <v>6.2349661708577149E-3</v>
      </c>
      <c r="M15" s="16">
        <f t="shared" si="4"/>
        <v>0.17675817346073078</v>
      </c>
      <c r="N15" s="15">
        <v>33</v>
      </c>
      <c r="O15" s="15">
        <v>100</v>
      </c>
      <c r="P15" s="18">
        <f t="shared" si="5"/>
        <v>5.8330197242041158E-2</v>
      </c>
      <c r="Q15" s="136">
        <f t="shared" si="6"/>
        <v>1.7675817346073078E-3</v>
      </c>
      <c r="R15" s="119"/>
    </row>
    <row r="16" spans="1:18" ht="13.8" customHeight="1" x14ac:dyDescent="0.25">
      <c r="A16" s="19">
        <v>1981</v>
      </c>
      <c r="B16" s="20">
        <v>0.34366900759242669</v>
      </c>
      <c r="C16" s="21">
        <v>12</v>
      </c>
      <c r="D16" s="20">
        <f t="shared" si="0"/>
        <v>0.30242872668133547</v>
      </c>
      <c r="E16" s="21">
        <v>24.418044091214931</v>
      </c>
      <c r="F16" s="20">
        <f t="shared" si="1"/>
        <v>0.22858154685578708</v>
      </c>
      <c r="G16" s="21">
        <v>14</v>
      </c>
      <c r="H16" s="21">
        <f t="shared" si="7"/>
        <v>0.19658013029597687</v>
      </c>
      <c r="I16" s="21">
        <v>20</v>
      </c>
      <c r="J16" s="22">
        <f t="shared" si="2"/>
        <v>54.239660614585169</v>
      </c>
      <c r="K16" s="20">
        <f t="shared" si="8"/>
        <v>0.1572641042367815</v>
      </c>
      <c r="L16" s="20">
        <f t="shared" si="3"/>
        <v>6.8937689528452166E-3</v>
      </c>
      <c r="M16" s="20">
        <f t="shared" si="4"/>
        <v>0.19543490292868546</v>
      </c>
      <c r="N16" s="21">
        <v>33</v>
      </c>
      <c r="O16" s="21">
        <v>100</v>
      </c>
      <c r="P16" s="23">
        <f t="shared" si="5"/>
        <v>6.4493517966466199E-2</v>
      </c>
      <c r="Q16" s="137">
        <f t="shared" si="6"/>
        <v>1.9543490292868544E-3</v>
      </c>
      <c r="R16" s="119"/>
    </row>
    <row r="17" spans="1:18" ht="13.8" customHeight="1" x14ac:dyDescent="0.25">
      <c r="A17" s="19">
        <v>1982</v>
      </c>
      <c r="B17" s="20">
        <v>0.31576150360914423</v>
      </c>
      <c r="C17" s="21">
        <v>12</v>
      </c>
      <c r="D17" s="20">
        <f t="shared" si="0"/>
        <v>0.27787012317604692</v>
      </c>
      <c r="E17" s="21">
        <v>24.418044091214931</v>
      </c>
      <c r="F17" s="20">
        <f t="shared" si="1"/>
        <v>0.21001967398260657</v>
      </c>
      <c r="G17" s="21">
        <v>14</v>
      </c>
      <c r="H17" s="21">
        <f t="shared" si="7"/>
        <v>0.18061691962504164</v>
      </c>
      <c r="I17" s="21">
        <v>20</v>
      </c>
      <c r="J17" s="22">
        <f t="shared" si="2"/>
        <v>54.239660614585169</v>
      </c>
      <c r="K17" s="20">
        <f t="shared" si="8"/>
        <v>0.14449353570003332</v>
      </c>
      <c r="L17" s="20">
        <f t="shared" si="3"/>
        <v>6.3339632087685838E-3</v>
      </c>
      <c r="M17" s="20">
        <f t="shared" si="4"/>
        <v>0.17956468998698497</v>
      </c>
      <c r="N17" s="21">
        <v>33</v>
      </c>
      <c r="O17" s="21">
        <v>100</v>
      </c>
      <c r="P17" s="23">
        <f t="shared" si="5"/>
        <v>5.9256347695705036E-2</v>
      </c>
      <c r="Q17" s="137">
        <f t="shared" si="6"/>
        <v>1.7956468998698496E-3</v>
      </c>
      <c r="R17" s="119"/>
    </row>
    <row r="18" spans="1:18" ht="13.8" customHeight="1" x14ac:dyDescent="0.25">
      <c r="A18" s="19">
        <v>1983</v>
      </c>
      <c r="B18" s="20">
        <v>0.45284079434246527</v>
      </c>
      <c r="C18" s="21">
        <v>12</v>
      </c>
      <c r="D18" s="20">
        <f t="shared" si="0"/>
        <v>0.39849989902136945</v>
      </c>
      <c r="E18" s="21">
        <v>24.418044091214931</v>
      </c>
      <c r="F18" s="20">
        <f t="shared" si="1"/>
        <v>0.30119401797488449</v>
      </c>
      <c r="G18" s="21">
        <v>14</v>
      </c>
      <c r="H18" s="21">
        <f t="shared" si="7"/>
        <v>0.25902685545840065</v>
      </c>
      <c r="I18" s="21">
        <v>20</v>
      </c>
      <c r="J18" s="22">
        <f t="shared" si="2"/>
        <v>54.239660614585169</v>
      </c>
      <c r="K18" s="20">
        <f t="shared" si="8"/>
        <v>0.20722148436672053</v>
      </c>
      <c r="L18" s="20">
        <f t="shared" si="3"/>
        <v>9.0836815064863786E-3</v>
      </c>
      <c r="M18" s="20">
        <f t="shared" si="4"/>
        <v>0.25751782886813557</v>
      </c>
      <c r="N18" s="21">
        <v>33</v>
      </c>
      <c r="O18" s="21">
        <v>100</v>
      </c>
      <c r="P18" s="23">
        <f t="shared" si="5"/>
        <v>8.4980883526484738E-2</v>
      </c>
      <c r="Q18" s="137">
        <f t="shared" si="6"/>
        <v>2.5751782886813557E-3</v>
      </c>
      <c r="R18" s="119"/>
    </row>
    <row r="19" spans="1:18" ht="13.8" customHeight="1" x14ac:dyDescent="0.25">
      <c r="A19" s="19">
        <v>1984</v>
      </c>
      <c r="B19" s="20">
        <v>0.44552063482661158</v>
      </c>
      <c r="C19" s="21">
        <v>12</v>
      </c>
      <c r="D19" s="20">
        <f t="shared" si="0"/>
        <v>0.39205815864741822</v>
      </c>
      <c r="E19" s="21">
        <v>24.418044091214931</v>
      </c>
      <c r="F19" s="20">
        <f t="shared" si="1"/>
        <v>0.29632522460568628</v>
      </c>
      <c r="G19" s="21">
        <v>14</v>
      </c>
      <c r="H19" s="21">
        <f t="shared" si="7"/>
        <v>0.25483969316089022</v>
      </c>
      <c r="I19" s="21">
        <v>20</v>
      </c>
      <c r="J19" s="22">
        <f t="shared" si="2"/>
        <v>54.239660614585155</v>
      </c>
      <c r="K19" s="20">
        <f t="shared" si="8"/>
        <v>0.20387175452871217</v>
      </c>
      <c r="L19" s="20">
        <f t="shared" si="3"/>
        <v>8.9368440341353276E-3</v>
      </c>
      <c r="M19" s="20">
        <f t="shared" si="4"/>
        <v>0.25335505994571944</v>
      </c>
      <c r="N19" s="21">
        <v>33</v>
      </c>
      <c r="O19" s="21">
        <v>100</v>
      </c>
      <c r="P19" s="23">
        <f t="shared" si="5"/>
        <v>8.3607169782087404E-2</v>
      </c>
      <c r="Q19" s="137">
        <f t="shared" si="6"/>
        <v>2.5335505994571943E-3</v>
      </c>
      <c r="R19" s="119"/>
    </row>
    <row r="20" spans="1:18" ht="13.8" customHeight="1" x14ac:dyDescent="0.25">
      <c r="A20" s="19">
        <v>1985</v>
      </c>
      <c r="B20" s="20">
        <v>0.38268725864483827</v>
      </c>
      <c r="C20" s="21">
        <v>12</v>
      </c>
      <c r="D20" s="20">
        <f t="shared" si="0"/>
        <v>0.33676478760745765</v>
      </c>
      <c r="E20" s="21">
        <v>24.418044091214931</v>
      </c>
      <c r="F20" s="20">
        <f t="shared" si="1"/>
        <v>0.25453341328578233</v>
      </c>
      <c r="G20" s="21">
        <v>14</v>
      </c>
      <c r="H20" s="21">
        <f t="shared" si="7"/>
        <v>0.21889873542577282</v>
      </c>
      <c r="I20" s="21">
        <v>20</v>
      </c>
      <c r="J20" s="22">
        <f t="shared" si="2"/>
        <v>54.239660614585169</v>
      </c>
      <c r="K20" s="20">
        <f t="shared" si="8"/>
        <v>0.17511898834061826</v>
      </c>
      <c r="L20" s="20">
        <f t="shared" si="3"/>
        <v>7.6764488039723069E-3</v>
      </c>
      <c r="M20" s="20">
        <f t="shared" si="4"/>
        <v>0.21762348536821291</v>
      </c>
      <c r="N20" s="21">
        <v>33</v>
      </c>
      <c r="O20" s="21">
        <v>100</v>
      </c>
      <c r="P20" s="23">
        <f t="shared" si="5"/>
        <v>7.1815750171510262E-2</v>
      </c>
      <c r="Q20" s="137">
        <f t="shared" si="6"/>
        <v>2.1762348536821293E-3</v>
      </c>
      <c r="R20" s="119"/>
    </row>
    <row r="21" spans="1:18" ht="13.8" customHeight="1" x14ac:dyDescent="0.25">
      <c r="A21" s="13">
        <v>1986</v>
      </c>
      <c r="B21" s="83">
        <v>0.28527348982551493</v>
      </c>
      <c r="C21" s="15">
        <v>12</v>
      </c>
      <c r="D21" s="16">
        <f t="shared" si="0"/>
        <v>0.25104067104645311</v>
      </c>
      <c r="E21" s="15">
        <v>24.418044091214931</v>
      </c>
      <c r="F21" s="16">
        <f t="shared" si="1"/>
        <v>0.18974144930344836</v>
      </c>
      <c r="G21" s="15">
        <v>14</v>
      </c>
      <c r="H21" s="30">
        <f t="shared" si="7"/>
        <v>0.16317764640096558</v>
      </c>
      <c r="I21" s="30">
        <v>20</v>
      </c>
      <c r="J21" s="32">
        <f t="shared" si="2"/>
        <v>54.239660614585169</v>
      </c>
      <c r="K21" s="14">
        <f t="shared" si="8"/>
        <v>0.13054211712077246</v>
      </c>
      <c r="L21" s="16">
        <f t="shared" si="3"/>
        <v>5.7223941751571488E-3</v>
      </c>
      <c r="M21" s="16">
        <f t="shared" si="4"/>
        <v>0.16222701366861758</v>
      </c>
      <c r="N21" s="15">
        <v>33</v>
      </c>
      <c r="O21" s="15">
        <v>100</v>
      </c>
      <c r="P21" s="18">
        <f t="shared" si="5"/>
        <v>5.3534914510643801E-2</v>
      </c>
      <c r="Q21" s="136">
        <f t="shared" si="6"/>
        <v>1.6222701366861757E-3</v>
      </c>
      <c r="R21" s="119"/>
    </row>
    <row r="22" spans="1:18" ht="13.8" customHeight="1" x14ac:dyDescent="0.25">
      <c r="A22" s="13">
        <v>1987</v>
      </c>
      <c r="B22" s="83">
        <v>0.21370763842440815</v>
      </c>
      <c r="C22" s="15">
        <v>12</v>
      </c>
      <c r="D22" s="16">
        <f t="shared" si="0"/>
        <v>0.18806272181347916</v>
      </c>
      <c r="E22" s="15">
        <v>24.418044091214931</v>
      </c>
      <c r="F22" s="16">
        <f t="shared" si="1"/>
        <v>0.14214148348192496</v>
      </c>
      <c r="G22" s="15">
        <v>14</v>
      </c>
      <c r="H22" s="30">
        <f t="shared" si="7"/>
        <v>0.12224167579445547</v>
      </c>
      <c r="I22" s="30">
        <v>20</v>
      </c>
      <c r="J22" s="32">
        <f t="shared" si="2"/>
        <v>54.239660614585169</v>
      </c>
      <c r="K22" s="14">
        <f t="shared" si="8"/>
        <v>9.7793340635564371E-2</v>
      </c>
      <c r="L22" s="16">
        <f t="shared" si="3"/>
        <v>4.2868313703261097E-3</v>
      </c>
      <c r="M22" s="16">
        <f t="shared" si="4"/>
        <v>0.12152952593306005</v>
      </c>
      <c r="N22" s="15">
        <v>33</v>
      </c>
      <c r="O22" s="15">
        <v>100</v>
      </c>
      <c r="P22" s="18">
        <f t="shared" si="5"/>
        <v>4.0104743557909821E-2</v>
      </c>
      <c r="Q22" s="136">
        <f t="shared" si="6"/>
        <v>1.2152952593306005E-3</v>
      </c>
      <c r="R22" s="119"/>
    </row>
    <row r="23" spans="1:18" ht="13.8" customHeight="1" x14ac:dyDescent="0.25">
      <c r="A23" s="13">
        <v>1988</v>
      </c>
      <c r="B23" s="83">
        <v>0.41480809391848056</v>
      </c>
      <c r="C23" s="15">
        <v>12</v>
      </c>
      <c r="D23" s="16">
        <f t="shared" si="0"/>
        <v>0.36503112264826287</v>
      </c>
      <c r="E23" s="15">
        <v>24.418044091214931</v>
      </c>
      <c r="F23" s="16">
        <f t="shared" si="1"/>
        <v>0.27589766217335321</v>
      </c>
      <c r="G23" s="15">
        <v>14</v>
      </c>
      <c r="H23" s="30">
        <f t="shared" si="7"/>
        <v>0.23727198946908376</v>
      </c>
      <c r="I23" s="30">
        <v>20</v>
      </c>
      <c r="J23" s="32">
        <f t="shared" si="2"/>
        <v>54.239660614585169</v>
      </c>
      <c r="K23" s="14">
        <f t="shared" si="8"/>
        <v>0.18981759157526701</v>
      </c>
      <c r="L23" s="16">
        <f t="shared" si="3"/>
        <v>8.3207711375459514E-3</v>
      </c>
      <c r="M23" s="16">
        <f t="shared" si="4"/>
        <v>0.23588970136385895</v>
      </c>
      <c r="N23" s="15">
        <v>33</v>
      </c>
      <c r="O23" s="15">
        <v>100</v>
      </c>
      <c r="P23" s="18">
        <f t="shared" si="5"/>
        <v>7.7843601450073449E-2</v>
      </c>
      <c r="Q23" s="136">
        <f t="shared" si="6"/>
        <v>2.3588970136385894E-3</v>
      </c>
      <c r="R23" s="119"/>
    </row>
    <row r="24" spans="1:18" ht="13.8" customHeight="1" x14ac:dyDescent="0.25">
      <c r="A24" s="13">
        <v>1989</v>
      </c>
      <c r="B24" s="83">
        <v>0.43835043810998536</v>
      </c>
      <c r="C24" s="15">
        <v>12</v>
      </c>
      <c r="D24" s="16">
        <f t="shared" si="0"/>
        <v>0.38574838553678714</v>
      </c>
      <c r="E24" s="15">
        <v>24.418044091214931</v>
      </c>
      <c r="F24" s="16">
        <f t="shared" si="1"/>
        <v>0.29155617467526468</v>
      </c>
      <c r="G24" s="15">
        <v>14</v>
      </c>
      <c r="H24" s="30">
        <f t="shared" si="7"/>
        <v>0.25073831022072762</v>
      </c>
      <c r="I24" s="30">
        <v>20</v>
      </c>
      <c r="J24" s="32">
        <f t="shared" si="2"/>
        <v>54.239660614585169</v>
      </c>
      <c r="K24" s="14">
        <f t="shared" si="8"/>
        <v>0.20059064817658209</v>
      </c>
      <c r="L24" s="16">
        <f t="shared" si="3"/>
        <v>8.7930147145898994E-3</v>
      </c>
      <c r="M24" s="16">
        <f t="shared" si="4"/>
        <v>0.24927757065126635</v>
      </c>
      <c r="N24" s="15">
        <v>33</v>
      </c>
      <c r="O24" s="15">
        <v>100</v>
      </c>
      <c r="P24" s="18">
        <f t="shared" si="5"/>
        <v>8.2261598314917889E-2</v>
      </c>
      <c r="Q24" s="136">
        <f t="shared" si="6"/>
        <v>2.4927757065126635E-3</v>
      </c>
      <c r="R24" s="119"/>
    </row>
    <row r="25" spans="1:18" ht="13.8" customHeight="1" x14ac:dyDescent="0.25">
      <c r="A25" s="13">
        <v>1990</v>
      </c>
      <c r="B25" s="83">
        <v>0.24350829057777496</v>
      </c>
      <c r="C25" s="15">
        <v>12</v>
      </c>
      <c r="D25" s="16">
        <f t="shared" si="0"/>
        <v>0.21428729570844196</v>
      </c>
      <c r="E25" s="15">
        <v>24.418044091214931</v>
      </c>
      <c r="F25" s="16">
        <f t="shared" si="1"/>
        <v>0.1619625293604825</v>
      </c>
      <c r="G25" s="15">
        <v>14</v>
      </c>
      <c r="H25" s="30">
        <f t="shared" si="7"/>
        <v>0.13928777525001496</v>
      </c>
      <c r="I25" s="30">
        <v>20</v>
      </c>
      <c r="J25" s="32">
        <f t="shared" si="2"/>
        <v>54.239660614585162</v>
      </c>
      <c r="K25" s="14">
        <f t="shared" si="8"/>
        <v>0.11143022020001196</v>
      </c>
      <c r="L25" s="16">
        <f t="shared" si="3"/>
        <v>4.8846123923292914E-3</v>
      </c>
      <c r="M25" s="16">
        <f t="shared" si="4"/>
        <v>0.13847631901633925</v>
      </c>
      <c r="N25" s="15">
        <v>33</v>
      </c>
      <c r="O25" s="15">
        <v>100</v>
      </c>
      <c r="P25" s="18">
        <f t="shared" si="5"/>
        <v>4.5697185275391947E-2</v>
      </c>
      <c r="Q25" s="136">
        <f t="shared" si="6"/>
        <v>1.3847631901633924E-3</v>
      </c>
      <c r="R25" s="119"/>
    </row>
    <row r="26" spans="1:18" ht="13.8" customHeight="1" x14ac:dyDescent="0.25">
      <c r="A26" s="19">
        <v>1991</v>
      </c>
      <c r="B26" s="20">
        <v>0.24635167259135365</v>
      </c>
      <c r="C26" s="21">
        <v>12</v>
      </c>
      <c r="D26" s="20">
        <f t="shared" si="0"/>
        <v>0.21678947188039122</v>
      </c>
      <c r="E26" s="21">
        <v>24.418044091214931</v>
      </c>
      <c r="F26" s="20">
        <f t="shared" si="1"/>
        <v>0.16385372305152529</v>
      </c>
      <c r="G26" s="21">
        <v>14</v>
      </c>
      <c r="H26" s="21">
        <f t="shared" si="7"/>
        <v>0.14091420182431175</v>
      </c>
      <c r="I26" s="21">
        <v>20</v>
      </c>
      <c r="J26" s="22">
        <f t="shared" si="2"/>
        <v>54.239660614585169</v>
      </c>
      <c r="K26" s="20">
        <f t="shared" si="8"/>
        <v>0.1127313614594494</v>
      </c>
      <c r="L26" s="20">
        <f t="shared" si="3"/>
        <v>4.9416487215101102E-3</v>
      </c>
      <c r="M26" s="20">
        <f t="shared" si="4"/>
        <v>0.14009327043045086</v>
      </c>
      <c r="N26" s="21">
        <v>33</v>
      </c>
      <c r="O26" s="21">
        <v>100</v>
      </c>
      <c r="P26" s="23">
        <f t="shared" si="5"/>
        <v>4.6230779242048783E-2</v>
      </c>
      <c r="Q26" s="137">
        <f t="shared" si="6"/>
        <v>1.4009327043045085E-3</v>
      </c>
      <c r="R26" s="119"/>
    </row>
    <row r="27" spans="1:18" ht="13.8" customHeight="1" x14ac:dyDescent="0.25">
      <c r="A27" s="19">
        <v>1992</v>
      </c>
      <c r="B27" s="20">
        <v>0.28337808636869677</v>
      </c>
      <c r="C27" s="21">
        <v>12</v>
      </c>
      <c r="D27" s="20">
        <f t="shared" si="0"/>
        <v>0.24937271600445315</v>
      </c>
      <c r="E27" s="21">
        <v>24.418044091214931</v>
      </c>
      <c r="F27" s="20">
        <f t="shared" si="1"/>
        <v>0.1884807762590256</v>
      </c>
      <c r="G27" s="21">
        <v>14</v>
      </c>
      <c r="H27" s="21">
        <f t="shared" si="7"/>
        <v>0.16209346758276202</v>
      </c>
      <c r="I27" s="21">
        <v>20</v>
      </c>
      <c r="J27" s="22">
        <f t="shared" si="2"/>
        <v>54.239660614585169</v>
      </c>
      <c r="K27" s="20">
        <f t="shared" si="8"/>
        <v>0.12967477406620961</v>
      </c>
      <c r="L27" s="20">
        <f t="shared" si="3"/>
        <v>5.68437365769686E-3</v>
      </c>
      <c r="M27" s="20">
        <f t="shared" si="4"/>
        <v>0.16114915100887714</v>
      </c>
      <c r="N27" s="21">
        <v>33</v>
      </c>
      <c r="O27" s="21">
        <v>100</v>
      </c>
      <c r="P27" s="23">
        <f t="shared" si="5"/>
        <v>5.3179219832929454E-2</v>
      </c>
      <c r="Q27" s="137">
        <f t="shared" si="6"/>
        <v>1.6114915100887714E-3</v>
      </c>
      <c r="R27" s="119"/>
    </row>
    <row r="28" spans="1:18" ht="13.8" customHeight="1" x14ac:dyDescent="0.25">
      <c r="A28" s="19">
        <v>1993</v>
      </c>
      <c r="B28" s="20">
        <v>0.38361429749438053</v>
      </c>
      <c r="C28" s="21">
        <v>12</v>
      </c>
      <c r="D28" s="20">
        <f t="shared" si="0"/>
        <v>0.33758058179505485</v>
      </c>
      <c r="E28" s="21">
        <v>24.418044091214931</v>
      </c>
      <c r="F28" s="20">
        <f t="shared" si="1"/>
        <v>0.25515000648895847</v>
      </c>
      <c r="G28" s="21">
        <v>14</v>
      </c>
      <c r="H28" s="21">
        <f t="shared" si="7"/>
        <v>0.21942900558050429</v>
      </c>
      <c r="I28" s="21">
        <v>20</v>
      </c>
      <c r="J28" s="22">
        <f t="shared" si="2"/>
        <v>54.239660614585169</v>
      </c>
      <c r="K28" s="20">
        <f t="shared" si="8"/>
        <v>0.17554320446440344</v>
      </c>
      <c r="L28" s="20">
        <f t="shared" si="3"/>
        <v>7.6950445792615205E-3</v>
      </c>
      <c r="M28" s="20">
        <f t="shared" si="4"/>
        <v>0.21815066629977448</v>
      </c>
      <c r="N28" s="21">
        <v>33</v>
      </c>
      <c r="O28" s="21">
        <v>100</v>
      </c>
      <c r="P28" s="23">
        <f t="shared" si="5"/>
        <v>7.1989719878925579E-2</v>
      </c>
      <c r="Q28" s="137">
        <f t="shared" si="6"/>
        <v>2.181506662997745E-3</v>
      </c>
      <c r="R28" s="119"/>
    </row>
    <row r="29" spans="1:18" ht="13.8" customHeight="1" x14ac:dyDescent="0.25">
      <c r="A29" s="19">
        <v>1994</v>
      </c>
      <c r="B29" s="20">
        <v>0.24312568282315247</v>
      </c>
      <c r="C29" s="21">
        <v>12</v>
      </c>
      <c r="D29" s="20">
        <f t="shared" si="0"/>
        <v>0.21395060088437418</v>
      </c>
      <c r="E29" s="21">
        <v>24.418044091214931</v>
      </c>
      <c r="F29" s="20">
        <f t="shared" si="1"/>
        <v>0.1617080488270084</v>
      </c>
      <c r="G29" s="21">
        <v>14</v>
      </c>
      <c r="H29" s="21">
        <f t="shared" si="7"/>
        <v>0.13906892199122722</v>
      </c>
      <c r="I29" s="21">
        <v>20</v>
      </c>
      <c r="J29" s="22">
        <f t="shared" si="2"/>
        <v>54.239660614585169</v>
      </c>
      <c r="K29" s="20">
        <f t="shared" si="8"/>
        <v>0.11125513759298178</v>
      </c>
      <c r="L29" s="20">
        <f t="shared" si="3"/>
        <v>4.8769375383224886E-3</v>
      </c>
      <c r="M29" s="20">
        <f t="shared" si="4"/>
        <v>0.13825874074267339</v>
      </c>
      <c r="N29" s="21">
        <v>33</v>
      </c>
      <c r="O29" s="21">
        <v>100</v>
      </c>
      <c r="P29" s="23">
        <f t="shared" si="5"/>
        <v>4.5625384445082219E-2</v>
      </c>
      <c r="Q29" s="137">
        <f t="shared" si="6"/>
        <v>1.3825874074267339E-3</v>
      </c>
      <c r="R29" s="119"/>
    </row>
    <row r="30" spans="1:18" ht="13.8" customHeight="1" x14ac:dyDescent="0.25">
      <c r="A30" s="19">
        <v>1995</v>
      </c>
      <c r="B30" s="20">
        <v>0.38204529250179137</v>
      </c>
      <c r="C30" s="21">
        <v>12</v>
      </c>
      <c r="D30" s="20">
        <f t="shared" si="0"/>
        <v>0.33619985740157643</v>
      </c>
      <c r="E30" s="21">
        <v>24.418044091214931</v>
      </c>
      <c r="F30" s="20">
        <f t="shared" si="1"/>
        <v>0.25410642798665778</v>
      </c>
      <c r="G30" s="21">
        <v>14</v>
      </c>
      <c r="H30" s="21">
        <f t="shared" si="7"/>
        <v>0.21853152806852569</v>
      </c>
      <c r="I30" s="21">
        <v>20</v>
      </c>
      <c r="J30" s="22">
        <f t="shared" si="2"/>
        <v>54.239660614585169</v>
      </c>
      <c r="K30" s="20">
        <f t="shared" si="8"/>
        <v>0.17482522245482054</v>
      </c>
      <c r="L30" s="20">
        <f t="shared" si="3"/>
        <v>7.6635713952798046E-3</v>
      </c>
      <c r="M30" s="20">
        <f t="shared" si="4"/>
        <v>0.21725841727048481</v>
      </c>
      <c r="N30" s="21">
        <v>33</v>
      </c>
      <c r="O30" s="21">
        <v>100</v>
      </c>
      <c r="P30" s="23">
        <f t="shared" si="5"/>
        <v>7.1695277699259985E-2</v>
      </c>
      <c r="Q30" s="137">
        <f t="shared" si="6"/>
        <v>2.1725841727048482E-3</v>
      </c>
      <c r="R30" s="119"/>
    </row>
    <row r="31" spans="1:18" ht="13.8" customHeight="1" x14ac:dyDescent="0.25">
      <c r="A31" s="13">
        <v>1996</v>
      </c>
      <c r="B31" s="83">
        <v>0.33671025391835119</v>
      </c>
      <c r="C31" s="15">
        <v>12</v>
      </c>
      <c r="D31" s="16">
        <f t="shared" si="0"/>
        <v>0.29630502344814902</v>
      </c>
      <c r="E31" s="15">
        <v>24.418044091214931</v>
      </c>
      <c r="F31" s="16">
        <f t="shared" si="1"/>
        <v>0.22395313217809526</v>
      </c>
      <c r="G31" s="15">
        <v>14</v>
      </c>
      <c r="H31" s="30">
        <f t="shared" si="7"/>
        <v>0.19259969367316193</v>
      </c>
      <c r="I31" s="30">
        <v>20</v>
      </c>
      <c r="J31" s="32">
        <f t="shared" si="2"/>
        <v>54.239660614585169</v>
      </c>
      <c r="K31" s="14">
        <f t="shared" si="8"/>
        <v>0.15407975493852955</v>
      </c>
      <c r="L31" s="16">
        <f t="shared" si="3"/>
        <v>6.7541810384012949E-3</v>
      </c>
      <c r="M31" s="16">
        <f t="shared" si="4"/>
        <v>0.1914776553481575</v>
      </c>
      <c r="N31" s="15">
        <v>33</v>
      </c>
      <c r="O31" s="15">
        <v>100</v>
      </c>
      <c r="P31" s="18">
        <f t="shared" si="5"/>
        <v>6.318762626489198E-2</v>
      </c>
      <c r="Q31" s="136">
        <f t="shared" si="6"/>
        <v>1.914776553481575E-3</v>
      </c>
      <c r="R31" s="119"/>
    </row>
    <row r="32" spans="1:18" ht="13.8" customHeight="1" x14ac:dyDescent="0.25">
      <c r="A32" s="13">
        <v>1997</v>
      </c>
      <c r="B32" s="83">
        <v>0.23038353932183275</v>
      </c>
      <c r="C32" s="15">
        <v>12</v>
      </c>
      <c r="D32" s="16">
        <f t="shared" si="0"/>
        <v>0.20273751460321282</v>
      </c>
      <c r="E32" s="15">
        <v>24.418044091214931</v>
      </c>
      <c r="F32" s="16">
        <f t="shared" si="1"/>
        <v>0.153232978897967</v>
      </c>
      <c r="G32" s="15">
        <v>14</v>
      </c>
      <c r="H32" s="30">
        <f t="shared" si="7"/>
        <v>0.13178036185225162</v>
      </c>
      <c r="I32" s="30">
        <v>20</v>
      </c>
      <c r="J32" s="32">
        <f t="shared" si="2"/>
        <v>54.239660614585169</v>
      </c>
      <c r="K32" s="14">
        <f t="shared" si="8"/>
        <v>0.1054242894818013</v>
      </c>
      <c r="L32" s="16">
        <f t="shared" si="3"/>
        <v>4.6213387170104675E-3</v>
      </c>
      <c r="M32" s="16">
        <f t="shared" si="4"/>
        <v>0.13101264195788825</v>
      </c>
      <c r="N32" s="15">
        <v>33</v>
      </c>
      <c r="O32" s="15">
        <v>100</v>
      </c>
      <c r="P32" s="18">
        <f t="shared" si="5"/>
        <v>4.323417184610312E-2</v>
      </c>
      <c r="Q32" s="136">
        <f t="shared" si="6"/>
        <v>1.3101264195788825E-3</v>
      </c>
      <c r="R32" s="119"/>
    </row>
    <row r="33" spans="1:18" ht="13.8" customHeight="1" x14ac:dyDescent="0.25">
      <c r="A33" s="13">
        <v>1998</v>
      </c>
      <c r="B33" s="83">
        <v>0.28518903999517115</v>
      </c>
      <c r="C33" s="15">
        <v>12</v>
      </c>
      <c r="D33" s="16">
        <f t="shared" si="0"/>
        <v>0.25096635519575061</v>
      </c>
      <c r="E33" s="15">
        <v>24.418044091214931</v>
      </c>
      <c r="F33" s="16">
        <f t="shared" si="1"/>
        <v>0.18968527992993717</v>
      </c>
      <c r="G33" s="15">
        <v>14</v>
      </c>
      <c r="H33" s="30">
        <f t="shared" si="7"/>
        <v>0.16312934073974597</v>
      </c>
      <c r="I33" s="30">
        <v>20</v>
      </c>
      <c r="J33" s="32">
        <f t="shared" si="2"/>
        <v>54.239660614585155</v>
      </c>
      <c r="K33" s="14">
        <f t="shared" si="8"/>
        <v>0.13050347259179679</v>
      </c>
      <c r="L33" s="16">
        <f t="shared" si="3"/>
        <v>5.7207001684075305E-3</v>
      </c>
      <c r="M33" s="16">
        <f t="shared" si="4"/>
        <v>0.16217898942426928</v>
      </c>
      <c r="N33" s="15">
        <v>33</v>
      </c>
      <c r="O33" s="15">
        <v>100</v>
      </c>
      <c r="P33" s="18">
        <f t="shared" si="5"/>
        <v>5.3519066510008866E-2</v>
      </c>
      <c r="Q33" s="136">
        <f t="shared" si="6"/>
        <v>1.6217898942426929E-3</v>
      </c>
      <c r="R33" s="119"/>
    </row>
    <row r="34" spans="1:18" ht="13.8" customHeight="1" x14ac:dyDescent="0.25">
      <c r="A34" s="13">
        <v>1999</v>
      </c>
      <c r="B34" s="83">
        <v>0.27126851721895007</v>
      </c>
      <c r="C34" s="15">
        <v>12</v>
      </c>
      <c r="D34" s="16">
        <f t="shared" si="0"/>
        <v>0.23871629515267606</v>
      </c>
      <c r="E34" s="15">
        <v>24.418044091214931</v>
      </c>
      <c r="F34" s="16">
        <f t="shared" si="1"/>
        <v>0.18042644494938084</v>
      </c>
      <c r="G34" s="15">
        <v>14</v>
      </c>
      <c r="H34" s="30">
        <f t="shared" si="7"/>
        <v>0.15516674265646752</v>
      </c>
      <c r="I34" s="30">
        <v>20</v>
      </c>
      <c r="J34" s="32">
        <f t="shared" si="2"/>
        <v>54.239660614585169</v>
      </c>
      <c r="K34" s="14">
        <f t="shared" si="8"/>
        <v>0.12413339412517402</v>
      </c>
      <c r="L34" s="16">
        <f t="shared" si="3"/>
        <v>5.4414638520624229E-3</v>
      </c>
      <c r="M34" s="16">
        <f t="shared" si="4"/>
        <v>0.15426277947404365</v>
      </c>
      <c r="N34" s="15">
        <v>33</v>
      </c>
      <c r="O34" s="15">
        <v>100</v>
      </c>
      <c r="P34" s="18">
        <f t="shared" si="5"/>
        <v>5.090671722643441E-2</v>
      </c>
      <c r="Q34" s="136">
        <f t="shared" si="6"/>
        <v>1.5426277947404366E-3</v>
      </c>
      <c r="R34" s="119"/>
    </row>
    <row r="35" spans="1:18" ht="13.8" customHeight="1" x14ac:dyDescent="0.25">
      <c r="A35" s="13">
        <v>2000</v>
      </c>
      <c r="B35" s="83">
        <v>0.21457901268622628</v>
      </c>
      <c r="C35" s="15">
        <v>12</v>
      </c>
      <c r="D35" s="16">
        <f t="shared" ref="D35:D46" si="9">+B35-B35*(C35/100)</f>
        <v>0.18882953116387913</v>
      </c>
      <c r="E35" s="15">
        <v>24.418044091214931</v>
      </c>
      <c r="F35" s="16">
        <f t="shared" ref="F35:F46" si="10">+(D35-D35*(E35)/100)</f>
        <v>0.14272105298704868</v>
      </c>
      <c r="G35" s="15">
        <v>14</v>
      </c>
      <c r="H35" s="30">
        <f t="shared" si="7"/>
        <v>0.12274010556886186</v>
      </c>
      <c r="I35" s="30">
        <v>20</v>
      </c>
      <c r="J35" s="32">
        <f t="shared" ref="J35:J46" si="11">100-(K35/B35*100)</f>
        <v>54.239660614585169</v>
      </c>
      <c r="K35" s="14">
        <f t="shared" si="8"/>
        <v>9.8192084455089493E-2</v>
      </c>
      <c r="L35" s="16">
        <f t="shared" ref="L35:L46" si="12">+(K35/365)*16</f>
        <v>4.3043105514559777E-3</v>
      </c>
      <c r="M35" s="16">
        <f t="shared" ref="M35:M46" si="13">+L35*28.3495</f>
        <v>0.12202505197850123</v>
      </c>
      <c r="N35" s="15">
        <v>33</v>
      </c>
      <c r="O35" s="15">
        <v>100</v>
      </c>
      <c r="P35" s="18">
        <f t="shared" ref="P35:P46" si="14">+Q35*N35</f>
        <v>4.0268267152905407E-2</v>
      </c>
      <c r="Q35" s="136">
        <f t="shared" ref="Q35:Q46" si="15">+M35/O35</f>
        <v>1.2202505197850123E-3</v>
      </c>
      <c r="R35" s="119"/>
    </row>
    <row r="36" spans="1:18" ht="13.8" customHeight="1" x14ac:dyDescent="0.25">
      <c r="A36" s="19">
        <v>2001</v>
      </c>
      <c r="B36" s="20">
        <v>0.27470433886143641</v>
      </c>
      <c r="C36" s="21">
        <v>12</v>
      </c>
      <c r="D36" s="20">
        <f t="shared" si="9"/>
        <v>0.24173981819806406</v>
      </c>
      <c r="E36" s="21">
        <v>24.418044091214931</v>
      </c>
      <c r="F36" s="20">
        <f t="shared" si="10"/>
        <v>0.18271168280443795</v>
      </c>
      <c r="G36" s="21">
        <v>14</v>
      </c>
      <c r="H36" s="21">
        <f t="shared" si="7"/>
        <v>0.15713204721181664</v>
      </c>
      <c r="I36" s="21">
        <v>20</v>
      </c>
      <c r="J36" s="22">
        <f t="shared" si="11"/>
        <v>54.239660614585169</v>
      </c>
      <c r="K36" s="20">
        <f t="shared" si="8"/>
        <v>0.12570563776945332</v>
      </c>
      <c r="L36" s="20">
        <f t="shared" si="12"/>
        <v>5.5103841214006934E-3</v>
      </c>
      <c r="M36" s="20">
        <f t="shared" si="13"/>
        <v>0.15621663464964897</v>
      </c>
      <c r="N36" s="21">
        <v>33</v>
      </c>
      <c r="O36" s="21">
        <v>100</v>
      </c>
      <c r="P36" s="23">
        <f t="shared" si="14"/>
        <v>5.155148943438416E-2</v>
      </c>
      <c r="Q36" s="137">
        <f t="shared" si="15"/>
        <v>1.5621663464964897E-3</v>
      </c>
      <c r="R36" s="119"/>
    </row>
    <row r="37" spans="1:18" ht="13.8" customHeight="1" x14ac:dyDescent="0.25">
      <c r="A37" s="19">
        <v>2002</v>
      </c>
      <c r="B37" s="20">
        <v>0.22404751488675212</v>
      </c>
      <c r="C37" s="21">
        <v>12</v>
      </c>
      <c r="D37" s="20">
        <f t="shared" si="9"/>
        <v>0.19716181310034187</v>
      </c>
      <c r="E37" s="21">
        <v>24.418044091214931</v>
      </c>
      <c r="F37" s="20">
        <f t="shared" si="10"/>
        <v>0.14901875464646161</v>
      </c>
      <c r="G37" s="21">
        <v>14</v>
      </c>
      <c r="H37" s="21">
        <f t="shared" si="7"/>
        <v>0.12815612899595699</v>
      </c>
      <c r="I37" s="21">
        <v>20</v>
      </c>
      <c r="J37" s="22">
        <f t="shared" si="11"/>
        <v>54.239660614585169</v>
      </c>
      <c r="K37" s="20">
        <f t="shared" si="8"/>
        <v>0.10252490319676559</v>
      </c>
      <c r="L37" s="20">
        <f t="shared" si="12"/>
        <v>4.4942423319130126E-3</v>
      </c>
      <c r="M37" s="20">
        <f t="shared" si="13"/>
        <v>0.12740952298856795</v>
      </c>
      <c r="N37" s="21">
        <v>33</v>
      </c>
      <c r="O37" s="21">
        <v>100</v>
      </c>
      <c r="P37" s="23">
        <f t="shared" si="14"/>
        <v>4.2045142586227428E-2</v>
      </c>
      <c r="Q37" s="137">
        <f t="shared" si="15"/>
        <v>1.2740952298856795E-3</v>
      </c>
      <c r="R37" s="119"/>
    </row>
    <row r="38" spans="1:18" ht="13.8" customHeight="1" x14ac:dyDescent="0.25">
      <c r="A38" s="19">
        <v>2003</v>
      </c>
      <c r="B38" s="20">
        <v>0.3349853382725872</v>
      </c>
      <c r="C38" s="21">
        <v>12</v>
      </c>
      <c r="D38" s="20">
        <f t="shared" si="9"/>
        <v>0.29478709767987676</v>
      </c>
      <c r="E38" s="21">
        <v>24.418044091214899</v>
      </c>
      <c r="F38" s="20">
        <f t="shared" si="10"/>
        <v>0.22280585419319171</v>
      </c>
      <c r="G38" s="21">
        <v>14</v>
      </c>
      <c r="H38" s="21">
        <f t="shared" si="7"/>
        <v>0.19161303460614487</v>
      </c>
      <c r="I38" s="21">
        <v>20</v>
      </c>
      <c r="J38" s="22">
        <f t="shared" si="11"/>
        <v>54.239660614585148</v>
      </c>
      <c r="K38" s="20">
        <f t="shared" si="8"/>
        <v>0.15329042768491591</v>
      </c>
      <c r="L38" s="20">
        <f t="shared" si="12"/>
        <v>6.7195803916675467E-3</v>
      </c>
      <c r="M38" s="20">
        <f t="shared" si="13"/>
        <v>0.1904967443135791</v>
      </c>
      <c r="N38" s="21">
        <v>33</v>
      </c>
      <c r="O38" s="21">
        <v>100</v>
      </c>
      <c r="P38" s="23">
        <f t="shared" si="14"/>
        <v>6.2863925623481101E-2</v>
      </c>
      <c r="Q38" s="137">
        <f t="shared" si="15"/>
        <v>1.9049674431357911E-3</v>
      </c>
      <c r="R38" s="119"/>
    </row>
    <row r="39" spans="1:18" ht="13.8" customHeight="1" x14ac:dyDescent="0.25">
      <c r="A39" s="19">
        <v>2004</v>
      </c>
      <c r="B39" s="20">
        <v>0.39059313165090886</v>
      </c>
      <c r="C39" s="21">
        <v>12</v>
      </c>
      <c r="D39" s="20">
        <f t="shared" si="9"/>
        <v>0.3437219558527998</v>
      </c>
      <c r="E39" s="21">
        <v>24.418044091214899</v>
      </c>
      <c r="F39" s="20">
        <f t="shared" si="10"/>
        <v>0.25979177712147694</v>
      </c>
      <c r="G39" s="21">
        <v>14</v>
      </c>
      <c r="H39" s="21">
        <f t="shared" si="7"/>
        <v>0.22342092832447016</v>
      </c>
      <c r="I39" s="21">
        <v>20</v>
      </c>
      <c r="J39" s="22">
        <f t="shared" si="11"/>
        <v>54.239660614585148</v>
      </c>
      <c r="K39" s="20">
        <f t="shared" si="8"/>
        <v>0.17873674265957612</v>
      </c>
      <c r="L39" s="20">
        <f t="shared" si="12"/>
        <v>7.835035294666351E-3</v>
      </c>
      <c r="M39" s="20">
        <f t="shared" si="13"/>
        <v>0.22211933308614371</v>
      </c>
      <c r="N39" s="21">
        <v>33</v>
      </c>
      <c r="O39" s="21">
        <v>100</v>
      </c>
      <c r="P39" s="23">
        <f t="shared" si="14"/>
        <v>7.3299379918427415E-2</v>
      </c>
      <c r="Q39" s="137">
        <f t="shared" si="15"/>
        <v>2.221193330861437E-3</v>
      </c>
      <c r="R39" s="119"/>
    </row>
    <row r="40" spans="1:18" ht="13.8" customHeight="1" x14ac:dyDescent="0.25">
      <c r="A40" s="19">
        <v>2005</v>
      </c>
      <c r="B40" s="20">
        <v>0.44304866524713626</v>
      </c>
      <c r="C40" s="21">
        <v>12</v>
      </c>
      <c r="D40" s="20">
        <f t="shared" si="9"/>
        <v>0.38988282541747993</v>
      </c>
      <c r="E40" s="21">
        <v>24.418044091214899</v>
      </c>
      <c r="F40" s="20">
        <f t="shared" si="10"/>
        <v>0.29468106520296528</v>
      </c>
      <c r="G40" s="21">
        <v>14</v>
      </c>
      <c r="H40" s="21">
        <f t="shared" si="7"/>
        <v>0.25342571607455011</v>
      </c>
      <c r="I40" s="21">
        <v>20</v>
      </c>
      <c r="J40" s="22">
        <f t="shared" si="11"/>
        <v>54.239660614585148</v>
      </c>
      <c r="K40" s="20">
        <f t="shared" si="8"/>
        <v>0.20274057285964009</v>
      </c>
      <c r="L40" s="20">
        <f t="shared" si="12"/>
        <v>8.8872579883677843E-3</v>
      </c>
      <c r="M40" s="20">
        <f t="shared" si="13"/>
        <v>0.25194932034123252</v>
      </c>
      <c r="N40" s="21">
        <v>33</v>
      </c>
      <c r="O40" s="21">
        <v>100</v>
      </c>
      <c r="P40" s="23">
        <f t="shared" si="14"/>
        <v>8.3143275712606726E-2</v>
      </c>
      <c r="Q40" s="137">
        <f t="shared" si="15"/>
        <v>2.519493203412325E-3</v>
      </c>
      <c r="R40" s="119"/>
    </row>
    <row r="41" spans="1:18" ht="13.8" customHeight="1" x14ac:dyDescent="0.25">
      <c r="A41" s="13">
        <v>2006</v>
      </c>
      <c r="B41" s="83">
        <v>0.40713879671597414</v>
      </c>
      <c r="C41" s="15">
        <v>12</v>
      </c>
      <c r="D41" s="16">
        <f t="shared" si="9"/>
        <v>0.35828214111005724</v>
      </c>
      <c r="E41" s="15">
        <v>24.418044091214899</v>
      </c>
      <c r="F41" s="16">
        <f t="shared" si="10"/>
        <v>0.27079664992285468</v>
      </c>
      <c r="G41" s="15">
        <v>14</v>
      </c>
      <c r="H41" s="30">
        <f t="shared" si="7"/>
        <v>0.23288511893365502</v>
      </c>
      <c r="I41" s="30">
        <v>20</v>
      </c>
      <c r="J41" s="32">
        <f t="shared" si="11"/>
        <v>54.239660614585148</v>
      </c>
      <c r="K41" s="14">
        <f t="shared" si="8"/>
        <v>0.18630809514692401</v>
      </c>
      <c r="L41" s="16">
        <f t="shared" si="12"/>
        <v>8.1669301982213258E-3</v>
      </c>
      <c r="M41" s="16">
        <f t="shared" si="13"/>
        <v>0.23152838765447548</v>
      </c>
      <c r="N41" s="15">
        <v>33</v>
      </c>
      <c r="O41" s="15">
        <v>100</v>
      </c>
      <c r="P41" s="18">
        <f t="shared" si="14"/>
        <v>7.6404367925976907E-2</v>
      </c>
      <c r="Q41" s="136">
        <f t="shared" si="15"/>
        <v>2.3152838765447548E-3</v>
      </c>
      <c r="R41" s="119"/>
    </row>
    <row r="42" spans="1:18" ht="13.8" customHeight="1" x14ac:dyDescent="0.25">
      <c r="A42" s="13">
        <v>2007</v>
      </c>
      <c r="B42" s="83">
        <v>0.45139365739683435</v>
      </c>
      <c r="C42" s="15">
        <v>12</v>
      </c>
      <c r="D42" s="16">
        <f t="shared" si="9"/>
        <v>0.39722641850921425</v>
      </c>
      <c r="E42" s="15">
        <v>27.567492701516191</v>
      </c>
      <c r="F42" s="16">
        <f t="shared" si="10"/>
        <v>0.28772105457819247</v>
      </c>
      <c r="G42" s="15">
        <v>14</v>
      </c>
      <c r="H42" s="30">
        <f t="shared" si="7"/>
        <v>0.24744010693724552</v>
      </c>
      <c r="I42" s="30">
        <v>20</v>
      </c>
      <c r="J42" s="32">
        <f t="shared" si="11"/>
        <v>56.146462781205955</v>
      </c>
      <c r="K42" s="14">
        <f t="shared" si="8"/>
        <v>0.19795208554979643</v>
      </c>
      <c r="L42" s="16">
        <f t="shared" si="12"/>
        <v>8.6773516953335423E-3</v>
      </c>
      <c r="M42" s="16">
        <f t="shared" si="13"/>
        <v>0.24599858188685825</v>
      </c>
      <c r="N42" s="15">
        <v>33</v>
      </c>
      <c r="O42" s="15">
        <v>100</v>
      </c>
      <c r="P42" s="18">
        <f t="shared" si="14"/>
        <v>8.1179532022663217E-2</v>
      </c>
      <c r="Q42" s="136">
        <f t="shared" si="15"/>
        <v>2.4599858188685824E-3</v>
      </c>
      <c r="R42" s="119"/>
    </row>
    <row r="43" spans="1:18" ht="13.8" customHeight="1" x14ac:dyDescent="0.25">
      <c r="A43" s="13">
        <v>2008</v>
      </c>
      <c r="B43" s="83">
        <v>0.44916992735783257</v>
      </c>
      <c r="C43" s="15">
        <v>12</v>
      </c>
      <c r="D43" s="16">
        <f t="shared" si="9"/>
        <v>0.39526953607489268</v>
      </c>
      <c r="E43" s="15">
        <v>30.716941311817482</v>
      </c>
      <c r="F43" s="16">
        <f t="shared" si="10"/>
        <v>0.27385482465527466</v>
      </c>
      <c r="G43" s="15">
        <v>14</v>
      </c>
      <c r="H43" s="30">
        <f t="shared" si="7"/>
        <v>0.23551514920353622</v>
      </c>
      <c r="I43" s="30">
        <v>20</v>
      </c>
      <c r="J43" s="32">
        <f t="shared" si="11"/>
        <v>58.053264947826769</v>
      </c>
      <c r="K43" s="14">
        <f t="shared" si="8"/>
        <v>0.18841211936282898</v>
      </c>
      <c r="L43" s="16">
        <f t="shared" si="12"/>
        <v>8.2591613967267496E-3</v>
      </c>
      <c r="M43" s="16">
        <f t="shared" si="13"/>
        <v>0.23414309601650499</v>
      </c>
      <c r="N43" s="15">
        <v>33</v>
      </c>
      <c r="O43" s="15">
        <v>100</v>
      </c>
      <c r="P43" s="18">
        <f t="shared" si="14"/>
        <v>7.7267221685446641E-2</v>
      </c>
      <c r="Q43" s="136">
        <f t="shared" si="15"/>
        <v>2.3414309601650497E-3</v>
      </c>
      <c r="R43" s="119"/>
    </row>
    <row r="44" spans="1:18" ht="13.8" customHeight="1" x14ac:dyDescent="0.25">
      <c r="A44" s="13">
        <v>2009</v>
      </c>
      <c r="B44" s="83">
        <v>0.45293134406068947</v>
      </c>
      <c r="C44" s="15">
        <v>12</v>
      </c>
      <c r="D44" s="16">
        <f t="shared" si="9"/>
        <v>0.39857958277340672</v>
      </c>
      <c r="E44" s="15">
        <v>33.866389922118771</v>
      </c>
      <c r="F44" s="16">
        <f t="shared" si="10"/>
        <v>0.26359506712141068</v>
      </c>
      <c r="G44" s="15">
        <v>14</v>
      </c>
      <c r="H44" s="30">
        <f t="shared" si="7"/>
        <v>0.22669175772441319</v>
      </c>
      <c r="I44" s="30">
        <v>20</v>
      </c>
      <c r="J44" s="32">
        <f t="shared" si="11"/>
        <v>59.960067114447583</v>
      </c>
      <c r="K44" s="14">
        <f t="shared" si="8"/>
        <v>0.18135340617953055</v>
      </c>
      <c r="L44" s="16">
        <f t="shared" si="12"/>
        <v>7.9497383530753116E-3</v>
      </c>
      <c r="M44" s="16">
        <f t="shared" si="13"/>
        <v>0.22537110744050853</v>
      </c>
      <c r="N44" s="15">
        <v>33</v>
      </c>
      <c r="O44" s="15">
        <v>100</v>
      </c>
      <c r="P44" s="18">
        <f t="shared" si="14"/>
        <v>7.4372465455367812E-2</v>
      </c>
      <c r="Q44" s="136">
        <f t="shared" si="15"/>
        <v>2.2537110744050852E-3</v>
      </c>
      <c r="R44" s="119"/>
    </row>
    <row r="45" spans="1:18" ht="13.8" customHeight="1" x14ac:dyDescent="0.25">
      <c r="A45" s="13">
        <v>2010</v>
      </c>
      <c r="B45" s="83">
        <v>0.41191432394840727</v>
      </c>
      <c r="C45" s="15">
        <v>12</v>
      </c>
      <c r="D45" s="16">
        <f t="shared" si="9"/>
        <v>0.3624846050745984</v>
      </c>
      <c r="E45" s="15">
        <v>37.015838532420062</v>
      </c>
      <c r="F45" s="16">
        <f t="shared" si="10"/>
        <v>0.22830788895530452</v>
      </c>
      <c r="G45" s="15">
        <v>14</v>
      </c>
      <c r="H45" s="30">
        <f t="shared" si="7"/>
        <v>0.1963447845015619</v>
      </c>
      <c r="I45" s="30">
        <v>20</v>
      </c>
      <c r="J45" s="32">
        <f t="shared" si="11"/>
        <v>61.866869281068396</v>
      </c>
      <c r="K45" s="14">
        <f t="shared" si="8"/>
        <v>0.15707582760124952</v>
      </c>
      <c r="L45" s="16">
        <f t="shared" si="12"/>
        <v>6.8855157304657322E-3</v>
      </c>
      <c r="M45" s="16">
        <f t="shared" si="13"/>
        <v>0.19520092820083826</v>
      </c>
      <c r="N45" s="15">
        <v>33</v>
      </c>
      <c r="O45" s="15">
        <v>100</v>
      </c>
      <c r="P45" s="18">
        <f t="shared" si="14"/>
        <v>6.4416306306276622E-2</v>
      </c>
      <c r="Q45" s="136">
        <f t="shared" si="15"/>
        <v>1.9520092820083826E-3</v>
      </c>
      <c r="R45" s="119"/>
    </row>
    <row r="46" spans="1:18" ht="13.8" customHeight="1" x14ac:dyDescent="0.25">
      <c r="A46" s="19">
        <v>2011</v>
      </c>
      <c r="B46" s="20">
        <v>0.46290811182102992</v>
      </c>
      <c r="C46" s="21">
        <v>12</v>
      </c>
      <c r="D46" s="20">
        <f t="shared" si="9"/>
        <v>0.40735913840250632</v>
      </c>
      <c r="E46" s="21">
        <v>40.165287142721354</v>
      </c>
      <c r="F46" s="20">
        <f t="shared" si="10"/>
        <v>0.24374217076102397</v>
      </c>
      <c r="G46" s="21">
        <v>14</v>
      </c>
      <c r="H46" s="21">
        <f t="shared" si="7"/>
        <v>0.20961826685448062</v>
      </c>
      <c r="I46" s="21">
        <v>20</v>
      </c>
      <c r="J46" s="22">
        <f t="shared" si="11"/>
        <v>63.773671447689217</v>
      </c>
      <c r="K46" s="20">
        <f t="shared" si="8"/>
        <v>0.1676946134835845</v>
      </c>
      <c r="L46" s="20">
        <f t="shared" si="12"/>
        <v>7.3509967554447999E-3</v>
      </c>
      <c r="M46" s="20">
        <f t="shared" si="13"/>
        <v>0.20839708251848235</v>
      </c>
      <c r="N46" s="21">
        <v>33</v>
      </c>
      <c r="O46" s="21">
        <v>100</v>
      </c>
      <c r="P46" s="23">
        <f t="shared" si="14"/>
        <v>6.8771037231099175E-2</v>
      </c>
      <c r="Q46" s="137">
        <f t="shared" si="15"/>
        <v>2.0839708251848233E-3</v>
      </c>
      <c r="R46" s="119"/>
    </row>
    <row r="47" spans="1:18" ht="13.8" customHeight="1" x14ac:dyDescent="0.25">
      <c r="A47" s="19">
        <v>2012</v>
      </c>
      <c r="B47" s="20">
        <v>0.42276275697307886</v>
      </c>
      <c r="C47" s="21">
        <v>12</v>
      </c>
      <c r="D47" s="20">
        <f t="shared" ref="D47:D52" si="16">+B47-B47*(C47/100)</f>
        <v>0.3720312261363094</v>
      </c>
      <c r="E47" s="21">
        <v>40.165287142721354</v>
      </c>
      <c r="F47" s="20">
        <f t="shared" ref="F47:F52" si="17">+(D47-D47*(E47)/100)</f>
        <v>0.22260381589807371</v>
      </c>
      <c r="G47" s="21">
        <v>14</v>
      </c>
      <c r="H47" s="21">
        <f t="shared" si="7"/>
        <v>0.19143928167234339</v>
      </c>
      <c r="I47" s="21">
        <v>20</v>
      </c>
      <c r="J47" s="22">
        <f t="shared" ref="J47:J52" si="18">100-(K47/B47*100)</f>
        <v>63.773671447689217</v>
      </c>
      <c r="K47" s="20">
        <f t="shared" si="8"/>
        <v>0.15315142533787471</v>
      </c>
      <c r="L47" s="20">
        <f t="shared" ref="L47:L52" si="19">+(K47/365)*16</f>
        <v>6.7134871380986174E-3</v>
      </c>
      <c r="M47" s="20">
        <f t="shared" ref="M47:M52" si="20">+L47*28.3495</f>
        <v>0.19032400362152674</v>
      </c>
      <c r="N47" s="21">
        <v>33</v>
      </c>
      <c r="O47" s="21">
        <v>100</v>
      </c>
      <c r="P47" s="23">
        <f t="shared" ref="P47:P52" si="21">+Q47*N47</f>
        <v>6.2806921195103824E-2</v>
      </c>
      <c r="Q47" s="137">
        <f t="shared" ref="Q47:Q52" si="22">+M47/O47</f>
        <v>1.9032400362152674E-3</v>
      </c>
      <c r="R47" s="119"/>
    </row>
    <row r="48" spans="1:18" ht="13.8" customHeight="1" x14ac:dyDescent="0.25">
      <c r="A48" s="19">
        <v>2013</v>
      </c>
      <c r="B48" s="20">
        <v>0.30860530198865294</v>
      </c>
      <c r="C48" s="21">
        <v>12</v>
      </c>
      <c r="D48" s="20">
        <f t="shared" si="16"/>
        <v>0.2715726657500146</v>
      </c>
      <c r="E48" s="21">
        <v>40.165287142721354</v>
      </c>
      <c r="F48" s="20">
        <f t="shared" si="17"/>
        <v>0.16249472475037835</v>
      </c>
      <c r="G48" s="21">
        <v>14</v>
      </c>
      <c r="H48" s="21">
        <f t="shared" si="7"/>
        <v>0.13974546328532539</v>
      </c>
      <c r="I48" s="21">
        <v>20</v>
      </c>
      <c r="J48" s="22">
        <f t="shared" si="18"/>
        <v>63.77367144768921</v>
      </c>
      <c r="K48" s="20">
        <f t="shared" si="8"/>
        <v>0.11179637062826031</v>
      </c>
      <c r="L48" s="20">
        <f t="shared" si="19"/>
        <v>4.900662822060726E-3</v>
      </c>
      <c r="M48" s="20">
        <f t="shared" si="20"/>
        <v>0.13893134067401056</v>
      </c>
      <c r="N48" s="21">
        <v>33</v>
      </c>
      <c r="O48" s="21">
        <v>100</v>
      </c>
      <c r="P48" s="23">
        <f t="shared" si="21"/>
        <v>4.5847342422423484E-2</v>
      </c>
      <c r="Q48" s="137">
        <f t="shared" si="22"/>
        <v>1.3893134067401057E-3</v>
      </c>
      <c r="R48" s="119"/>
    </row>
    <row r="49" spans="1:18" ht="13.8" customHeight="1" x14ac:dyDescent="0.25">
      <c r="A49" s="19">
        <v>2014</v>
      </c>
      <c r="B49" s="20">
        <v>0.41169627327675673</v>
      </c>
      <c r="C49" s="21">
        <v>12</v>
      </c>
      <c r="D49" s="20">
        <f t="shared" si="16"/>
        <v>0.36229272048354594</v>
      </c>
      <c r="E49" s="21">
        <v>40.165287142721354</v>
      </c>
      <c r="F49" s="20">
        <f t="shared" si="17"/>
        <v>0.21677680900415286</v>
      </c>
      <c r="G49" s="21">
        <v>14</v>
      </c>
      <c r="H49" s="21">
        <f t="shared" si="7"/>
        <v>0.18642805574357146</v>
      </c>
      <c r="I49" s="21">
        <v>20</v>
      </c>
      <c r="J49" s="22">
        <f t="shared" si="18"/>
        <v>63.77367144768921</v>
      </c>
      <c r="K49" s="20">
        <f t="shared" si="8"/>
        <v>0.14914244459485718</v>
      </c>
      <c r="L49" s="20">
        <f t="shared" si="19"/>
        <v>6.5377509959389443E-3</v>
      </c>
      <c r="M49" s="20">
        <f t="shared" si="20"/>
        <v>0.1853419718593711</v>
      </c>
      <c r="N49" s="21">
        <v>33</v>
      </c>
      <c r="O49" s="21">
        <v>100</v>
      </c>
      <c r="P49" s="23">
        <f t="shared" si="21"/>
        <v>6.1162850713592468E-2</v>
      </c>
      <c r="Q49" s="137">
        <f t="shared" si="22"/>
        <v>1.853419718593711E-3</v>
      </c>
      <c r="R49" s="119"/>
    </row>
    <row r="50" spans="1:18" ht="13.8" customHeight="1" x14ac:dyDescent="0.25">
      <c r="A50" s="24">
        <v>2015</v>
      </c>
      <c r="B50" s="20">
        <v>0.39445488980662441</v>
      </c>
      <c r="C50" s="25">
        <v>12</v>
      </c>
      <c r="D50" s="26">
        <f t="shared" si="16"/>
        <v>0.34712030302982949</v>
      </c>
      <c r="E50" s="21">
        <v>40.165287142721354</v>
      </c>
      <c r="F50" s="26">
        <f t="shared" si="17"/>
        <v>0.20769843658721399</v>
      </c>
      <c r="G50" s="25">
        <v>14</v>
      </c>
      <c r="H50" s="21">
        <f t="shared" si="7"/>
        <v>0.17862065546500402</v>
      </c>
      <c r="I50" s="25">
        <v>20</v>
      </c>
      <c r="J50" s="27">
        <f t="shared" si="18"/>
        <v>63.77367144768921</v>
      </c>
      <c r="K50" s="20">
        <f t="shared" si="8"/>
        <v>0.14289652437200323</v>
      </c>
      <c r="L50" s="26">
        <f t="shared" si="19"/>
        <v>6.263957232745347E-3</v>
      </c>
      <c r="M50" s="26">
        <f t="shared" si="20"/>
        <v>0.17758005556971421</v>
      </c>
      <c r="N50" s="25">
        <v>33</v>
      </c>
      <c r="O50" s="25">
        <v>100</v>
      </c>
      <c r="P50" s="28">
        <f t="shared" si="21"/>
        <v>5.8601418338005688E-2</v>
      </c>
      <c r="Q50" s="138">
        <f t="shared" si="22"/>
        <v>1.7758005556971421E-3</v>
      </c>
      <c r="R50" s="119"/>
    </row>
    <row r="51" spans="1:18" ht="13.8" customHeight="1" x14ac:dyDescent="0.25">
      <c r="A51" s="29">
        <v>2016</v>
      </c>
      <c r="B51" s="83">
        <v>0.55032192472722041</v>
      </c>
      <c r="C51" s="30">
        <v>12</v>
      </c>
      <c r="D51" s="14">
        <f t="shared" si="16"/>
        <v>0.48428329375995394</v>
      </c>
      <c r="E51" s="30">
        <v>40.165287142721354</v>
      </c>
      <c r="F51" s="14">
        <f t="shared" si="17"/>
        <v>0.28976951823703967</v>
      </c>
      <c r="G51" s="30">
        <v>14</v>
      </c>
      <c r="H51" s="30">
        <f t="shared" si="7"/>
        <v>0.24920178568385412</v>
      </c>
      <c r="I51" s="30">
        <v>20</v>
      </c>
      <c r="J51" s="32">
        <f t="shared" si="18"/>
        <v>63.773671447689217</v>
      </c>
      <c r="K51" s="14">
        <f t="shared" si="8"/>
        <v>0.1993614285470833</v>
      </c>
      <c r="L51" s="14">
        <f t="shared" si="19"/>
        <v>8.7391311143926922E-3</v>
      </c>
      <c r="M51" s="14">
        <f t="shared" si="20"/>
        <v>0.24774999752747562</v>
      </c>
      <c r="N51" s="30">
        <v>33</v>
      </c>
      <c r="O51" s="30">
        <v>100</v>
      </c>
      <c r="P51" s="33">
        <f t="shared" si="21"/>
        <v>8.1757499184066953E-2</v>
      </c>
      <c r="Q51" s="139">
        <f t="shared" si="22"/>
        <v>2.4774999752747561E-3</v>
      </c>
      <c r="R51" s="119"/>
    </row>
    <row r="52" spans="1:18" ht="13.8" customHeight="1" x14ac:dyDescent="0.25">
      <c r="A52" s="29">
        <v>2017</v>
      </c>
      <c r="B52" s="83">
        <v>0.49049625350529336</v>
      </c>
      <c r="C52" s="30">
        <v>12</v>
      </c>
      <c r="D52" s="14">
        <f t="shared" si="16"/>
        <v>0.43163670308465818</v>
      </c>
      <c r="E52" s="30">
        <v>40.165287142721354</v>
      </c>
      <c r="F52" s="14">
        <f t="shared" si="17"/>
        <v>0.25826858187732959</v>
      </c>
      <c r="G52" s="30">
        <v>14</v>
      </c>
      <c r="H52" s="30">
        <f t="shared" si="7"/>
        <v>0.22211098041450344</v>
      </c>
      <c r="I52" s="30">
        <v>20</v>
      </c>
      <c r="J52" s="32">
        <f t="shared" si="18"/>
        <v>63.773671447689217</v>
      </c>
      <c r="K52" s="14">
        <f t="shared" si="8"/>
        <v>0.17768878433160276</v>
      </c>
      <c r="L52" s="14">
        <f t="shared" si="19"/>
        <v>7.7890973953579296E-3</v>
      </c>
      <c r="M52" s="14">
        <f t="shared" si="20"/>
        <v>0.22081701660969963</v>
      </c>
      <c r="N52" s="30">
        <v>33</v>
      </c>
      <c r="O52" s="30">
        <v>100</v>
      </c>
      <c r="P52" s="33">
        <f t="shared" si="21"/>
        <v>7.286961548120087E-2</v>
      </c>
      <c r="Q52" s="139">
        <f t="shared" si="22"/>
        <v>2.2081701660969962E-3</v>
      </c>
      <c r="R52" s="119"/>
    </row>
    <row r="53" spans="1:18" ht="13.8" customHeight="1" x14ac:dyDescent="0.25">
      <c r="A53" s="59">
        <v>2018</v>
      </c>
      <c r="B53" s="83">
        <v>0.54285772034140167</v>
      </c>
      <c r="C53" s="31">
        <v>12</v>
      </c>
      <c r="D53" s="35">
        <f>+B53-B53*(C53/100)</f>
        <v>0.47771479390043348</v>
      </c>
      <c r="E53" s="31">
        <v>40.165287142721354</v>
      </c>
      <c r="F53" s="35">
        <f>+(D53-D53*(E53)/100)</f>
        <v>0.28583927520706487</v>
      </c>
      <c r="G53" s="31">
        <v>14</v>
      </c>
      <c r="H53" s="31">
        <f>F53-(F53*G53/100)</f>
        <v>0.24582177667807578</v>
      </c>
      <c r="I53" s="31">
        <v>20</v>
      </c>
      <c r="J53" s="60">
        <f>100-(K53/B53*100)</f>
        <v>63.773671447689217</v>
      </c>
      <c r="K53" s="35">
        <f>+H53-H53*I53/100</f>
        <v>0.19665742134246061</v>
      </c>
      <c r="L53" s="35">
        <f>+(K53/365)*16</f>
        <v>8.6205992917243006E-3</v>
      </c>
      <c r="M53" s="35">
        <f>+L53*28.3495</f>
        <v>0.24438967962073804</v>
      </c>
      <c r="N53" s="31">
        <v>33</v>
      </c>
      <c r="O53" s="31">
        <v>100</v>
      </c>
      <c r="P53" s="61">
        <f>+Q53*N53</f>
        <v>8.0648594274843555E-2</v>
      </c>
      <c r="Q53" s="140">
        <f>+M53/O53</f>
        <v>2.4438967962073805E-3</v>
      </c>
      <c r="R53" s="119"/>
    </row>
    <row r="54" spans="1:18" ht="13.8" customHeight="1" x14ac:dyDescent="0.25">
      <c r="A54" s="59">
        <v>2019</v>
      </c>
      <c r="B54" s="84">
        <v>0.63763663184035746</v>
      </c>
      <c r="C54" s="31">
        <v>12</v>
      </c>
      <c r="D54" s="35">
        <f>+B54-B54*(C54/100)</f>
        <v>0.56112023601951455</v>
      </c>
      <c r="E54" s="31">
        <v>40.165287142721354</v>
      </c>
      <c r="F54" s="35">
        <f>+(D54-D54*(E54)/100)</f>
        <v>0.33574468200636076</v>
      </c>
      <c r="G54" s="31">
        <v>14</v>
      </c>
      <c r="H54" s="31">
        <f>F54-(F54*G54/100)</f>
        <v>0.28874042652547027</v>
      </c>
      <c r="I54" s="31">
        <v>20</v>
      </c>
      <c r="J54" s="60">
        <f>100-(K54/B54*100)</f>
        <v>63.773671447689217</v>
      </c>
      <c r="K54" s="35">
        <f>+H54-H54*I54/100</f>
        <v>0.23099234122037621</v>
      </c>
      <c r="L54" s="35">
        <f>+(K54/365)*16</f>
        <v>1.01256916699343E-2</v>
      </c>
      <c r="M54" s="35">
        <f>+L54*28.3495</f>
        <v>0.28705829599680244</v>
      </c>
      <c r="N54" s="31">
        <v>33</v>
      </c>
      <c r="O54" s="31">
        <v>100</v>
      </c>
      <c r="P54" s="61">
        <f>+Q54*N54</f>
        <v>9.4729237678944797E-2</v>
      </c>
      <c r="Q54" s="140">
        <f>+M54/O54</f>
        <v>2.8705829599680243E-3</v>
      </c>
      <c r="R54" s="119"/>
    </row>
    <row r="55" spans="1:18" ht="13.8" customHeight="1" x14ac:dyDescent="0.25">
      <c r="A55" s="59">
        <v>2020</v>
      </c>
      <c r="B55" s="84">
        <v>0.67413325203931074</v>
      </c>
      <c r="C55" s="31">
        <v>12</v>
      </c>
      <c r="D55" s="35">
        <f>+B55-B55*(C55/100)</f>
        <v>0.59323726179459346</v>
      </c>
      <c r="E55" s="31">
        <v>40.165287142721354</v>
      </c>
      <c r="F55" s="35">
        <f>+(D55-D55*(E55)/100)</f>
        <v>0.35496181215717737</v>
      </c>
      <c r="G55" s="31">
        <v>14</v>
      </c>
      <c r="H55" s="31">
        <f>F55-(F55*G55/100)</f>
        <v>0.30526715845517255</v>
      </c>
      <c r="I55" s="31">
        <v>20</v>
      </c>
      <c r="J55" s="60">
        <f>100-(K55/B55*100)</f>
        <v>63.773671447689217</v>
      </c>
      <c r="K55" s="35">
        <f>+H55-H55*I55/100</f>
        <v>0.24421372676413805</v>
      </c>
      <c r="L55" s="35">
        <f>+(K55/365)*16</f>
        <v>1.0705259255414271E-2</v>
      </c>
      <c r="M55" s="35">
        <f>+L55*28.3495</f>
        <v>0.30348874726136688</v>
      </c>
      <c r="N55" s="31">
        <v>33</v>
      </c>
      <c r="O55" s="31">
        <v>100</v>
      </c>
      <c r="P55" s="61">
        <f>+Q55*N55</f>
        <v>0.10015128659625107</v>
      </c>
      <c r="Q55" s="140">
        <f>+M55/O55</f>
        <v>3.0348874726136687E-3</v>
      </c>
      <c r="R55" s="119"/>
    </row>
    <row r="56" spans="1:18" ht="13.8" customHeight="1" x14ac:dyDescent="0.25">
      <c r="A56" s="19">
        <v>2021</v>
      </c>
      <c r="B56" s="143">
        <v>0.60224497423876067</v>
      </c>
      <c r="C56" s="21">
        <v>12</v>
      </c>
      <c r="D56" s="20">
        <f t="shared" ref="D56:D57" si="23">+B56-B56*(C56/100)</f>
        <v>0.52997557733010936</v>
      </c>
      <c r="E56" s="21">
        <v>40.165287142721354</v>
      </c>
      <c r="F56" s="20">
        <f t="shared" ref="F56:F57" si="24">+(D56-D56*(E56)/100)</f>
        <v>0.31710936490917568</v>
      </c>
      <c r="G56" s="21">
        <v>14</v>
      </c>
      <c r="H56" s="21">
        <f t="shared" ref="H56:H57" si="25">F56-(F56*G56/100)</f>
        <v>0.27271405382189107</v>
      </c>
      <c r="I56" s="21">
        <v>20</v>
      </c>
      <c r="J56" s="22">
        <f t="shared" ref="J56:J57" si="26">100-(K56/B56*100)</f>
        <v>63.773671447689225</v>
      </c>
      <c r="K56" s="20">
        <f t="shared" ref="K56:K57" si="27">+H56-H56*I56/100</f>
        <v>0.21817124305751284</v>
      </c>
      <c r="L56" s="20">
        <f t="shared" ref="L56:L57" si="28">+(K56/365)*16</f>
        <v>9.5636709285485087E-3</v>
      </c>
      <c r="M56" s="20">
        <f t="shared" ref="M56:M57" si="29">+L56*28.3495</f>
        <v>0.27112528898888594</v>
      </c>
      <c r="N56" s="21">
        <v>33</v>
      </c>
      <c r="O56" s="21">
        <v>100</v>
      </c>
      <c r="P56" s="23">
        <f t="shared" ref="P56:P57" si="30">+Q56*N56</f>
        <v>8.9471345366332361E-2</v>
      </c>
      <c r="Q56" s="137">
        <f t="shared" ref="Q56:Q57" si="31">+M56/O56</f>
        <v>2.7112528898888596E-3</v>
      </c>
      <c r="R56" s="119"/>
    </row>
    <row r="57" spans="1:18" ht="13.8" customHeight="1" thickBot="1" x14ac:dyDescent="0.3">
      <c r="A57" s="123">
        <v>2022</v>
      </c>
      <c r="B57" s="135">
        <v>0.56781343047607125</v>
      </c>
      <c r="C57" s="125">
        <v>12</v>
      </c>
      <c r="D57" s="124">
        <f t="shared" si="23"/>
        <v>0.49967581881894269</v>
      </c>
      <c r="E57" s="125">
        <v>40.165287142721354</v>
      </c>
      <c r="F57" s="124">
        <f t="shared" si="24"/>
        <v>0.29897959140757024</v>
      </c>
      <c r="G57" s="125">
        <v>14</v>
      </c>
      <c r="H57" s="125">
        <f t="shared" si="25"/>
        <v>0.25712244861051042</v>
      </c>
      <c r="I57" s="125">
        <v>20</v>
      </c>
      <c r="J57" s="126">
        <f t="shared" si="26"/>
        <v>63.773671447689217</v>
      </c>
      <c r="K57" s="124">
        <f t="shared" si="27"/>
        <v>0.20569795888840833</v>
      </c>
      <c r="L57" s="124">
        <f t="shared" si="28"/>
        <v>9.0168968279850225E-3</v>
      </c>
      <c r="M57" s="124">
        <f t="shared" si="29"/>
        <v>0.25562451662496138</v>
      </c>
      <c r="N57" s="125">
        <v>33</v>
      </c>
      <c r="O57" s="125">
        <v>100</v>
      </c>
      <c r="P57" s="127">
        <f t="shared" si="30"/>
        <v>8.4356090486237253E-2</v>
      </c>
      <c r="Q57" s="141">
        <f t="shared" si="31"/>
        <v>2.5562451662496139E-3</v>
      </c>
      <c r="R57" s="119"/>
    </row>
    <row r="58" spans="1:18" ht="15" customHeight="1" thickTop="1" x14ac:dyDescent="0.25">
      <c r="A58" s="7" t="s">
        <v>96</v>
      </c>
      <c r="Q58" s="7"/>
    </row>
    <row r="59" spans="1:18" ht="15" customHeight="1" x14ac:dyDescent="0.25">
      <c r="A59" s="7" t="s">
        <v>88</v>
      </c>
      <c r="Q59" s="7"/>
    </row>
    <row r="60" spans="1:18" ht="15" customHeight="1" x14ac:dyDescent="0.25">
      <c r="A60" s="7" t="s">
        <v>104</v>
      </c>
      <c r="Q60" s="7"/>
    </row>
    <row r="61" spans="1:18" ht="15" customHeight="1" x14ac:dyDescent="0.25">
      <c r="A61" s="7" t="s">
        <v>209</v>
      </c>
      <c r="Q61" s="7"/>
    </row>
    <row r="62" spans="1:18" ht="15" customHeight="1" x14ac:dyDescent="0.25">
      <c r="A62" s="7" t="s">
        <v>210</v>
      </c>
      <c r="Q62" s="7"/>
    </row>
    <row r="63" spans="1:18" ht="15" customHeight="1" x14ac:dyDescent="0.25">
      <c r="A63" s="7" t="s">
        <v>105</v>
      </c>
      <c r="Q63" s="7"/>
    </row>
    <row r="64" spans="1:18" ht="15" customHeight="1" x14ac:dyDescent="0.25">
      <c r="A64" s="7" t="s">
        <v>106</v>
      </c>
      <c r="Q64" s="7"/>
    </row>
    <row r="65" spans="1:17" ht="15" customHeight="1" x14ac:dyDescent="0.25">
      <c r="A65" s="7" t="s">
        <v>214</v>
      </c>
      <c r="Q65" s="7"/>
    </row>
    <row r="66" spans="1:17" x14ac:dyDescent="0.25">
      <c r="Q66" s="7"/>
    </row>
    <row r="67" spans="1:17" x14ac:dyDescent="0.25">
      <c r="Q67" s="7"/>
    </row>
    <row r="68" spans="1:17" x14ac:dyDescent="0.25">
      <c r="Q68" s="7"/>
    </row>
    <row r="69" spans="1:17" x14ac:dyDescent="0.25">
      <c r="Q69" s="7"/>
    </row>
    <row r="70" spans="1:17" x14ac:dyDescent="0.25">
      <c r="Q70" s="7"/>
    </row>
    <row r="71" spans="1:17" x14ac:dyDescent="0.25">
      <c r="Q71" s="7"/>
    </row>
    <row r="72" spans="1:17" x14ac:dyDescent="0.25">
      <c r="Q72"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
    <pageSetUpPr fitToPage="1"/>
  </sheetPr>
  <dimension ref="A1:R75"/>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126</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89</v>
      </c>
      <c r="M4" s="12" t="s">
        <v>83</v>
      </c>
      <c r="N4" s="12" t="s">
        <v>84</v>
      </c>
      <c r="O4" s="12" t="s">
        <v>85</v>
      </c>
      <c r="P4" s="12" t="s">
        <v>84</v>
      </c>
      <c r="Q4" s="113" t="s">
        <v>86</v>
      </c>
      <c r="R4" s="119"/>
    </row>
    <row r="5" spans="1:18" ht="13.8" customHeight="1" x14ac:dyDescent="0.25">
      <c r="A5" s="13">
        <v>1970</v>
      </c>
      <c r="B5" s="14">
        <v>10.143768409964304</v>
      </c>
      <c r="C5" s="15">
        <v>6</v>
      </c>
      <c r="D5" s="16">
        <f t="shared" ref="D5:D46" si="0">+B5-B5*(C5/100)</f>
        <v>9.5351423053664455</v>
      </c>
      <c r="E5" s="15">
        <v>9.7567809666361711</v>
      </c>
      <c r="F5" s="16">
        <f t="shared" ref="F5:F46" si="1">+(D5-D5*(E5)/100)</f>
        <v>8.6048193557747794</v>
      </c>
      <c r="G5" s="15">
        <v>10</v>
      </c>
      <c r="H5" s="16">
        <f>F5-(F5*G5/100)</f>
        <v>7.7443374201973016</v>
      </c>
      <c r="I5" s="15">
        <v>43</v>
      </c>
      <c r="J5" s="17">
        <f t="shared" ref="J5:J46" si="2">100-(K5/B5*100)</f>
        <v>56.482914917731286</v>
      </c>
      <c r="K5" s="16">
        <f>+H5-H5*I5/100</f>
        <v>4.4142723295124622</v>
      </c>
      <c r="L5" s="16">
        <f t="shared" ref="L5:L46" si="3">+(K5/365)*16</f>
        <v>0.19350234869095725</v>
      </c>
      <c r="M5" s="16">
        <f t="shared" ref="M5:M46" si="4">+L5*28.3495</f>
        <v>5.4856948342142928</v>
      </c>
      <c r="N5" s="15">
        <v>64</v>
      </c>
      <c r="O5" s="15">
        <v>160</v>
      </c>
      <c r="P5" s="16">
        <f t="shared" ref="P5:P46" si="5">+Q5*N5</f>
        <v>2.1942779336857172</v>
      </c>
      <c r="Q5" s="114">
        <f t="shared" ref="Q5:Q46" si="6">+M5/O5</f>
        <v>3.4285592713839332E-2</v>
      </c>
      <c r="R5" s="119"/>
    </row>
    <row r="6" spans="1:18" ht="13.8" customHeight="1" x14ac:dyDescent="0.25">
      <c r="A6" s="19">
        <v>1971</v>
      </c>
      <c r="B6" s="20">
        <v>10.725653830040306</v>
      </c>
      <c r="C6" s="21">
        <v>6</v>
      </c>
      <c r="D6" s="20">
        <f t="shared" si="0"/>
        <v>10.082114600237889</v>
      </c>
      <c r="E6" s="21">
        <v>9.7567809666361711</v>
      </c>
      <c r="F6" s="20">
        <f t="shared" si="1"/>
        <v>9.098424761887431</v>
      </c>
      <c r="G6" s="21">
        <v>10</v>
      </c>
      <c r="H6" s="20">
        <f t="shared" ref="H6:H52" si="7">F6-(F6*G6/100)</f>
        <v>8.1885822856986881</v>
      </c>
      <c r="I6" s="21">
        <v>43</v>
      </c>
      <c r="J6" s="22">
        <f t="shared" si="2"/>
        <v>56.482914917731293</v>
      </c>
      <c r="K6" s="20">
        <f t="shared" ref="K6:K52" si="8">+H6-H6*I6/100</f>
        <v>4.6674919028482522</v>
      </c>
      <c r="L6" s="20">
        <f t="shared" si="3"/>
        <v>0.20460238478238915</v>
      </c>
      <c r="M6" s="20">
        <f t="shared" si="4"/>
        <v>5.8003753073883413</v>
      </c>
      <c r="N6" s="21">
        <v>64</v>
      </c>
      <c r="O6" s="21">
        <v>160</v>
      </c>
      <c r="P6" s="20">
        <f t="shared" si="5"/>
        <v>2.3201501229553365</v>
      </c>
      <c r="Q6" s="115">
        <f t="shared" si="6"/>
        <v>3.6252345671177133E-2</v>
      </c>
      <c r="R6" s="119"/>
    </row>
    <row r="7" spans="1:18" ht="13.8" customHeight="1" x14ac:dyDescent="0.25">
      <c r="A7" s="19">
        <v>1972</v>
      </c>
      <c r="B7" s="20">
        <v>10.697678850478335</v>
      </c>
      <c r="C7" s="21">
        <v>6</v>
      </c>
      <c r="D7" s="20">
        <f t="shared" si="0"/>
        <v>10.055818119449635</v>
      </c>
      <c r="E7" s="21">
        <v>9.7567809666361711</v>
      </c>
      <c r="F7" s="20">
        <f t="shared" si="1"/>
        <v>9.0746939711316212</v>
      </c>
      <c r="G7" s="21">
        <v>10</v>
      </c>
      <c r="H7" s="20">
        <f t="shared" si="7"/>
        <v>8.1672245740184586</v>
      </c>
      <c r="I7" s="21">
        <v>43</v>
      </c>
      <c r="J7" s="22">
        <f t="shared" si="2"/>
        <v>56.4829149177313</v>
      </c>
      <c r="K7" s="20">
        <f t="shared" si="8"/>
        <v>4.6553180071905214</v>
      </c>
      <c r="L7" s="20">
        <f t="shared" si="3"/>
        <v>0.20406873456177627</v>
      </c>
      <c r="M7" s="20">
        <f t="shared" si="4"/>
        <v>5.7852465904590762</v>
      </c>
      <c r="N7" s="21">
        <v>64</v>
      </c>
      <c r="O7" s="21">
        <v>160</v>
      </c>
      <c r="P7" s="20">
        <f t="shared" si="5"/>
        <v>2.3140986361836307</v>
      </c>
      <c r="Q7" s="115">
        <f t="shared" si="6"/>
        <v>3.6157791190369229E-2</v>
      </c>
      <c r="R7" s="119"/>
    </row>
    <row r="8" spans="1:18" ht="13.8" customHeight="1" x14ac:dyDescent="0.25">
      <c r="A8" s="19">
        <v>1973</v>
      </c>
      <c r="B8" s="20">
        <v>10.24071653398393</v>
      </c>
      <c r="C8" s="21">
        <v>6</v>
      </c>
      <c r="D8" s="20">
        <f t="shared" si="0"/>
        <v>9.6262735419448937</v>
      </c>
      <c r="E8" s="21">
        <v>9.7567809666361711</v>
      </c>
      <c r="F8" s="20">
        <f t="shared" si="1"/>
        <v>8.6870591172080811</v>
      </c>
      <c r="G8" s="21">
        <v>10</v>
      </c>
      <c r="H8" s="20">
        <f t="shared" si="7"/>
        <v>7.8183532054872735</v>
      </c>
      <c r="I8" s="21">
        <v>43</v>
      </c>
      <c r="J8" s="22">
        <f t="shared" si="2"/>
        <v>56.482914917731286</v>
      </c>
      <c r="K8" s="20">
        <f t="shared" si="8"/>
        <v>4.4564613271277462</v>
      </c>
      <c r="L8" s="20">
        <f t="shared" si="3"/>
        <v>0.19535172940833956</v>
      </c>
      <c r="M8" s="20">
        <f t="shared" si="4"/>
        <v>5.5381238528617223</v>
      </c>
      <c r="N8" s="21">
        <v>64</v>
      </c>
      <c r="O8" s="21">
        <v>160</v>
      </c>
      <c r="P8" s="20">
        <f t="shared" si="5"/>
        <v>2.2152495411446891</v>
      </c>
      <c r="Q8" s="115">
        <f t="shared" si="6"/>
        <v>3.4613274080385767E-2</v>
      </c>
      <c r="R8" s="119"/>
    </row>
    <row r="9" spans="1:18" ht="13.8" customHeight="1" x14ac:dyDescent="0.25">
      <c r="A9" s="19">
        <v>1974</v>
      </c>
      <c r="B9" s="20">
        <v>11.185668727262524</v>
      </c>
      <c r="C9" s="21">
        <v>6</v>
      </c>
      <c r="D9" s="20">
        <f t="shared" si="0"/>
        <v>10.514528603626772</v>
      </c>
      <c r="E9" s="21">
        <v>9.7567809666361711</v>
      </c>
      <c r="F9" s="20">
        <f t="shared" si="1"/>
        <v>9.4886490780966</v>
      </c>
      <c r="G9" s="21">
        <v>10</v>
      </c>
      <c r="H9" s="20">
        <f t="shared" si="7"/>
        <v>8.5397841702869393</v>
      </c>
      <c r="I9" s="21">
        <v>43</v>
      </c>
      <c r="J9" s="22">
        <f t="shared" si="2"/>
        <v>56.4829149177313</v>
      </c>
      <c r="K9" s="20">
        <f t="shared" si="8"/>
        <v>4.8676769770635548</v>
      </c>
      <c r="L9" s="20">
        <f t="shared" si="3"/>
        <v>0.213377620912375</v>
      </c>
      <c r="M9" s="20">
        <f t="shared" si="4"/>
        <v>6.0491488640553746</v>
      </c>
      <c r="N9" s="21">
        <v>64</v>
      </c>
      <c r="O9" s="21">
        <v>160</v>
      </c>
      <c r="P9" s="20">
        <f t="shared" si="5"/>
        <v>2.4196595456221499</v>
      </c>
      <c r="Q9" s="115">
        <f t="shared" si="6"/>
        <v>3.7807180400346092E-2</v>
      </c>
      <c r="R9" s="119"/>
    </row>
    <row r="10" spans="1:18" ht="13.8" customHeight="1" x14ac:dyDescent="0.25">
      <c r="A10" s="19">
        <v>1975</v>
      </c>
      <c r="B10" s="20">
        <v>10.503627768285851</v>
      </c>
      <c r="C10" s="21">
        <v>6</v>
      </c>
      <c r="D10" s="20">
        <f t="shared" si="0"/>
        <v>9.8734101021887</v>
      </c>
      <c r="E10" s="21">
        <v>9.7567809666361711</v>
      </c>
      <c r="F10" s="20">
        <f t="shared" si="1"/>
        <v>8.9100831045804192</v>
      </c>
      <c r="G10" s="21">
        <v>10</v>
      </c>
      <c r="H10" s="20">
        <f t="shared" si="7"/>
        <v>8.0190747941223766</v>
      </c>
      <c r="I10" s="21">
        <v>43</v>
      </c>
      <c r="J10" s="22">
        <f t="shared" si="2"/>
        <v>56.4829149177313</v>
      </c>
      <c r="K10" s="20">
        <f t="shared" si="8"/>
        <v>4.5708726326497544</v>
      </c>
      <c r="L10" s="20">
        <f t="shared" si="3"/>
        <v>0.2003670195134139</v>
      </c>
      <c r="M10" s="20">
        <f t="shared" si="4"/>
        <v>5.680304819695527</v>
      </c>
      <c r="N10" s="21">
        <v>64</v>
      </c>
      <c r="O10" s="21">
        <v>160</v>
      </c>
      <c r="P10" s="20">
        <f t="shared" si="5"/>
        <v>2.272121927878211</v>
      </c>
      <c r="Q10" s="115">
        <f t="shared" si="6"/>
        <v>3.5501905123097047E-2</v>
      </c>
      <c r="R10" s="119"/>
    </row>
    <row r="11" spans="1:18" ht="13.8" customHeight="1" x14ac:dyDescent="0.25">
      <c r="A11" s="13">
        <v>1976</v>
      </c>
      <c r="B11" s="14">
        <v>11.006031141789162</v>
      </c>
      <c r="C11" s="15">
        <v>6</v>
      </c>
      <c r="D11" s="16">
        <f t="shared" si="0"/>
        <v>10.345669273281812</v>
      </c>
      <c r="E11" s="15">
        <v>9.7567809666361711</v>
      </c>
      <c r="F11" s="16">
        <f t="shared" si="1"/>
        <v>9.3362649827551252</v>
      </c>
      <c r="G11" s="15">
        <v>10</v>
      </c>
      <c r="H11" s="16">
        <f t="shared" si="7"/>
        <v>8.4026384844796134</v>
      </c>
      <c r="I11" s="15">
        <v>43</v>
      </c>
      <c r="J11" s="17">
        <f t="shared" si="2"/>
        <v>56.482914917731293</v>
      </c>
      <c r="K11" s="16">
        <f t="shared" si="8"/>
        <v>4.7895039361533795</v>
      </c>
      <c r="L11" s="16">
        <f t="shared" si="3"/>
        <v>0.20995085747521663</v>
      </c>
      <c r="M11" s="16">
        <f t="shared" si="4"/>
        <v>5.9520018339936538</v>
      </c>
      <c r="N11" s="15">
        <v>64</v>
      </c>
      <c r="O11" s="15">
        <v>160</v>
      </c>
      <c r="P11" s="16">
        <f t="shared" si="5"/>
        <v>2.3808007335974617</v>
      </c>
      <c r="Q11" s="114">
        <f t="shared" si="6"/>
        <v>3.7200011462460339E-2</v>
      </c>
      <c r="R11" s="119"/>
    </row>
    <row r="12" spans="1:18" ht="13.8" customHeight="1" x14ac:dyDescent="0.25">
      <c r="A12" s="13">
        <v>1977</v>
      </c>
      <c r="B12" s="14">
        <v>11.067522100990288</v>
      </c>
      <c r="C12" s="15">
        <v>6</v>
      </c>
      <c r="D12" s="16">
        <f t="shared" si="0"/>
        <v>10.403470774930872</v>
      </c>
      <c r="E12" s="15">
        <v>9.7567809666361711</v>
      </c>
      <c r="F12" s="16">
        <f t="shared" si="1"/>
        <v>9.3884269184928595</v>
      </c>
      <c r="G12" s="15">
        <v>10</v>
      </c>
      <c r="H12" s="16">
        <f t="shared" si="7"/>
        <v>8.449584226643573</v>
      </c>
      <c r="I12" s="15">
        <v>43</v>
      </c>
      <c r="J12" s="17">
        <f t="shared" si="2"/>
        <v>56.4829149177313</v>
      </c>
      <c r="K12" s="16">
        <f t="shared" si="8"/>
        <v>4.8162630091868364</v>
      </c>
      <c r="L12" s="16">
        <f t="shared" si="3"/>
        <v>0.2111238579369572</v>
      </c>
      <c r="M12" s="16">
        <f t="shared" si="4"/>
        <v>5.9852558105837677</v>
      </c>
      <c r="N12" s="15">
        <v>64</v>
      </c>
      <c r="O12" s="15">
        <v>160</v>
      </c>
      <c r="P12" s="16">
        <f t="shared" si="5"/>
        <v>2.3941023242335069</v>
      </c>
      <c r="Q12" s="114">
        <f t="shared" si="6"/>
        <v>3.7407848816148545E-2</v>
      </c>
      <c r="R12" s="119"/>
    </row>
    <row r="13" spans="1:18" ht="13.8" customHeight="1" x14ac:dyDescent="0.25">
      <c r="A13" s="13">
        <v>1978</v>
      </c>
      <c r="B13" s="14">
        <v>10.917177707392682</v>
      </c>
      <c r="C13" s="15">
        <v>6</v>
      </c>
      <c r="D13" s="16">
        <f t="shared" si="0"/>
        <v>10.262147044949121</v>
      </c>
      <c r="E13" s="15">
        <v>9.7567809666361711</v>
      </c>
      <c r="F13" s="16">
        <f t="shared" si="1"/>
        <v>9.2608918352993079</v>
      </c>
      <c r="G13" s="15">
        <v>10</v>
      </c>
      <c r="H13" s="16">
        <f t="shared" si="7"/>
        <v>8.3348026517693778</v>
      </c>
      <c r="I13" s="15">
        <v>43</v>
      </c>
      <c r="J13" s="17">
        <f t="shared" si="2"/>
        <v>56.482914917731293</v>
      </c>
      <c r="K13" s="16">
        <f t="shared" si="8"/>
        <v>4.7508375115085455</v>
      </c>
      <c r="L13" s="16">
        <f t="shared" si="3"/>
        <v>0.20825589091544308</v>
      </c>
      <c r="M13" s="16">
        <f t="shared" si="4"/>
        <v>5.9039503795073536</v>
      </c>
      <c r="N13" s="15">
        <v>64</v>
      </c>
      <c r="O13" s="15">
        <v>160</v>
      </c>
      <c r="P13" s="16">
        <f t="shared" si="5"/>
        <v>2.3615801518029413</v>
      </c>
      <c r="Q13" s="114">
        <f t="shared" si="6"/>
        <v>3.6899689871920958E-2</v>
      </c>
      <c r="R13" s="119"/>
    </row>
    <row r="14" spans="1:18" ht="13.8" customHeight="1" x14ac:dyDescent="0.25">
      <c r="A14" s="13">
        <v>1979</v>
      </c>
      <c r="B14" s="14">
        <v>11.443869276399102</v>
      </c>
      <c r="C14" s="15">
        <v>6</v>
      </c>
      <c r="D14" s="16">
        <f t="shared" si="0"/>
        <v>10.757237119815157</v>
      </c>
      <c r="E14" s="15">
        <v>9.7567809666361711</v>
      </c>
      <c r="F14" s="16">
        <f t="shared" si="1"/>
        <v>9.7076770559731109</v>
      </c>
      <c r="G14" s="15">
        <v>10</v>
      </c>
      <c r="H14" s="16">
        <f t="shared" si="7"/>
        <v>8.7369093503758002</v>
      </c>
      <c r="I14" s="15">
        <v>43</v>
      </c>
      <c r="J14" s="17">
        <f t="shared" si="2"/>
        <v>56.482914917731286</v>
      </c>
      <c r="K14" s="16">
        <f t="shared" si="8"/>
        <v>4.9800383297142066</v>
      </c>
      <c r="L14" s="16">
        <f t="shared" si="3"/>
        <v>0.21830305006966386</v>
      </c>
      <c r="M14" s="16">
        <f t="shared" si="4"/>
        <v>6.1887823179499355</v>
      </c>
      <c r="N14" s="15">
        <v>64</v>
      </c>
      <c r="O14" s="15">
        <v>160</v>
      </c>
      <c r="P14" s="16">
        <f t="shared" si="5"/>
        <v>2.4755129271799743</v>
      </c>
      <c r="Q14" s="114">
        <f t="shared" si="6"/>
        <v>3.8679889487187098E-2</v>
      </c>
      <c r="R14" s="119"/>
    </row>
    <row r="15" spans="1:18" ht="13.8" customHeight="1" x14ac:dyDescent="0.25">
      <c r="A15" s="13">
        <v>1980</v>
      </c>
      <c r="B15" s="14">
        <v>11.382582577307815</v>
      </c>
      <c r="C15" s="15">
        <v>6</v>
      </c>
      <c r="D15" s="16">
        <f t="shared" si="0"/>
        <v>10.699627622669347</v>
      </c>
      <c r="E15" s="15">
        <v>9.7567809666361711</v>
      </c>
      <c r="F15" s="16">
        <f t="shared" si="1"/>
        <v>9.6556883912797975</v>
      </c>
      <c r="G15" s="15">
        <v>10</v>
      </c>
      <c r="H15" s="16">
        <f t="shared" si="7"/>
        <v>8.6901195521518169</v>
      </c>
      <c r="I15" s="15">
        <v>43</v>
      </c>
      <c r="J15" s="17">
        <f t="shared" si="2"/>
        <v>56.4829149177313</v>
      </c>
      <c r="K15" s="16">
        <f t="shared" si="8"/>
        <v>4.9533681447265359</v>
      </c>
      <c r="L15" s="16">
        <f t="shared" si="3"/>
        <v>0.21713394607020431</v>
      </c>
      <c r="M15" s="16">
        <f t="shared" si="4"/>
        <v>6.1556388041172569</v>
      </c>
      <c r="N15" s="15">
        <v>64</v>
      </c>
      <c r="O15" s="15">
        <v>160</v>
      </c>
      <c r="P15" s="16">
        <f t="shared" si="5"/>
        <v>2.4622555216469029</v>
      </c>
      <c r="Q15" s="114">
        <f t="shared" si="6"/>
        <v>3.8472742525732857E-2</v>
      </c>
      <c r="R15" s="119"/>
    </row>
    <row r="16" spans="1:18" ht="13.8" customHeight="1" x14ac:dyDescent="0.25">
      <c r="A16" s="19">
        <v>1981</v>
      </c>
      <c r="B16" s="20">
        <v>10.734069384169834</v>
      </c>
      <c r="C16" s="21">
        <v>6</v>
      </c>
      <c r="D16" s="20">
        <f t="shared" si="0"/>
        <v>10.090025221119644</v>
      </c>
      <c r="E16" s="21">
        <v>9.7567809666361711</v>
      </c>
      <c r="F16" s="20">
        <f t="shared" si="1"/>
        <v>9.1055635608166536</v>
      </c>
      <c r="G16" s="21">
        <v>10</v>
      </c>
      <c r="H16" s="20">
        <f t="shared" si="7"/>
        <v>8.1950072047349884</v>
      </c>
      <c r="I16" s="21">
        <v>43</v>
      </c>
      <c r="J16" s="22">
        <f t="shared" si="2"/>
        <v>56.482914917731293</v>
      </c>
      <c r="K16" s="20">
        <f t="shared" si="8"/>
        <v>4.6711541066989435</v>
      </c>
      <c r="L16" s="20">
        <f t="shared" si="3"/>
        <v>0.20476291974570712</v>
      </c>
      <c r="M16" s="20">
        <f t="shared" si="4"/>
        <v>5.8049263933309243</v>
      </c>
      <c r="N16" s="21">
        <v>64</v>
      </c>
      <c r="O16" s="21">
        <v>160</v>
      </c>
      <c r="P16" s="20">
        <f t="shared" si="5"/>
        <v>2.3219705573323699</v>
      </c>
      <c r="Q16" s="115">
        <f t="shared" si="6"/>
        <v>3.628078995831828E-2</v>
      </c>
      <c r="R16" s="119"/>
    </row>
    <row r="17" spans="1:18" ht="13.8" customHeight="1" x14ac:dyDescent="0.25">
      <c r="A17" s="19">
        <v>1982</v>
      </c>
      <c r="B17" s="20">
        <v>12.244086688373212</v>
      </c>
      <c r="C17" s="21">
        <v>6</v>
      </c>
      <c r="D17" s="20">
        <f t="shared" si="0"/>
        <v>11.50944148707082</v>
      </c>
      <c r="E17" s="21">
        <v>9.7567809666361711</v>
      </c>
      <c r="F17" s="20">
        <f t="shared" si="1"/>
        <v>10.386490490694166</v>
      </c>
      <c r="G17" s="21">
        <v>10</v>
      </c>
      <c r="H17" s="20">
        <f t="shared" si="7"/>
        <v>9.3478414416247499</v>
      </c>
      <c r="I17" s="21">
        <v>43</v>
      </c>
      <c r="J17" s="22">
        <f t="shared" si="2"/>
        <v>56.482914917731293</v>
      </c>
      <c r="K17" s="20">
        <f t="shared" si="8"/>
        <v>5.3282696217261076</v>
      </c>
      <c r="L17" s="20">
        <f t="shared" si="3"/>
        <v>0.23356798341813076</v>
      </c>
      <c r="M17" s="20">
        <f t="shared" si="4"/>
        <v>6.6215355459122973</v>
      </c>
      <c r="N17" s="21">
        <v>64</v>
      </c>
      <c r="O17" s="21">
        <v>160</v>
      </c>
      <c r="P17" s="20">
        <f t="shared" si="5"/>
        <v>2.6486142183649188</v>
      </c>
      <c r="Q17" s="115">
        <f t="shared" si="6"/>
        <v>4.1384597161951857E-2</v>
      </c>
      <c r="R17" s="119"/>
    </row>
    <row r="18" spans="1:18" ht="13.8" customHeight="1" x14ac:dyDescent="0.25">
      <c r="A18" s="19">
        <v>1983</v>
      </c>
      <c r="B18" s="20">
        <v>12.165419727110157</v>
      </c>
      <c r="C18" s="21">
        <v>6</v>
      </c>
      <c r="D18" s="20">
        <f t="shared" si="0"/>
        <v>11.435494543483548</v>
      </c>
      <c r="E18" s="21">
        <v>9.7567809666361711</v>
      </c>
      <c r="F18" s="20">
        <f t="shared" si="1"/>
        <v>10.319758388424228</v>
      </c>
      <c r="G18" s="21">
        <v>10</v>
      </c>
      <c r="H18" s="20">
        <f t="shared" si="7"/>
        <v>9.2877825495818058</v>
      </c>
      <c r="I18" s="21">
        <v>43</v>
      </c>
      <c r="J18" s="22">
        <f t="shared" si="2"/>
        <v>56.482914917731279</v>
      </c>
      <c r="K18" s="20">
        <f t="shared" si="8"/>
        <v>5.29403605326163</v>
      </c>
      <c r="L18" s="20">
        <f t="shared" si="3"/>
        <v>0.23206733384160569</v>
      </c>
      <c r="M18" s="20">
        <f t="shared" si="4"/>
        <v>6.5789928807426001</v>
      </c>
      <c r="N18" s="21">
        <v>64</v>
      </c>
      <c r="O18" s="21">
        <v>160</v>
      </c>
      <c r="P18" s="20">
        <f t="shared" si="5"/>
        <v>2.6315971522970401</v>
      </c>
      <c r="Q18" s="115">
        <f t="shared" si="6"/>
        <v>4.1118705504641251E-2</v>
      </c>
      <c r="R18" s="119"/>
    </row>
    <row r="19" spans="1:18" ht="13.8" customHeight="1" x14ac:dyDescent="0.25">
      <c r="A19" s="19">
        <v>1984</v>
      </c>
      <c r="B19" s="20">
        <v>13.076552371926143</v>
      </c>
      <c r="C19" s="21">
        <v>6</v>
      </c>
      <c r="D19" s="20">
        <f t="shared" si="0"/>
        <v>12.291959229610574</v>
      </c>
      <c r="E19" s="21">
        <v>9.7567809666361711</v>
      </c>
      <c r="F19" s="20">
        <f t="shared" si="1"/>
        <v>11.092659691069251</v>
      </c>
      <c r="G19" s="21">
        <v>10</v>
      </c>
      <c r="H19" s="20">
        <f t="shared" si="7"/>
        <v>9.9833937219623259</v>
      </c>
      <c r="I19" s="21">
        <v>43</v>
      </c>
      <c r="J19" s="22">
        <f t="shared" si="2"/>
        <v>56.482914917731293</v>
      </c>
      <c r="K19" s="20">
        <f t="shared" si="8"/>
        <v>5.6905344215185263</v>
      </c>
      <c r="L19" s="20">
        <f t="shared" si="3"/>
        <v>0.24944808423094911</v>
      </c>
      <c r="M19" s="20">
        <f t="shared" si="4"/>
        <v>7.0717284639052913</v>
      </c>
      <c r="N19" s="21">
        <v>64</v>
      </c>
      <c r="O19" s="21">
        <v>160</v>
      </c>
      <c r="P19" s="20">
        <f t="shared" si="5"/>
        <v>2.8286913855621165</v>
      </c>
      <c r="Q19" s="115">
        <f t="shared" si="6"/>
        <v>4.4198302899408071E-2</v>
      </c>
      <c r="R19" s="119"/>
    </row>
    <row r="20" spans="1:18" ht="13.8" customHeight="1" x14ac:dyDescent="0.25">
      <c r="A20" s="19">
        <v>1985</v>
      </c>
      <c r="B20" s="20">
        <v>13.623879295161574</v>
      </c>
      <c r="C20" s="21">
        <v>6</v>
      </c>
      <c r="D20" s="20">
        <f t="shared" si="0"/>
        <v>12.80644653745188</v>
      </c>
      <c r="E20" s="21">
        <v>9.7567809666361711</v>
      </c>
      <c r="F20" s="20">
        <f t="shared" si="1"/>
        <v>11.556949599183337</v>
      </c>
      <c r="G20" s="21">
        <v>10</v>
      </c>
      <c r="H20" s="20">
        <f t="shared" si="7"/>
        <v>10.401254639265003</v>
      </c>
      <c r="I20" s="21">
        <v>43</v>
      </c>
      <c r="J20" s="22">
        <f t="shared" si="2"/>
        <v>56.4829149177313</v>
      </c>
      <c r="K20" s="20">
        <f t="shared" si="8"/>
        <v>5.9287151443810515</v>
      </c>
      <c r="L20" s="20">
        <f t="shared" si="3"/>
        <v>0.25988888304136115</v>
      </c>
      <c r="M20" s="20">
        <f t="shared" si="4"/>
        <v>7.3677198897810676</v>
      </c>
      <c r="N20" s="21">
        <v>64</v>
      </c>
      <c r="O20" s="21">
        <v>160</v>
      </c>
      <c r="P20" s="20">
        <f t="shared" si="5"/>
        <v>2.9470879559124272</v>
      </c>
      <c r="Q20" s="115">
        <f t="shared" si="6"/>
        <v>4.6048249311131675E-2</v>
      </c>
      <c r="R20" s="119"/>
    </row>
    <row r="21" spans="1:18" ht="13.8" customHeight="1" x14ac:dyDescent="0.25">
      <c r="A21" s="13">
        <v>1986</v>
      </c>
      <c r="B21" s="14">
        <v>13.736020211842046</v>
      </c>
      <c r="C21" s="15">
        <v>6</v>
      </c>
      <c r="D21" s="16">
        <f t="shared" si="0"/>
        <v>12.911858999131523</v>
      </c>
      <c r="E21" s="15">
        <v>9.7567809666361711</v>
      </c>
      <c r="F21" s="16">
        <f t="shared" si="1"/>
        <v>11.652077197865358</v>
      </c>
      <c r="G21" s="15">
        <v>10</v>
      </c>
      <c r="H21" s="16">
        <f t="shared" si="7"/>
        <v>10.486869478078823</v>
      </c>
      <c r="I21" s="15">
        <v>43</v>
      </c>
      <c r="J21" s="17">
        <f t="shared" si="2"/>
        <v>56.4829149177313</v>
      </c>
      <c r="K21" s="16">
        <f t="shared" si="8"/>
        <v>5.977515602504929</v>
      </c>
      <c r="L21" s="16">
        <f t="shared" si="3"/>
        <v>0.26202808120569554</v>
      </c>
      <c r="M21" s="16">
        <f t="shared" si="4"/>
        <v>7.4283650881408656</v>
      </c>
      <c r="N21" s="15">
        <v>64</v>
      </c>
      <c r="O21" s="15">
        <v>160</v>
      </c>
      <c r="P21" s="16">
        <f t="shared" si="5"/>
        <v>2.9713460352563463</v>
      </c>
      <c r="Q21" s="114">
        <f t="shared" si="6"/>
        <v>4.6427281800880411E-2</v>
      </c>
      <c r="R21" s="119"/>
    </row>
    <row r="22" spans="1:18" ht="13.8" customHeight="1" x14ac:dyDescent="0.25">
      <c r="A22" s="13">
        <v>1987</v>
      </c>
      <c r="B22" s="14">
        <v>13.4111093721685</v>
      </c>
      <c r="C22" s="15">
        <v>6</v>
      </c>
      <c r="D22" s="16">
        <f t="shared" si="0"/>
        <v>12.60644280983839</v>
      </c>
      <c r="E22" s="15">
        <v>9.7567809666361711</v>
      </c>
      <c r="F22" s="16">
        <f t="shared" si="1"/>
        <v>11.376459797198203</v>
      </c>
      <c r="G22" s="15">
        <v>10</v>
      </c>
      <c r="H22" s="16">
        <f t="shared" si="7"/>
        <v>10.238813817478382</v>
      </c>
      <c r="I22" s="15">
        <v>43</v>
      </c>
      <c r="J22" s="17">
        <f t="shared" si="2"/>
        <v>56.4829149177313</v>
      </c>
      <c r="K22" s="16">
        <f t="shared" si="8"/>
        <v>5.8361238759626781</v>
      </c>
      <c r="L22" s="16">
        <f t="shared" si="3"/>
        <v>0.25583008771343246</v>
      </c>
      <c r="M22" s="16">
        <f t="shared" si="4"/>
        <v>7.2526550716319536</v>
      </c>
      <c r="N22" s="15">
        <v>64</v>
      </c>
      <c r="O22" s="15">
        <v>160</v>
      </c>
      <c r="P22" s="16">
        <f t="shared" si="5"/>
        <v>2.9010620286527815</v>
      </c>
      <c r="Q22" s="114">
        <f t="shared" si="6"/>
        <v>4.5329094197699711E-2</v>
      </c>
      <c r="R22" s="119"/>
    </row>
    <row r="23" spans="1:18" ht="13.8" customHeight="1" x14ac:dyDescent="0.25">
      <c r="A23" s="13">
        <v>1988</v>
      </c>
      <c r="B23" s="14">
        <v>14.548695826072052</v>
      </c>
      <c r="C23" s="15">
        <v>6</v>
      </c>
      <c r="D23" s="16">
        <f t="shared" si="0"/>
        <v>13.675774076507729</v>
      </c>
      <c r="E23" s="15">
        <v>9.7567809666361711</v>
      </c>
      <c r="F23" s="16">
        <f t="shared" si="1"/>
        <v>12.341458754370858</v>
      </c>
      <c r="G23" s="15">
        <v>10</v>
      </c>
      <c r="H23" s="16">
        <f t="shared" si="7"/>
        <v>11.107312878933772</v>
      </c>
      <c r="I23" s="15">
        <v>43</v>
      </c>
      <c r="J23" s="17">
        <f t="shared" si="2"/>
        <v>56.4829149177313</v>
      </c>
      <c r="K23" s="16">
        <f t="shared" si="8"/>
        <v>6.3311683409922503</v>
      </c>
      <c r="L23" s="16">
        <f t="shared" si="3"/>
        <v>0.27753066700240003</v>
      </c>
      <c r="M23" s="16">
        <f t="shared" si="4"/>
        <v>7.8678556441845391</v>
      </c>
      <c r="N23" s="15">
        <v>64</v>
      </c>
      <c r="O23" s="15">
        <v>160</v>
      </c>
      <c r="P23" s="16">
        <f t="shared" si="5"/>
        <v>3.1471422576738157</v>
      </c>
      <c r="Q23" s="114">
        <f t="shared" si="6"/>
        <v>4.9174097776153371E-2</v>
      </c>
      <c r="R23" s="119"/>
    </row>
    <row r="24" spans="1:18" ht="13.8" customHeight="1" x14ac:dyDescent="0.25">
      <c r="A24" s="13">
        <v>1989</v>
      </c>
      <c r="B24" s="14">
        <v>14.762959788471024</v>
      </c>
      <c r="C24" s="15">
        <v>6</v>
      </c>
      <c r="D24" s="16">
        <f t="shared" si="0"/>
        <v>13.877182201162762</v>
      </c>
      <c r="E24" s="15">
        <v>9.7567809666361711</v>
      </c>
      <c r="F24" s="16">
        <f t="shared" si="1"/>
        <v>12.523215929454292</v>
      </c>
      <c r="G24" s="15">
        <v>10</v>
      </c>
      <c r="H24" s="16">
        <f t="shared" si="7"/>
        <v>11.270894336508862</v>
      </c>
      <c r="I24" s="15">
        <v>43</v>
      </c>
      <c r="J24" s="17">
        <f t="shared" si="2"/>
        <v>56.4829149177313</v>
      </c>
      <c r="K24" s="16">
        <f t="shared" si="8"/>
        <v>6.4244097718100512</v>
      </c>
      <c r="L24" s="16">
        <f t="shared" si="3"/>
        <v>0.28161796259989264</v>
      </c>
      <c r="M24" s="16">
        <f t="shared" si="4"/>
        <v>7.9837284307256562</v>
      </c>
      <c r="N24" s="15">
        <v>64</v>
      </c>
      <c r="O24" s="15">
        <v>160</v>
      </c>
      <c r="P24" s="16">
        <f t="shared" si="5"/>
        <v>3.1934913722902625</v>
      </c>
      <c r="Q24" s="114">
        <f t="shared" si="6"/>
        <v>4.9898302692035351E-2</v>
      </c>
      <c r="R24" s="119"/>
    </row>
    <row r="25" spans="1:18" ht="13.8" customHeight="1" x14ac:dyDescent="0.25">
      <c r="A25" s="13">
        <v>1990</v>
      </c>
      <c r="B25" s="14">
        <v>15.060257612913185</v>
      </c>
      <c r="C25" s="15">
        <v>6</v>
      </c>
      <c r="D25" s="16">
        <f t="shared" si="0"/>
        <v>14.156642156138394</v>
      </c>
      <c r="E25" s="15">
        <v>9.7567809666361711</v>
      </c>
      <c r="F25" s="16">
        <f t="shared" si="1"/>
        <v>12.775409588733492</v>
      </c>
      <c r="G25" s="15">
        <v>10</v>
      </c>
      <c r="H25" s="16">
        <f t="shared" si="7"/>
        <v>11.497868629860143</v>
      </c>
      <c r="I25" s="15">
        <v>43</v>
      </c>
      <c r="J25" s="17">
        <f t="shared" si="2"/>
        <v>56.482914917731286</v>
      </c>
      <c r="K25" s="16">
        <f t="shared" si="8"/>
        <v>6.553785119020282</v>
      </c>
      <c r="L25" s="16">
        <f t="shared" si="3"/>
        <v>0.28728921069677948</v>
      </c>
      <c r="M25" s="16">
        <f t="shared" si="4"/>
        <v>8.1445054786483499</v>
      </c>
      <c r="N25" s="15">
        <v>64</v>
      </c>
      <c r="O25" s="15">
        <v>160</v>
      </c>
      <c r="P25" s="16">
        <f t="shared" si="5"/>
        <v>3.2578021914593398</v>
      </c>
      <c r="Q25" s="114">
        <f t="shared" si="6"/>
        <v>5.0903159241552184E-2</v>
      </c>
      <c r="R25" s="119"/>
    </row>
    <row r="26" spans="1:18" ht="13.8" customHeight="1" x14ac:dyDescent="0.25">
      <c r="A26" s="19">
        <v>1991</v>
      </c>
      <c r="B26" s="20">
        <v>15.686790773659627</v>
      </c>
      <c r="C26" s="21">
        <v>6</v>
      </c>
      <c r="D26" s="20">
        <f t="shared" si="0"/>
        <v>14.74558332724005</v>
      </c>
      <c r="E26" s="21">
        <v>9.7567809666361711</v>
      </c>
      <c r="F26" s="20">
        <f t="shared" si="1"/>
        <v>13.306889059748416</v>
      </c>
      <c r="G26" s="21">
        <v>10</v>
      </c>
      <c r="H26" s="20">
        <f t="shared" si="7"/>
        <v>11.976200153773574</v>
      </c>
      <c r="I26" s="21">
        <v>43</v>
      </c>
      <c r="J26" s="22">
        <f t="shared" si="2"/>
        <v>56.4829149177313</v>
      </c>
      <c r="K26" s="20">
        <f t="shared" si="8"/>
        <v>6.8264340876509371</v>
      </c>
      <c r="L26" s="20">
        <f t="shared" si="3"/>
        <v>0.29924094630798626</v>
      </c>
      <c r="M26" s="20">
        <f t="shared" si="4"/>
        <v>8.4833312073582565</v>
      </c>
      <c r="N26" s="21">
        <v>64</v>
      </c>
      <c r="O26" s="21">
        <v>160</v>
      </c>
      <c r="P26" s="20">
        <f t="shared" si="5"/>
        <v>3.3933324829433027</v>
      </c>
      <c r="Q26" s="115">
        <f t="shared" si="6"/>
        <v>5.3020820045989105E-2</v>
      </c>
      <c r="R26" s="119"/>
    </row>
    <row r="27" spans="1:18" ht="13.8" customHeight="1" x14ac:dyDescent="0.25">
      <c r="A27" s="19">
        <v>1992</v>
      </c>
      <c r="B27" s="20">
        <v>16.10070764867066</v>
      </c>
      <c r="C27" s="21">
        <v>6</v>
      </c>
      <c r="D27" s="20">
        <f t="shared" si="0"/>
        <v>15.13466518975042</v>
      </c>
      <c r="E27" s="21">
        <v>9.7567809666361711</v>
      </c>
      <c r="F27" s="20">
        <f t="shared" si="1"/>
        <v>13.658009057152741</v>
      </c>
      <c r="G27" s="21">
        <v>10</v>
      </c>
      <c r="H27" s="20">
        <f t="shared" si="7"/>
        <v>12.292208151437467</v>
      </c>
      <c r="I27" s="21">
        <v>43</v>
      </c>
      <c r="J27" s="22">
        <f t="shared" si="2"/>
        <v>56.482914917731293</v>
      </c>
      <c r="K27" s="20">
        <f t="shared" si="8"/>
        <v>7.0065586463193572</v>
      </c>
      <c r="L27" s="20">
        <f t="shared" si="3"/>
        <v>0.30713681737290333</v>
      </c>
      <c r="M27" s="20">
        <f t="shared" si="4"/>
        <v>8.7071752041131223</v>
      </c>
      <c r="N27" s="21">
        <v>64</v>
      </c>
      <c r="O27" s="21">
        <v>160</v>
      </c>
      <c r="P27" s="20">
        <f t="shared" si="5"/>
        <v>3.4828700816452489</v>
      </c>
      <c r="Q27" s="115">
        <f t="shared" si="6"/>
        <v>5.4419845025707014E-2</v>
      </c>
      <c r="R27" s="119"/>
    </row>
    <row r="28" spans="1:18" ht="13.8" customHeight="1" x14ac:dyDescent="0.25">
      <c r="A28" s="19">
        <v>1993</v>
      </c>
      <c r="B28" s="20">
        <v>17.173518245197592</v>
      </c>
      <c r="C28" s="21">
        <v>6</v>
      </c>
      <c r="D28" s="20">
        <f t="shared" si="0"/>
        <v>16.143107150485736</v>
      </c>
      <c r="E28" s="21">
        <v>9.7567809666361711</v>
      </c>
      <c r="F28" s="20">
        <f t="shared" si="1"/>
        <v>14.568059544603461</v>
      </c>
      <c r="G28" s="21">
        <v>10</v>
      </c>
      <c r="H28" s="20">
        <f t="shared" si="7"/>
        <v>13.111253590143114</v>
      </c>
      <c r="I28" s="21">
        <v>43</v>
      </c>
      <c r="J28" s="22">
        <f t="shared" si="2"/>
        <v>56.4829149177313</v>
      </c>
      <c r="K28" s="20">
        <f t="shared" si="8"/>
        <v>7.4734145463815747</v>
      </c>
      <c r="L28" s="20">
        <f t="shared" si="3"/>
        <v>0.32760173354001421</v>
      </c>
      <c r="M28" s="20">
        <f t="shared" si="4"/>
        <v>9.287345344992632</v>
      </c>
      <c r="N28" s="21">
        <v>64</v>
      </c>
      <c r="O28" s="21">
        <v>160</v>
      </c>
      <c r="P28" s="20">
        <f t="shared" si="5"/>
        <v>3.714938137997053</v>
      </c>
      <c r="Q28" s="115">
        <f t="shared" si="6"/>
        <v>5.8045908406203953E-2</v>
      </c>
      <c r="R28" s="119"/>
    </row>
    <row r="29" spans="1:18" ht="13.8" customHeight="1" x14ac:dyDescent="0.25">
      <c r="A29" s="19">
        <v>1994</v>
      </c>
      <c r="B29" s="20">
        <v>16.917775880190639</v>
      </c>
      <c r="C29" s="21">
        <v>6</v>
      </c>
      <c r="D29" s="20">
        <f t="shared" si="0"/>
        <v>15.902709327379201</v>
      </c>
      <c r="E29" s="21">
        <v>9.7567809666361711</v>
      </c>
      <c r="F29" s="20">
        <f t="shared" si="1"/>
        <v>14.351116810545992</v>
      </c>
      <c r="G29" s="21">
        <v>10</v>
      </c>
      <c r="H29" s="20">
        <f t="shared" si="7"/>
        <v>12.916005129491394</v>
      </c>
      <c r="I29" s="21">
        <v>43</v>
      </c>
      <c r="J29" s="22">
        <f t="shared" si="2"/>
        <v>56.482914917731293</v>
      </c>
      <c r="K29" s="20">
        <f t="shared" si="8"/>
        <v>7.3621229238100945</v>
      </c>
      <c r="L29" s="20">
        <f t="shared" si="3"/>
        <v>0.32272319666016852</v>
      </c>
      <c r="M29" s="20">
        <f t="shared" si="4"/>
        <v>9.1490412637174465</v>
      </c>
      <c r="N29" s="21">
        <v>64</v>
      </c>
      <c r="O29" s="21">
        <v>160</v>
      </c>
      <c r="P29" s="20">
        <f t="shared" si="5"/>
        <v>3.6596165054869787</v>
      </c>
      <c r="Q29" s="115">
        <f t="shared" si="6"/>
        <v>5.7181507898234042E-2</v>
      </c>
      <c r="R29" s="119"/>
    </row>
    <row r="30" spans="1:18" ht="13.8" customHeight="1" x14ac:dyDescent="0.25">
      <c r="A30" s="19">
        <v>1995</v>
      </c>
      <c r="B30" s="20">
        <v>17.781475840543294</v>
      </c>
      <c r="C30" s="21">
        <v>6</v>
      </c>
      <c r="D30" s="20">
        <f t="shared" si="0"/>
        <v>16.714587290110696</v>
      </c>
      <c r="E30" s="21">
        <v>9.7567809666361711</v>
      </c>
      <c r="F30" s="20">
        <f t="shared" si="1"/>
        <v>15.083781618737387</v>
      </c>
      <c r="G30" s="21">
        <v>10</v>
      </c>
      <c r="H30" s="20">
        <f t="shared" si="7"/>
        <v>13.575403456863647</v>
      </c>
      <c r="I30" s="21">
        <v>43</v>
      </c>
      <c r="J30" s="22">
        <f t="shared" si="2"/>
        <v>56.4829149177313</v>
      </c>
      <c r="K30" s="20">
        <f t="shared" si="8"/>
        <v>7.7379799704122787</v>
      </c>
      <c r="L30" s="20">
        <f t="shared" si="3"/>
        <v>0.33919912199067526</v>
      </c>
      <c r="M30" s="20">
        <f t="shared" si="4"/>
        <v>9.6161255088746476</v>
      </c>
      <c r="N30" s="21">
        <v>64</v>
      </c>
      <c r="O30" s="21">
        <v>160</v>
      </c>
      <c r="P30" s="20">
        <f t="shared" si="5"/>
        <v>3.8464502035498591</v>
      </c>
      <c r="Q30" s="115">
        <f t="shared" si="6"/>
        <v>6.0100784430466549E-2</v>
      </c>
      <c r="R30" s="119"/>
    </row>
    <row r="31" spans="1:18" ht="13.8" customHeight="1" x14ac:dyDescent="0.25">
      <c r="A31" s="13">
        <v>1996</v>
      </c>
      <c r="B31" s="14">
        <v>18.322877123751891</v>
      </c>
      <c r="C31" s="15">
        <v>6</v>
      </c>
      <c r="D31" s="16">
        <f t="shared" si="0"/>
        <v>17.223504496326775</v>
      </c>
      <c r="E31" s="15">
        <v>9.7567809666361711</v>
      </c>
      <c r="F31" s="16">
        <f t="shared" si="1"/>
        <v>15.54304488784144</v>
      </c>
      <c r="G31" s="15">
        <v>10</v>
      </c>
      <c r="H31" s="16">
        <f t="shared" si="7"/>
        <v>13.988740399057296</v>
      </c>
      <c r="I31" s="15">
        <v>43</v>
      </c>
      <c r="J31" s="17">
        <f t="shared" si="2"/>
        <v>56.4829149177313</v>
      </c>
      <c r="K31" s="16">
        <f t="shared" si="8"/>
        <v>7.9735820274626592</v>
      </c>
      <c r="L31" s="16">
        <f t="shared" si="3"/>
        <v>0.34952688339562343</v>
      </c>
      <c r="M31" s="16">
        <f t="shared" si="4"/>
        <v>9.9089123808242263</v>
      </c>
      <c r="N31" s="15">
        <v>64</v>
      </c>
      <c r="O31" s="15">
        <v>160</v>
      </c>
      <c r="P31" s="16">
        <f t="shared" si="5"/>
        <v>3.9635649523296905</v>
      </c>
      <c r="Q31" s="114">
        <f t="shared" si="6"/>
        <v>6.1930702380151414E-2</v>
      </c>
      <c r="R31" s="119"/>
    </row>
    <row r="32" spans="1:18" ht="13.8" customHeight="1" x14ac:dyDescent="0.25">
      <c r="A32" s="13">
        <v>1997</v>
      </c>
      <c r="B32" s="14">
        <v>18.83941270448716</v>
      </c>
      <c r="C32" s="15">
        <v>6</v>
      </c>
      <c r="D32" s="16">
        <f t="shared" si="0"/>
        <v>17.709047942217929</v>
      </c>
      <c r="E32" s="15">
        <v>9.7567809666361711</v>
      </c>
      <c r="F32" s="16">
        <f t="shared" si="1"/>
        <v>15.981214923219135</v>
      </c>
      <c r="G32" s="15">
        <v>10</v>
      </c>
      <c r="H32" s="16">
        <f t="shared" si="7"/>
        <v>14.383093430897221</v>
      </c>
      <c r="I32" s="15">
        <v>43</v>
      </c>
      <c r="J32" s="17">
        <f t="shared" si="2"/>
        <v>56.4829149177313</v>
      </c>
      <c r="K32" s="16">
        <f t="shared" si="8"/>
        <v>8.1983632556114152</v>
      </c>
      <c r="L32" s="16">
        <f t="shared" si="3"/>
        <v>0.35938030709529489</v>
      </c>
      <c r="M32" s="16">
        <f t="shared" si="4"/>
        <v>10.188252015998062</v>
      </c>
      <c r="N32" s="15">
        <v>64</v>
      </c>
      <c r="O32" s="15">
        <v>160</v>
      </c>
      <c r="P32" s="16">
        <f t="shared" si="5"/>
        <v>4.0753008063992251</v>
      </c>
      <c r="Q32" s="114">
        <f t="shared" si="6"/>
        <v>6.3676575099987892E-2</v>
      </c>
      <c r="R32" s="119"/>
    </row>
    <row r="33" spans="1:18" ht="13.8" customHeight="1" x14ac:dyDescent="0.25">
      <c r="A33" s="13">
        <v>1998</v>
      </c>
      <c r="B33" s="14">
        <v>18.400136140383168</v>
      </c>
      <c r="C33" s="15">
        <v>6</v>
      </c>
      <c r="D33" s="16">
        <f t="shared" si="0"/>
        <v>17.296127971960178</v>
      </c>
      <c r="E33" s="15">
        <v>9.7567809666361711</v>
      </c>
      <c r="F33" s="16">
        <f t="shared" si="1"/>
        <v>15.608582650026932</v>
      </c>
      <c r="G33" s="15">
        <v>10</v>
      </c>
      <c r="H33" s="16">
        <f t="shared" si="7"/>
        <v>14.047724385024239</v>
      </c>
      <c r="I33" s="15">
        <v>43</v>
      </c>
      <c r="J33" s="17">
        <f t="shared" si="2"/>
        <v>56.482914917731293</v>
      </c>
      <c r="K33" s="16">
        <f t="shared" si="8"/>
        <v>8.0072028994638167</v>
      </c>
      <c r="L33" s="16">
        <f t="shared" si="3"/>
        <v>0.35100067504498922</v>
      </c>
      <c r="M33" s="16">
        <f t="shared" si="4"/>
        <v>9.9506936371879213</v>
      </c>
      <c r="N33" s="15">
        <v>64</v>
      </c>
      <c r="O33" s="15">
        <v>160</v>
      </c>
      <c r="P33" s="16">
        <f t="shared" si="5"/>
        <v>3.9802774548751687</v>
      </c>
      <c r="Q33" s="114">
        <f t="shared" si="6"/>
        <v>6.2191835232424511E-2</v>
      </c>
      <c r="R33" s="119"/>
    </row>
    <row r="34" spans="1:18" ht="13.8" customHeight="1" x14ac:dyDescent="0.25">
      <c r="A34" s="13">
        <v>1999</v>
      </c>
      <c r="B34" s="14">
        <v>18.478304830125492</v>
      </c>
      <c r="C34" s="15">
        <v>6</v>
      </c>
      <c r="D34" s="16">
        <f t="shared" si="0"/>
        <v>17.36960654031796</v>
      </c>
      <c r="E34" s="15">
        <v>9.7567809666361711</v>
      </c>
      <c r="F34" s="16">
        <f t="shared" si="1"/>
        <v>15.674892075412625</v>
      </c>
      <c r="G34" s="15">
        <v>10</v>
      </c>
      <c r="H34" s="16">
        <f t="shared" si="7"/>
        <v>14.107402867871363</v>
      </c>
      <c r="I34" s="15">
        <v>43</v>
      </c>
      <c r="J34" s="17">
        <f t="shared" si="2"/>
        <v>56.4829149177313</v>
      </c>
      <c r="K34" s="16">
        <f t="shared" si="8"/>
        <v>8.0412196346866764</v>
      </c>
      <c r="L34" s="16">
        <f t="shared" si="3"/>
        <v>0.35249181960270365</v>
      </c>
      <c r="M34" s="16">
        <f t="shared" si="4"/>
        <v>9.9929668398268472</v>
      </c>
      <c r="N34" s="15">
        <v>64</v>
      </c>
      <c r="O34" s="15">
        <v>160</v>
      </c>
      <c r="P34" s="16">
        <f t="shared" si="5"/>
        <v>3.9971867359307387</v>
      </c>
      <c r="Q34" s="114">
        <f t="shared" si="6"/>
        <v>6.2456042748917792E-2</v>
      </c>
      <c r="R34" s="119"/>
    </row>
    <row r="35" spans="1:18" ht="13.8" customHeight="1" x14ac:dyDescent="0.25">
      <c r="A35" s="13">
        <v>2000</v>
      </c>
      <c r="B35" s="14">
        <v>18.873766607341754</v>
      </c>
      <c r="C35" s="15">
        <v>6</v>
      </c>
      <c r="D35" s="16">
        <f t="shared" si="0"/>
        <v>17.741340610901247</v>
      </c>
      <c r="E35" s="15">
        <v>9.7567809666361711</v>
      </c>
      <c r="F35" s="16">
        <f t="shared" si="1"/>
        <v>16.01035686695074</v>
      </c>
      <c r="G35" s="15">
        <v>10</v>
      </c>
      <c r="H35" s="16">
        <f t="shared" si="7"/>
        <v>14.409321180255667</v>
      </c>
      <c r="I35" s="15">
        <v>43</v>
      </c>
      <c r="J35" s="17">
        <f t="shared" si="2"/>
        <v>56.482914917731293</v>
      </c>
      <c r="K35" s="16">
        <f t="shared" si="8"/>
        <v>8.2133130727457306</v>
      </c>
      <c r="L35" s="16">
        <f t="shared" si="3"/>
        <v>0.36003564154501833</v>
      </c>
      <c r="M35" s="16">
        <f t="shared" si="4"/>
        <v>10.206830419980497</v>
      </c>
      <c r="N35" s="15">
        <v>64</v>
      </c>
      <c r="O35" s="15">
        <v>160</v>
      </c>
      <c r="P35" s="16">
        <f t="shared" si="5"/>
        <v>4.0827321679921988</v>
      </c>
      <c r="Q35" s="114">
        <f t="shared" si="6"/>
        <v>6.3792690124878107E-2</v>
      </c>
      <c r="R35" s="119"/>
    </row>
    <row r="36" spans="1:18" ht="13.8" customHeight="1" x14ac:dyDescent="0.25">
      <c r="A36" s="19">
        <v>2001</v>
      </c>
      <c r="B36" s="20">
        <v>18.467651748980558</v>
      </c>
      <c r="C36" s="21">
        <v>6</v>
      </c>
      <c r="D36" s="20">
        <f t="shared" si="0"/>
        <v>17.359592644041726</v>
      </c>
      <c r="E36" s="21">
        <v>9.7567809666361711</v>
      </c>
      <c r="F36" s="20">
        <f t="shared" si="1"/>
        <v>15.66585521306229</v>
      </c>
      <c r="G36" s="21">
        <v>10</v>
      </c>
      <c r="H36" s="20">
        <f t="shared" si="7"/>
        <v>14.099269691756062</v>
      </c>
      <c r="I36" s="21">
        <v>43</v>
      </c>
      <c r="J36" s="22">
        <f t="shared" si="2"/>
        <v>56.482914917731286</v>
      </c>
      <c r="K36" s="20">
        <f t="shared" si="8"/>
        <v>8.0365837243009555</v>
      </c>
      <c r="L36" s="20">
        <f t="shared" si="3"/>
        <v>0.35228860161319259</v>
      </c>
      <c r="M36" s="20">
        <f t="shared" si="4"/>
        <v>9.9872057114332033</v>
      </c>
      <c r="N36" s="21">
        <v>64</v>
      </c>
      <c r="O36" s="21">
        <v>160</v>
      </c>
      <c r="P36" s="20">
        <f t="shared" si="5"/>
        <v>3.9948822845732814</v>
      </c>
      <c r="Q36" s="115">
        <f t="shared" si="6"/>
        <v>6.2420035696457522E-2</v>
      </c>
      <c r="R36" s="119"/>
    </row>
    <row r="37" spans="1:18" ht="13.8" customHeight="1" x14ac:dyDescent="0.25">
      <c r="A37" s="19">
        <v>2002</v>
      </c>
      <c r="B37" s="20">
        <v>19.323332153133183</v>
      </c>
      <c r="C37" s="21">
        <v>6</v>
      </c>
      <c r="D37" s="20">
        <f t="shared" si="0"/>
        <v>18.163932223945192</v>
      </c>
      <c r="E37" s="21">
        <v>9.7567809666361711</v>
      </c>
      <c r="F37" s="20">
        <f t="shared" si="1"/>
        <v>16.391717141926613</v>
      </c>
      <c r="G37" s="21">
        <v>10</v>
      </c>
      <c r="H37" s="20">
        <f t="shared" si="7"/>
        <v>14.752545427733951</v>
      </c>
      <c r="I37" s="21">
        <v>43</v>
      </c>
      <c r="J37" s="22">
        <f t="shared" si="2"/>
        <v>56.4829149177313</v>
      </c>
      <c r="K37" s="20">
        <f t="shared" si="8"/>
        <v>8.4089508938083526</v>
      </c>
      <c r="L37" s="20">
        <f t="shared" si="3"/>
        <v>0.36861154602995516</v>
      </c>
      <c r="M37" s="20">
        <f t="shared" si="4"/>
        <v>10.449953024176214</v>
      </c>
      <c r="N37" s="21">
        <v>64</v>
      </c>
      <c r="O37" s="21">
        <v>160</v>
      </c>
      <c r="P37" s="20">
        <f t="shared" si="5"/>
        <v>4.1799812096704851</v>
      </c>
      <c r="Q37" s="115">
        <f t="shared" si="6"/>
        <v>6.531220640110133E-2</v>
      </c>
      <c r="R37" s="119"/>
    </row>
    <row r="38" spans="1:18" ht="13.8" customHeight="1" x14ac:dyDescent="0.25">
      <c r="A38" s="19">
        <v>2003</v>
      </c>
      <c r="B38" s="20">
        <v>19.50712921718889</v>
      </c>
      <c r="C38" s="21">
        <v>6</v>
      </c>
      <c r="D38" s="20">
        <f t="shared" si="0"/>
        <v>18.336701464157557</v>
      </c>
      <c r="E38" s="21">
        <v>9.7567809666361711</v>
      </c>
      <c r="F38" s="20">
        <f t="shared" si="1"/>
        <v>16.547629665793735</v>
      </c>
      <c r="G38" s="21">
        <v>10</v>
      </c>
      <c r="H38" s="20">
        <f t="shared" si="7"/>
        <v>14.892866699214363</v>
      </c>
      <c r="I38" s="21">
        <v>43</v>
      </c>
      <c r="J38" s="22">
        <f t="shared" si="2"/>
        <v>56.4829149177313</v>
      </c>
      <c r="K38" s="20">
        <f t="shared" si="8"/>
        <v>8.488934018552186</v>
      </c>
      <c r="L38" s="20">
        <f t="shared" si="3"/>
        <v>0.37211765560776705</v>
      </c>
      <c r="M38" s="20">
        <f t="shared" si="4"/>
        <v>10.549349477652392</v>
      </c>
      <c r="N38" s="21">
        <v>64</v>
      </c>
      <c r="O38" s="21">
        <v>160</v>
      </c>
      <c r="P38" s="20">
        <f t="shared" si="5"/>
        <v>4.2197397910609569</v>
      </c>
      <c r="Q38" s="115">
        <f t="shared" si="6"/>
        <v>6.5933434235327451E-2</v>
      </c>
      <c r="R38" s="119"/>
    </row>
    <row r="39" spans="1:18" ht="13.8" customHeight="1" x14ac:dyDescent="0.25">
      <c r="A39" s="19">
        <v>2004</v>
      </c>
      <c r="B39" s="20">
        <v>21.917224943427868</v>
      </c>
      <c r="C39" s="21">
        <v>6</v>
      </c>
      <c r="D39" s="20">
        <f t="shared" si="0"/>
        <v>20.602191446822196</v>
      </c>
      <c r="E39" s="21">
        <v>9.7567809666361711</v>
      </c>
      <c r="F39" s="20">
        <f t="shared" si="1"/>
        <v>18.592080753028704</v>
      </c>
      <c r="G39" s="21">
        <v>10</v>
      </c>
      <c r="H39" s="20">
        <f t="shared" si="7"/>
        <v>16.732872677725833</v>
      </c>
      <c r="I39" s="21">
        <v>43</v>
      </c>
      <c r="J39" s="22">
        <f t="shared" si="2"/>
        <v>56.482914917731293</v>
      </c>
      <c r="K39" s="20">
        <f t="shared" si="8"/>
        <v>9.5377374263037247</v>
      </c>
      <c r="L39" s="20">
        <f t="shared" si="3"/>
        <v>0.41809259950920435</v>
      </c>
      <c r="M39" s="20">
        <f t="shared" si="4"/>
        <v>11.852716149786188</v>
      </c>
      <c r="N39" s="21">
        <v>64</v>
      </c>
      <c r="O39" s="21">
        <v>160</v>
      </c>
      <c r="P39" s="20">
        <f t="shared" si="5"/>
        <v>4.7410864599144755</v>
      </c>
      <c r="Q39" s="115">
        <f t="shared" si="6"/>
        <v>7.407947593616368E-2</v>
      </c>
      <c r="R39" s="119"/>
    </row>
    <row r="40" spans="1:18" ht="13.8" customHeight="1" x14ac:dyDescent="0.25">
      <c r="A40" s="19">
        <v>2005</v>
      </c>
      <c r="B40" s="20">
        <v>20.897450263443563</v>
      </c>
      <c r="C40" s="21">
        <v>6</v>
      </c>
      <c r="D40" s="20">
        <f t="shared" si="0"/>
        <v>19.64360324763695</v>
      </c>
      <c r="E40" s="21">
        <v>9.7567809666361711</v>
      </c>
      <c r="F40" s="20">
        <f t="shared" si="1"/>
        <v>17.727019904809982</v>
      </c>
      <c r="G40" s="21">
        <v>10</v>
      </c>
      <c r="H40" s="20">
        <f t="shared" si="7"/>
        <v>15.954317914328984</v>
      </c>
      <c r="I40" s="21">
        <v>43</v>
      </c>
      <c r="J40" s="22">
        <f t="shared" si="2"/>
        <v>56.4829149177313</v>
      </c>
      <c r="K40" s="20">
        <f t="shared" si="8"/>
        <v>9.093961211167521</v>
      </c>
      <c r="L40" s="20">
        <f t="shared" si="3"/>
        <v>0.3986393955580283</v>
      </c>
      <c r="M40" s="20">
        <f t="shared" si="4"/>
        <v>11.301227544372322</v>
      </c>
      <c r="N40" s="21">
        <v>64</v>
      </c>
      <c r="O40" s="21">
        <v>160</v>
      </c>
      <c r="P40" s="20">
        <f t="shared" si="5"/>
        <v>4.5204910177489293</v>
      </c>
      <c r="Q40" s="115">
        <f t="shared" si="6"/>
        <v>7.063267215232702E-2</v>
      </c>
      <c r="R40" s="119"/>
    </row>
    <row r="41" spans="1:18" ht="13.8" customHeight="1" x14ac:dyDescent="0.25">
      <c r="A41" s="13">
        <v>2006</v>
      </c>
      <c r="B41" s="14">
        <v>19.915758397388579</v>
      </c>
      <c r="C41" s="15">
        <v>6</v>
      </c>
      <c r="D41" s="16">
        <f t="shared" si="0"/>
        <v>18.720812893545265</v>
      </c>
      <c r="E41" s="15">
        <v>9.7567809666361711</v>
      </c>
      <c r="F41" s="16">
        <f t="shared" si="1"/>
        <v>16.89426418434827</v>
      </c>
      <c r="G41" s="15">
        <v>10</v>
      </c>
      <c r="H41" s="16">
        <f t="shared" si="7"/>
        <v>15.204837765913442</v>
      </c>
      <c r="I41" s="15">
        <v>43</v>
      </c>
      <c r="J41" s="17">
        <f t="shared" si="2"/>
        <v>56.482914917731293</v>
      </c>
      <c r="K41" s="16">
        <f t="shared" si="8"/>
        <v>8.6667575265706631</v>
      </c>
      <c r="L41" s="16">
        <f t="shared" si="3"/>
        <v>0.37991265869898799</v>
      </c>
      <c r="M41" s="16">
        <f t="shared" si="4"/>
        <v>10.77033391778696</v>
      </c>
      <c r="N41" s="15">
        <v>64</v>
      </c>
      <c r="O41" s="15">
        <v>160</v>
      </c>
      <c r="P41" s="16">
        <f t="shared" si="5"/>
        <v>4.3081335671147842</v>
      </c>
      <c r="Q41" s="114">
        <f t="shared" si="6"/>
        <v>6.7314586986168504E-2</v>
      </c>
      <c r="R41" s="119"/>
    </row>
    <row r="42" spans="1:18" ht="13.8" customHeight="1" x14ac:dyDescent="0.25">
      <c r="A42" s="13">
        <v>2007</v>
      </c>
      <c r="B42" s="14">
        <v>21.612288184464251</v>
      </c>
      <c r="C42" s="15">
        <v>6</v>
      </c>
      <c r="D42" s="16">
        <f t="shared" si="0"/>
        <v>20.315550893396395</v>
      </c>
      <c r="E42" s="15">
        <v>9.0996731694745616</v>
      </c>
      <c r="F42" s="16">
        <f t="shared" si="1"/>
        <v>18.466902159519055</v>
      </c>
      <c r="G42" s="15">
        <v>10</v>
      </c>
      <c r="H42" s="16">
        <f t="shared" si="7"/>
        <v>16.620211943567149</v>
      </c>
      <c r="I42" s="15">
        <v>43</v>
      </c>
      <c r="J42" s="17">
        <f t="shared" si="2"/>
        <v>56.166044395784027</v>
      </c>
      <c r="K42" s="16">
        <f t="shared" si="8"/>
        <v>9.4735208078332747</v>
      </c>
      <c r="L42" s="16">
        <f t="shared" si="3"/>
        <v>0.41527762445296545</v>
      </c>
      <c r="M42" s="16">
        <f t="shared" si="4"/>
        <v>11.772913014429344</v>
      </c>
      <c r="N42" s="15">
        <v>64</v>
      </c>
      <c r="O42" s="15">
        <v>160</v>
      </c>
      <c r="P42" s="16">
        <f t="shared" si="5"/>
        <v>4.7091652057717379</v>
      </c>
      <c r="Q42" s="114">
        <f t="shared" si="6"/>
        <v>7.3580706340183405E-2</v>
      </c>
      <c r="R42" s="119"/>
    </row>
    <row r="43" spans="1:18" ht="13.8" customHeight="1" x14ac:dyDescent="0.25">
      <c r="A43" s="13">
        <v>2008</v>
      </c>
      <c r="B43" s="14">
        <v>20.184822719904261</v>
      </c>
      <c r="C43" s="15">
        <v>6</v>
      </c>
      <c r="D43" s="16">
        <f t="shared" si="0"/>
        <v>18.973733356710007</v>
      </c>
      <c r="E43" s="15">
        <v>8.4425653723129521</v>
      </c>
      <c r="F43" s="16">
        <f t="shared" si="1"/>
        <v>17.371863514501417</v>
      </c>
      <c r="G43" s="15">
        <v>10</v>
      </c>
      <c r="H43" s="16">
        <f t="shared" si="7"/>
        <v>15.634677163051276</v>
      </c>
      <c r="I43" s="15">
        <v>43</v>
      </c>
      <c r="J43" s="17">
        <f t="shared" si="2"/>
        <v>55.849173873836747</v>
      </c>
      <c r="K43" s="16">
        <f t="shared" si="8"/>
        <v>8.9117659829392259</v>
      </c>
      <c r="L43" s="16">
        <f t="shared" si="3"/>
        <v>0.39065275541651401</v>
      </c>
      <c r="M43" s="16">
        <f t="shared" si="4"/>
        <v>11.074810289680464</v>
      </c>
      <c r="N43" s="15">
        <v>64</v>
      </c>
      <c r="O43" s="15">
        <v>160</v>
      </c>
      <c r="P43" s="16">
        <f t="shared" si="5"/>
        <v>4.4299241158721854</v>
      </c>
      <c r="Q43" s="114">
        <f t="shared" si="6"/>
        <v>6.9217564310502896E-2</v>
      </c>
      <c r="R43" s="119"/>
    </row>
    <row r="44" spans="1:18" ht="13.8" customHeight="1" x14ac:dyDescent="0.25">
      <c r="A44" s="13">
        <v>2009</v>
      </c>
      <c r="B44" s="14">
        <v>19.5815748116155</v>
      </c>
      <c r="C44" s="15">
        <v>6</v>
      </c>
      <c r="D44" s="16">
        <f t="shared" si="0"/>
        <v>18.406680322918572</v>
      </c>
      <c r="E44" s="15">
        <v>7.7854575751513426</v>
      </c>
      <c r="F44" s="16">
        <f t="shared" si="1"/>
        <v>16.973636035384015</v>
      </c>
      <c r="G44" s="15">
        <v>10</v>
      </c>
      <c r="H44" s="16">
        <f t="shared" si="7"/>
        <v>15.276272431845612</v>
      </c>
      <c r="I44" s="15">
        <v>43</v>
      </c>
      <c r="J44" s="17">
        <f t="shared" si="2"/>
        <v>55.532303351889482</v>
      </c>
      <c r="K44" s="16">
        <f t="shared" si="8"/>
        <v>8.7074752861519986</v>
      </c>
      <c r="L44" s="16">
        <f t="shared" si="3"/>
        <v>0.38169754679022461</v>
      </c>
      <c r="M44" s="16">
        <f t="shared" si="4"/>
        <v>10.820934602729473</v>
      </c>
      <c r="N44" s="15">
        <v>64</v>
      </c>
      <c r="O44" s="15">
        <v>160</v>
      </c>
      <c r="P44" s="16">
        <f t="shared" si="5"/>
        <v>4.3283738410917891</v>
      </c>
      <c r="Q44" s="114">
        <f t="shared" si="6"/>
        <v>6.7630841267059205E-2</v>
      </c>
      <c r="R44" s="119"/>
    </row>
    <row r="45" spans="1:18" ht="13.8" customHeight="1" x14ac:dyDescent="0.25">
      <c r="A45" s="13">
        <v>2010</v>
      </c>
      <c r="B45" s="14">
        <v>19.582980944471359</v>
      </c>
      <c r="C45" s="15">
        <v>6</v>
      </c>
      <c r="D45" s="16">
        <f t="shared" si="0"/>
        <v>18.408002087803077</v>
      </c>
      <c r="E45" s="15">
        <v>7.1283497779897331</v>
      </c>
      <c r="F45" s="16">
        <f t="shared" si="1"/>
        <v>17.09581531184482</v>
      </c>
      <c r="G45" s="15">
        <v>10</v>
      </c>
      <c r="H45" s="16">
        <f t="shared" si="7"/>
        <v>15.386233780660339</v>
      </c>
      <c r="I45" s="15">
        <v>43</v>
      </c>
      <c r="J45" s="17">
        <f t="shared" si="2"/>
        <v>55.215432829942216</v>
      </c>
      <c r="K45" s="16">
        <f t="shared" si="8"/>
        <v>8.7701532549763925</v>
      </c>
      <c r="L45" s="16">
        <f t="shared" si="3"/>
        <v>0.38444507419074597</v>
      </c>
      <c r="M45" s="16">
        <f t="shared" si="4"/>
        <v>10.898825630770553</v>
      </c>
      <c r="N45" s="15">
        <v>64</v>
      </c>
      <c r="O45" s="15">
        <v>160</v>
      </c>
      <c r="P45" s="16">
        <f t="shared" si="5"/>
        <v>4.3595302523082209</v>
      </c>
      <c r="Q45" s="114">
        <f t="shared" si="6"/>
        <v>6.8117660192315951E-2</v>
      </c>
      <c r="R45" s="119"/>
    </row>
    <row r="46" spans="1:18" ht="13.8" customHeight="1" x14ac:dyDescent="0.25">
      <c r="A46" s="24">
        <v>2011</v>
      </c>
      <c r="B46" s="20">
        <v>19.125308748068061</v>
      </c>
      <c r="C46" s="25">
        <v>6</v>
      </c>
      <c r="D46" s="26">
        <f t="shared" si="0"/>
        <v>17.977790223183977</v>
      </c>
      <c r="E46" s="21">
        <v>6.4712419808281236</v>
      </c>
      <c r="F46" s="26">
        <f t="shared" si="1"/>
        <v>16.814403915036081</v>
      </c>
      <c r="G46" s="25">
        <v>10</v>
      </c>
      <c r="H46" s="20">
        <f t="shared" si="7"/>
        <v>15.132963523532473</v>
      </c>
      <c r="I46" s="25">
        <v>43</v>
      </c>
      <c r="J46" s="27">
        <f t="shared" si="2"/>
        <v>54.898562307994943</v>
      </c>
      <c r="K46" s="20">
        <f t="shared" si="8"/>
        <v>8.6257892084135097</v>
      </c>
      <c r="L46" s="26">
        <f t="shared" si="3"/>
        <v>0.37811678721812647</v>
      </c>
      <c r="M46" s="26">
        <f t="shared" si="4"/>
        <v>10.719421859240276</v>
      </c>
      <c r="N46" s="21">
        <v>64</v>
      </c>
      <c r="O46" s="25">
        <v>160</v>
      </c>
      <c r="P46" s="26">
        <f t="shared" si="5"/>
        <v>4.2877687436961107</v>
      </c>
      <c r="Q46" s="116">
        <f t="shared" si="6"/>
        <v>6.699638662025173E-2</v>
      </c>
      <c r="R46" s="119"/>
    </row>
    <row r="47" spans="1:18" ht="13.8" customHeight="1" x14ac:dyDescent="0.25">
      <c r="A47" s="19">
        <v>2012</v>
      </c>
      <c r="B47" s="20">
        <v>19.305222280306289</v>
      </c>
      <c r="C47" s="21">
        <v>6</v>
      </c>
      <c r="D47" s="20">
        <f t="shared" ref="D47:D52" si="9">+B47-B47*(C47/100)</f>
        <v>18.146908943487912</v>
      </c>
      <c r="E47" s="25">
        <v>6.4712419808281236</v>
      </c>
      <c r="F47" s="20">
        <f t="shared" ref="F47:F52" si="10">+(D47-D47*(E47)/100)</f>
        <v>16.972578553714268</v>
      </c>
      <c r="G47" s="21">
        <v>10</v>
      </c>
      <c r="H47" s="20">
        <f t="shared" si="7"/>
        <v>15.27532069834284</v>
      </c>
      <c r="I47" s="21">
        <v>43</v>
      </c>
      <c r="J47" s="22">
        <f t="shared" ref="J47:J52" si="11">100-(K47/B47*100)</f>
        <v>54.898562307994943</v>
      </c>
      <c r="K47" s="20">
        <f t="shared" si="8"/>
        <v>8.7069327980554192</v>
      </c>
      <c r="L47" s="20">
        <f t="shared" ref="L47:L52" si="12">+(K47/365)*16</f>
        <v>0.38167376649010054</v>
      </c>
      <c r="M47" s="20">
        <f t="shared" ref="M47:M52" si="13">+L47*28.3495</f>
        <v>10.820260443111104</v>
      </c>
      <c r="N47" s="21">
        <v>64</v>
      </c>
      <c r="O47" s="21">
        <v>160</v>
      </c>
      <c r="P47" s="20">
        <f t="shared" ref="P47:P52" si="14">+Q47*N47</f>
        <v>4.328104177244442</v>
      </c>
      <c r="Q47" s="115">
        <f t="shared" ref="Q47:Q52" si="15">+M47/O47</f>
        <v>6.7626627769444406E-2</v>
      </c>
      <c r="R47" s="119"/>
    </row>
    <row r="48" spans="1:18" ht="13.8" customHeight="1" x14ac:dyDescent="0.25">
      <c r="A48" s="19">
        <v>2013</v>
      </c>
      <c r="B48" s="20">
        <v>18.489500264679481</v>
      </c>
      <c r="C48" s="21">
        <v>6</v>
      </c>
      <c r="D48" s="20">
        <f t="shared" si="9"/>
        <v>17.380130248798714</v>
      </c>
      <c r="E48" s="25">
        <v>6.4712419808281236</v>
      </c>
      <c r="F48" s="20">
        <f t="shared" si="10"/>
        <v>16.255419963815843</v>
      </c>
      <c r="G48" s="21">
        <v>10</v>
      </c>
      <c r="H48" s="20">
        <f t="shared" si="7"/>
        <v>14.629877967434259</v>
      </c>
      <c r="I48" s="21">
        <v>43</v>
      </c>
      <c r="J48" s="22">
        <f t="shared" si="11"/>
        <v>54.898562307994936</v>
      </c>
      <c r="K48" s="20">
        <f t="shared" si="8"/>
        <v>8.3390304414375276</v>
      </c>
      <c r="L48" s="20">
        <f t="shared" si="12"/>
        <v>0.36554653989863134</v>
      </c>
      <c r="M48" s="20">
        <f t="shared" si="13"/>
        <v>10.363061632856249</v>
      </c>
      <c r="N48" s="21">
        <v>64</v>
      </c>
      <c r="O48" s="21">
        <v>160</v>
      </c>
      <c r="P48" s="20">
        <f t="shared" si="14"/>
        <v>4.1452246531424999</v>
      </c>
      <c r="Q48" s="115">
        <f t="shared" si="15"/>
        <v>6.4769135205351561E-2</v>
      </c>
      <c r="R48" s="119"/>
    </row>
    <row r="49" spans="1:18" ht="13.8" customHeight="1" x14ac:dyDescent="0.25">
      <c r="A49" s="19">
        <v>2014</v>
      </c>
      <c r="B49" s="20">
        <v>18.368122917711368</v>
      </c>
      <c r="C49" s="21">
        <v>6</v>
      </c>
      <c r="D49" s="20">
        <f t="shared" si="9"/>
        <v>17.266035542648687</v>
      </c>
      <c r="E49" s="25">
        <v>6.4712419808281236</v>
      </c>
      <c r="F49" s="20">
        <f t="shared" si="10"/>
        <v>16.148708602188101</v>
      </c>
      <c r="G49" s="21">
        <v>10</v>
      </c>
      <c r="H49" s="20">
        <f t="shared" si="7"/>
        <v>14.533837741969291</v>
      </c>
      <c r="I49" s="21">
        <v>43</v>
      </c>
      <c r="J49" s="22">
        <f t="shared" si="11"/>
        <v>54.898562307994929</v>
      </c>
      <c r="K49" s="20">
        <f t="shared" si="8"/>
        <v>8.2842875129224964</v>
      </c>
      <c r="L49" s="20">
        <f t="shared" si="12"/>
        <v>0.36314684988153412</v>
      </c>
      <c r="M49" s="20">
        <f t="shared" si="13"/>
        <v>10.295031620716552</v>
      </c>
      <c r="N49" s="21">
        <v>64</v>
      </c>
      <c r="O49" s="21">
        <v>160</v>
      </c>
      <c r="P49" s="20">
        <f t="shared" si="14"/>
        <v>4.1180126482866211</v>
      </c>
      <c r="Q49" s="115">
        <f t="shared" si="15"/>
        <v>6.4343947629478454E-2</v>
      </c>
      <c r="R49" s="119"/>
    </row>
    <row r="50" spans="1:18" ht="13.8" customHeight="1" x14ac:dyDescent="0.25">
      <c r="A50" s="24">
        <v>2015</v>
      </c>
      <c r="B50" s="20">
        <v>18.264002344755461</v>
      </c>
      <c r="C50" s="25">
        <v>6</v>
      </c>
      <c r="D50" s="26">
        <f t="shared" si="9"/>
        <v>17.168162204070132</v>
      </c>
      <c r="E50" s="25">
        <v>6.4712419808281236</v>
      </c>
      <c r="F50" s="26">
        <f t="shared" si="10"/>
        <v>16.057168884183678</v>
      </c>
      <c r="G50" s="25">
        <v>10</v>
      </c>
      <c r="H50" s="20">
        <f t="shared" si="7"/>
        <v>14.451451995765311</v>
      </c>
      <c r="I50" s="25">
        <v>43</v>
      </c>
      <c r="J50" s="27">
        <f t="shared" si="11"/>
        <v>54.898562307994936</v>
      </c>
      <c r="K50" s="20">
        <f t="shared" si="8"/>
        <v>8.2373276375862279</v>
      </c>
      <c r="L50" s="26">
        <f t="shared" si="12"/>
        <v>0.36108833479830038</v>
      </c>
      <c r="M50" s="26">
        <f t="shared" si="13"/>
        <v>10.236673747364417</v>
      </c>
      <c r="N50" s="25">
        <v>64</v>
      </c>
      <c r="O50" s="25">
        <v>160</v>
      </c>
      <c r="P50" s="26">
        <f t="shared" si="14"/>
        <v>4.094669498945767</v>
      </c>
      <c r="Q50" s="116">
        <f t="shared" si="15"/>
        <v>6.397921092102761E-2</v>
      </c>
      <c r="R50" s="119"/>
    </row>
    <row r="51" spans="1:18" ht="13.8" customHeight="1" x14ac:dyDescent="0.25">
      <c r="A51" s="29">
        <v>2016</v>
      </c>
      <c r="B51" s="14">
        <v>22.744705991689433</v>
      </c>
      <c r="C51" s="30">
        <v>6</v>
      </c>
      <c r="D51" s="14">
        <f t="shared" si="9"/>
        <v>21.380023632188067</v>
      </c>
      <c r="E51" s="30">
        <v>6.4712419808281236</v>
      </c>
      <c r="F51" s="14">
        <f t="shared" si="10"/>
        <v>19.99647056739094</v>
      </c>
      <c r="G51" s="30">
        <v>10</v>
      </c>
      <c r="H51" s="14">
        <f t="shared" si="7"/>
        <v>17.996823510651847</v>
      </c>
      <c r="I51" s="30">
        <v>43</v>
      </c>
      <c r="J51" s="32">
        <f t="shared" si="11"/>
        <v>54.898562307994929</v>
      </c>
      <c r="K51" s="14">
        <f t="shared" si="8"/>
        <v>10.258189401071553</v>
      </c>
      <c r="L51" s="14">
        <f t="shared" si="12"/>
        <v>0.44967405593738313</v>
      </c>
      <c r="M51" s="14">
        <f t="shared" si="13"/>
        <v>12.748034648796843</v>
      </c>
      <c r="N51" s="30">
        <v>64</v>
      </c>
      <c r="O51" s="30">
        <v>160</v>
      </c>
      <c r="P51" s="14">
        <f t="shared" si="14"/>
        <v>5.0992138595187368</v>
      </c>
      <c r="Q51" s="117">
        <f t="shared" si="15"/>
        <v>7.9675216554980263E-2</v>
      </c>
      <c r="R51" s="119"/>
    </row>
    <row r="52" spans="1:18" ht="13.8" customHeight="1" x14ac:dyDescent="0.25">
      <c r="A52" s="29">
        <v>2017</v>
      </c>
      <c r="B52" s="14">
        <v>25.037575711386619</v>
      </c>
      <c r="C52" s="30">
        <v>6</v>
      </c>
      <c r="D52" s="14">
        <f t="shared" si="9"/>
        <v>23.535321168703423</v>
      </c>
      <c r="E52" s="30">
        <v>6.4712419808281236</v>
      </c>
      <c r="F52" s="14">
        <f t="shared" si="10"/>
        <v>22.012293584911557</v>
      </c>
      <c r="G52" s="30">
        <v>10</v>
      </c>
      <c r="H52" s="14">
        <f t="shared" si="7"/>
        <v>19.811064226420402</v>
      </c>
      <c r="I52" s="30">
        <v>43</v>
      </c>
      <c r="J52" s="32">
        <f t="shared" si="11"/>
        <v>54.898562307994936</v>
      </c>
      <c r="K52" s="14">
        <f t="shared" si="8"/>
        <v>11.292306609059629</v>
      </c>
      <c r="L52" s="14">
        <f t="shared" si="12"/>
        <v>0.49500522121905227</v>
      </c>
      <c r="M52" s="14">
        <f t="shared" si="13"/>
        <v>14.033150518949522</v>
      </c>
      <c r="N52" s="30">
        <v>64</v>
      </c>
      <c r="O52" s="30">
        <v>160</v>
      </c>
      <c r="P52" s="14">
        <f t="shared" si="14"/>
        <v>5.6132602075798088</v>
      </c>
      <c r="Q52" s="117">
        <f t="shared" si="15"/>
        <v>8.7707190743434513E-2</v>
      </c>
      <c r="R52" s="119"/>
    </row>
    <row r="53" spans="1:18" ht="13.8" customHeight="1" x14ac:dyDescent="0.25">
      <c r="A53" s="59">
        <v>2018</v>
      </c>
      <c r="B53" s="14">
        <v>20.555672482729573</v>
      </c>
      <c r="C53" s="31">
        <v>6</v>
      </c>
      <c r="D53" s="35">
        <f>+B53-B53*(C53/100)</f>
        <v>19.322332133765798</v>
      </c>
      <c r="E53" s="31">
        <v>6.4712419808281236</v>
      </c>
      <c r="F53" s="35">
        <f>+(D53-D53*(E53)/100)</f>
        <v>18.071937265050504</v>
      </c>
      <c r="G53" s="31">
        <v>10</v>
      </c>
      <c r="H53" s="35">
        <f>F53-(F53*G53/100)</f>
        <v>16.264743538545453</v>
      </c>
      <c r="I53" s="31">
        <v>43</v>
      </c>
      <c r="J53" s="60">
        <f>100-(K53/B53*100)</f>
        <v>54.898562307994943</v>
      </c>
      <c r="K53" s="35">
        <f>+H53-H53*I53/100</f>
        <v>9.2709038169709075</v>
      </c>
      <c r="L53" s="35">
        <f>+(K53/365)*16</f>
        <v>0.4063957837576288</v>
      </c>
      <c r="M53" s="35">
        <f>+L53*28.3495</f>
        <v>11.521117271636898</v>
      </c>
      <c r="N53" s="31">
        <v>64</v>
      </c>
      <c r="O53" s="31">
        <v>160</v>
      </c>
      <c r="P53" s="35">
        <f>+Q53*N53</f>
        <v>4.6084469086547593</v>
      </c>
      <c r="Q53" s="120">
        <f>+M53/O53</f>
        <v>7.2006982947730613E-2</v>
      </c>
      <c r="R53" s="119"/>
    </row>
    <row r="54" spans="1:18" ht="13.8" customHeight="1" x14ac:dyDescent="0.25">
      <c r="A54" s="59">
        <v>2019</v>
      </c>
      <c r="B54" s="35">
        <v>19.851077884935176</v>
      </c>
      <c r="C54" s="31">
        <v>6</v>
      </c>
      <c r="D54" s="35">
        <f>+B54-B54*(C54/100)</f>
        <v>18.660013211839065</v>
      </c>
      <c r="E54" s="31">
        <v>6.4712419808281236</v>
      </c>
      <c r="F54" s="35">
        <f>+(D54-D54*(E54)/100)</f>
        <v>17.452478603246462</v>
      </c>
      <c r="G54" s="31">
        <v>10</v>
      </c>
      <c r="H54" s="35">
        <f>F54-(F54*G54/100)</f>
        <v>15.707230742921816</v>
      </c>
      <c r="I54" s="31">
        <v>43</v>
      </c>
      <c r="J54" s="60">
        <f>100-(K54/B54*100)</f>
        <v>54.898562307994943</v>
      </c>
      <c r="K54" s="35">
        <f>+H54-H54*I54/100</f>
        <v>8.953121523465434</v>
      </c>
      <c r="L54" s="35">
        <f>+(K54/365)*16</f>
        <v>0.39246560102862177</v>
      </c>
      <c r="M54" s="35">
        <f>+L54*28.3495</f>
        <v>11.126203556360913</v>
      </c>
      <c r="N54" s="31">
        <v>64</v>
      </c>
      <c r="O54" s="31">
        <v>160</v>
      </c>
      <c r="P54" s="35">
        <f>+Q54*N54</f>
        <v>4.4504814225443656</v>
      </c>
      <c r="Q54" s="120">
        <f>+M54/O54</f>
        <v>6.9538772227255713E-2</v>
      </c>
      <c r="R54" s="119"/>
    </row>
    <row r="55" spans="1:18" ht="13.8" customHeight="1" x14ac:dyDescent="0.25">
      <c r="A55" s="59">
        <v>2020</v>
      </c>
      <c r="B55" s="35">
        <v>20.816885436581657</v>
      </c>
      <c r="C55" s="31">
        <v>6</v>
      </c>
      <c r="D55" s="35">
        <f>+B55-B55*(C55/100)</f>
        <v>19.567872310386758</v>
      </c>
      <c r="E55" s="31">
        <v>6.4712419808281236</v>
      </c>
      <c r="F55" s="35">
        <f>+(D55-D55*(E55)/100)</f>
        <v>18.301587942682168</v>
      </c>
      <c r="G55" s="31">
        <v>10</v>
      </c>
      <c r="H55" s="35">
        <f>F55-(F55*G55/100)</f>
        <v>16.47142914841395</v>
      </c>
      <c r="I55" s="31">
        <v>43</v>
      </c>
      <c r="J55" s="60">
        <f>100-(K55/B55*100)</f>
        <v>54.898562307994943</v>
      </c>
      <c r="K55" s="35">
        <f>+H55-H55*I55/100</f>
        <v>9.3887146145959512</v>
      </c>
      <c r="L55" s="35">
        <f>+(K55/365)*16</f>
        <v>0.41156009269461702</v>
      </c>
      <c r="M55" s="35">
        <f>+L55*28.3495</f>
        <v>11.667522847846044</v>
      </c>
      <c r="N55" s="31">
        <v>64</v>
      </c>
      <c r="O55" s="31">
        <v>160</v>
      </c>
      <c r="P55" s="35">
        <f>+Q55*N55</f>
        <v>4.6670091391384174</v>
      </c>
      <c r="Q55" s="120">
        <f>+M55/O55</f>
        <v>7.2922017799037772E-2</v>
      </c>
      <c r="R55" s="119"/>
    </row>
    <row r="56" spans="1:18" ht="13.8" customHeight="1" x14ac:dyDescent="0.25">
      <c r="A56" s="19">
        <v>2021</v>
      </c>
      <c r="B56" s="121">
        <v>20.811122975634415</v>
      </c>
      <c r="C56" s="21">
        <v>6</v>
      </c>
      <c r="D56" s="20">
        <f t="shared" ref="D56:D57" si="16">+B56-B56*(C56/100)</f>
        <v>19.562455597096349</v>
      </c>
      <c r="E56" s="21">
        <v>6.4712419808281236</v>
      </c>
      <c r="F56" s="20">
        <f t="shared" ref="F56:F57" si="17">+(D56-D56*(E56)/100)</f>
        <v>18.296521758016191</v>
      </c>
      <c r="G56" s="21">
        <v>10</v>
      </c>
      <c r="H56" s="20">
        <f t="shared" ref="H56:H57" si="18">F56-(F56*G56/100)</f>
        <v>16.466869582214571</v>
      </c>
      <c r="I56" s="21">
        <v>43</v>
      </c>
      <c r="J56" s="22">
        <f t="shared" ref="J56:J57" si="19">100-(K56/B56*100)</f>
        <v>54.898562307994936</v>
      </c>
      <c r="K56" s="20">
        <f t="shared" ref="K56:K57" si="20">+H56-H56*I56/100</f>
        <v>9.3861156618623056</v>
      </c>
      <c r="L56" s="20">
        <f t="shared" ref="L56:L57" si="21">+(K56/365)*16</f>
        <v>0.41144616599944356</v>
      </c>
      <c r="M56" s="20">
        <f t="shared" ref="M56:M57" si="22">+L56*28.3495</f>
        <v>11.664293083001224</v>
      </c>
      <c r="N56" s="21">
        <v>64</v>
      </c>
      <c r="O56" s="21">
        <v>160</v>
      </c>
      <c r="P56" s="20">
        <f t="shared" ref="P56:P57" si="23">+Q56*N56</f>
        <v>4.6657172332004899</v>
      </c>
      <c r="Q56" s="115">
        <f t="shared" ref="Q56:Q57" si="24">+M56/O56</f>
        <v>7.2901831768757655E-2</v>
      </c>
      <c r="R56" s="119"/>
    </row>
    <row r="57" spans="1:18" ht="13.8" customHeight="1" thickBot="1" x14ac:dyDescent="0.3">
      <c r="A57" s="123">
        <v>2022</v>
      </c>
      <c r="B57" s="124">
        <v>19.172515686968577</v>
      </c>
      <c r="C57" s="125">
        <v>6</v>
      </c>
      <c r="D57" s="124">
        <f t="shared" si="16"/>
        <v>18.022164745750462</v>
      </c>
      <c r="E57" s="125">
        <v>6.4712419808281236</v>
      </c>
      <c r="F57" s="124">
        <f t="shared" si="17"/>
        <v>16.855906854869453</v>
      </c>
      <c r="G57" s="125">
        <v>10</v>
      </c>
      <c r="H57" s="124">
        <f t="shared" si="18"/>
        <v>15.170316169382508</v>
      </c>
      <c r="I57" s="125">
        <v>43</v>
      </c>
      <c r="J57" s="126">
        <f t="shared" si="19"/>
        <v>54.898562307994929</v>
      </c>
      <c r="K57" s="124">
        <f t="shared" si="20"/>
        <v>8.6470802165480301</v>
      </c>
      <c r="L57" s="124">
        <f t="shared" si="21"/>
        <v>0.37905009168429721</v>
      </c>
      <c r="M57" s="124">
        <f t="shared" si="22"/>
        <v>10.745880574203984</v>
      </c>
      <c r="N57" s="125">
        <v>64</v>
      </c>
      <c r="O57" s="125">
        <v>160</v>
      </c>
      <c r="P57" s="124">
        <f t="shared" si="23"/>
        <v>4.2983522296815933</v>
      </c>
      <c r="Q57" s="128">
        <f t="shared" si="24"/>
        <v>6.7161753588774895E-2</v>
      </c>
      <c r="R57" s="119"/>
    </row>
    <row r="58" spans="1:18" ht="15" customHeight="1" thickTop="1" x14ac:dyDescent="0.25">
      <c r="A58" s="7" t="s">
        <v>96</v>
      </c>
      <c r="Q58" s="7"/>
    </row>
    <row r="59" spans="1:18" ht="15" customHeight="1" x14ac:dyDescent="0.25">
      <c r="A59" s="7" t="s">
        <v>104</v>
      </c>
      <c r="Q59" s="7"/>
    </row>
    <row r="60" spans="1:18" ht="15" customHeight="1" x14ac:dyDescent="0.25">
      <c r="A60" s="7" t="s">
        <v>209</v>
      </c>
      <c r="Q60" s="7"/>
    </row>
    <row r="61" spans="1:18" ht="15" customHeight="1" x14ac:dyDescent="0.25">
      <c r="A61" s="7" t="s">
        <v>210</v>
      </c>
      <c r="Q61" s="7"/>
    </row>
    <row r="62" spans="1:18" ht="15" customHeight="1" x14ac:dyDescent="0.25">
      <c r="A62" s="7" t="s">
        <v>105</v>
      </c>
      <c r="Q62" s="7"/>
    </row>
    <row r="63" spans="1:18" ht="15" customHeight="1" x14ac:dyDescent="0.25">
      <c r="A63" s="7" t="s">
        <v>106</v>
      </c>
      <c r="Q63" s="7"/>
    </row>
    <row r="64" spans="1:18" ht="15" customHeight="1" x14ac:dyDescent="0.25">
      <c r="A64" s="7" t="s">
        <v>214</v>
      </c>
      <c r="Q64" s="7"/>
    </row>
    <row r="65" spans="17:17" x14ac:dyDescent="0.25">
      <c r="Q65" s="7"/>
    </row>
    <row r="66" spans="17:17" x14ac:dyDescent="0.25">
      <c r="Q66" s="7"/>
    </row>
    <row r="67" spans="17:17" x14ac:dyDescent="0.25">
      <c r="Q67" s="7"/>
    </row>
    <row r="68" spans="17:17" x14ac:dyDescent="0.25">
      <c r="Q68" s="7"/>
    </row>
    <row r="69" spans="17:17" x14ac:dyDescent="0.25">
      <c r="Q69" s="7"/>
    </row>
    <row r="70" spans="17:17" x14ac:dyDescent="0.25">
      <c r="Q70" s="7"/>
    </row>
    <row r="71" spans="17:17" x14ac:dyDescent="0.25">
      <c r="Q71" s="7"/>
    </row>
    <row r="72" spans="17:17" x14ac:dyDescent="0.25">
      <c r="Q72" s="7"/>
    </row>
    <row r="73" spans="17:17" x14ac:dyDescent="0.25">
      <c r="Q73" s="7"/>
    </row>
    <row r="74" spans="17:17" x14ac:dyDescent="0.25">
      <c r="Q74" s="7"/>
    </row>
    <row r="75" spans="17:17" x14ac:dyDescent="0.25">
      <c r="Q75"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pageSetUpPr fitToPage="1"/>
  </sheetPr>
  <dimension ref="A1:R71"/>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127</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61.806639291496793</v>
      </c>
      <c r="C5" s="15">
        <v>4</v>
      </c>
      <c r="D5" s="16">
        <f t="shared" ref="D5:D46" si="0">+B5-B5*(C5/100)</f>
        <v>59.334373719836918</v>
      </c>
      <c r="E5" s="15">
        <v>6.4991913014225098</v>
      </c>
      <c r="F5" s="16">
        <f t="shared" ref="F5:F46" si="1">+(D5-D5*(E5)/100)</f>
        <v>55.478119264283755</v>
      </c>
      <c r="G5" s="15">
        <v>10</v>
      </c>
      <c r="H5" s="16">
        <f>F5-(F5*G5/100)</f>
        <v>49.930307337855382</v>
      </c>
      <c r="I5" s="15">
        <v>16</v>
      </c>
      <c r="J5" s="17">
        <f t="shared" ref="J5:J46" si="2">100-(K5/B5*100)</f>
        <v>32.140853078920401</v>
      </c>
      <c r="K5" s="16">
        <f>+H5-H5*I5/100</f>
        <v>41.941458163798522</v>
      </c>
      <c r="L5" s="16">
        <f t="shared" ref="L5:L46" si="3">+(K5/365)*16</f>
        <v>1.8385296729336338</v>
      </c>
      <c r="M5" s="16">
        <f t="shared" ref="M5:M46" si="4">+L5*28.3495</f>
        <v>52.121396962832051</v>
      </c>
      <c r="N5" s="15">
        <v>123.5</v>
      </c>
      <c r="O5" s="15">
        <v>139</v>
      </c>
      <c r="P5" s="16">
        <f t="shared" ref="P5:P46" si="5">+Q5*N5</f>
        <v>46.309298740357974</v>
      </c>
      <c r="Q5" s="114">
        <f t="shared" ref="Q5:Q46" si="6">+M5/O5</f>
        <v>0.37497407886929535</v>
      </c>
      <c r="R5" s="119"/>
    </row>
    <row r="6" spans="1:18" ht="13.8" customHeight="1" x14ac:dyDescent="0.25">
      <c r="A6" s="19">
        <v>1971</v>
      </c>
      <c r="B6" s="20">
        <v>56.069589378843403</v>
      </c>
      <c r="C6" s="21">
        <v>4</v>
      </c>
      <c r="D6" s="20">
        <f t="shared" si="0"/>
        <v>53.826805803689666</v>
      </c>
      <c r="E6" s="21">
        <v>6.4991913014225098</v>
      </c>
      <c r="F6" s="20">
        <f t="shared" si="1"/>
        <v>50.32849872306268</v>
      </c>
      <c r="G6" s="21">
        <v>10</v>
      </c>
      <c r="H6" s="20">
        <f t="shared" ref="H6:H52" si="7">F6-(F6*G6/100)</f>
        <v>45.295648850756407</v>
      </c>
      <c r="I6" s="21">
        <v>16</v>
      </c>
      <c r="J6" s="22">
        <f t="shared" si="2"/>
        <v>32.140853078920401</v>
      </c>
      <c r="K6" s="20">
        <f t="shared" ref="K6:K52" si="8">+H6-H6*I6/100</f>
        <v>38.048345034635382</v>
      </c>
      <c r="L6" s="20">
        <f t="shared" si="3"/>
        <v>1.6678726590525099</v>
      </c>
      <c r="M6" s="20">
        <f t="shared" si="4"/>
        <v>47.283355947809127</v>
      </c>
      <c r="N6" s="21">
        <v>123.5</v>
      </c>
      <c r="O6" s="21">
        <v>139</v>
      </c>
      <c r="P6" s="20">
        <f t="shared" si="5"/>
        <v>42.010751507585809</v>
      </c>
      <c r="Q6" s="115">
        <f t="shared" si="6"/>
        <v>0.34016802840150451</v>
      </c>
      <c r="R6" s="119"/>
    </row>
    <row r="7" spans="1:18" ht="13.8" customHeight="1" x14ac:dyDescent="0.25">
      <c r="A7" s="19">
        <v>1972</v>
      </c>
      <c r="B7" s="20">
        <v>57.854232572321543</v>
      </c>
      <c r="C7" s="21">
        <v>4</v>
      </c>
      <c r="D7" s="20">
        <f t="shared" si="0"/>
        <v>55.540063269428678</v>
      </c>
      <c r="E7" s="21">
        <v>6.4991913014225098</v>
      </c>
      <c r="F7" s="20">
        <f t="shared" si="1"/>
        <v>51.930408308617409</v>
      </c>
      <c r="G7" s="21">
        <v>10</v>
      </c>
      <c r="H7" s="20">
        <f t="shared" si="7"/>
        <v>46.737367477755669</v>
      </c>
      <c r="I7" s="21">
        <v>16</v>
      </c>
      <c r="J7" s="22">
        <f t="shared" si="2"/>
        <v>32.140853078920401</v>
      </c>
      <c r="K7" s="20">
        <f t="shared" si="8"/>
        <v>39.259388681314761</v>
      </c>
      <c r="L7" s="20">
        <f t="shared" si="3"/>
        <v>1.7209595038384553</v>
      </c>
      <c r="M7" s="20">
        <f t="shared" si="4"/>
        <v>48.788341454068288</v>
      </c>
      <c r="N7" s="21">
        <v>123.5</v>
      </c>
      <c r="O7" s="21">
        <v>139</v>
      </c>
      <c r="P7" s="20">
        <f t="shared" si="5"/>
        <v>43.347914889046287</v>
      </c>
      <c r="Q7" s="115">
        <f t="shared" si="6"/>
        <v>0.35099526225948408</v>
      </c>
      <c r="R7" s="119"/>
    </row>
    <row r="8" spans="1:18" ht="13.8" customHeight="1" x14ac:dyDescent="0.25">
      <c r="A8" s="19">
        <v>1973</v>
      </c>
      <c r="B8" s="20">
        <v>52.418835443515853</v>
      </c>
      <c r="C8" s="21">
        <v>4</v>
      </c>
      <c r="D8" s="20">
        <f t="shared" si="0"/>
        <v>50.322082025775217</v>
      </c>
      <c r="E8" s="21">
        <v>6.4991913014225098</v>
      </c>
      <c r="F8" s="20">
        <f t="shared" si="1"/>
        <v>47.051553648061336</v>
      </c>
      <c r="G8" s="21">
        <v>10</v>
      </c>
      <c r="H8" s="20">
        <f t="shared" si="7"/>
        <v>42.346398283255205</v>
      </c>
      <c r="I8" s="21">
        <v>16</v>
      </c>
      <c r="J8" s="22">
        <f t="shared" si="2"/>
        <v>32.140853078920401</v>
      </c>
      <c r="K8" s="20">
        <f t="shared" si="8"/>
        <v>35.57097455793437</v>
      </c>
      <c r="L8" s="20">
        <f t="shared" si="3"/>
        <v>1.5592755970601369</v>
      </c>
      <c r="M8" s="20">
        <f t="shared" si="4"/>
        <v>44.204683538856351</v>
      </c>
      <c r="N8" s="21">
        <v>123.5</v>
      </c>
      <c r="O8" s="21">
        <v>139</v>
      </c>
      <c r="P8" s="20">
        <f t="shared" si="5"/>
        <v>39.275384295314815</v>
      </c>
      <c r="Q8" s="115">
        <f t="shared" si="6"/>
        <v>0.31801930603493778</v>
      </c>
      <c r="R8" s="119"/>
    </row>
    <row r="9" spans="1:18" ht="13.8" customHeight="1" x14ac:dyDescent="0.25">
      <c r="A9" s="19">
        <v>1974</v>
      </c>
      <c r="B9" s="20">
        <v>49.350472752438577</v>
      </c>
      <c r="C9" s="21">
        <v>4</v>
      </c>
      <c r="D9" s="20">
        <f t="shared" si="0"/>
        <v>47.376453842341036</v>
      </c>
      <c r="E9" s="21">
        <v>6.4991913014225098</v>
      </c>
      <c r="F9" s="20">
        <f t="shared" si="1"/>
        <v>44.297367475297158</v>
      </c>
      <c r="G9" s="21">
        <v>10</v>
      </c>
      <c r="H9" s="20">
        <f t="shared" si="7"/>
        <v>39.867630727767441</v>
      </c>
      <c r="I9" s="21">
        <v>16</v>
      </c>
      <c r="J9" s="22">
        <f t="shared" si="2"/>
        <v>32.140853078920401</v>
      </c>
      <c r="K9" s="20">
        <f t="shared" si="8"/>
        <v>33.48880981132465</v>
      </c>
      <c r="L9" s="20">
        <f t="shared" si="3"/>
        <v>1.4680026218662861</v>
      </c>
      <c r="M9" s="20">
        <f t="shared" si="4"/>
        <v>41.617140328598275</v>
      </c>
      <c r="N9" s="21">
        <v>123.5</v>
      </c>
      <c r="O9" s="21">
        <v>139</v>
      </c>
      <c r="P9" s="20">
        <f t="shared" si="5"/>
        <v>36.976380076128677</v>
      </c>
      <c r="Q9" s="115">
        <f t="shared" si="6"/>
        <v>0.29940388725610267</v>
      </c>
      <c r="R9" s="119"/>
    </row>
    <row r="10" spans="1:18" ht="13.8" customHeight="1" x14ac:dyDescent="0.25">
      <c r="A10" s="19">
        <v>1975</v>
      </c>
      <c r="B10" s="20">
        <v>52.644205525690708</v>
      </c>
      <c r="C10" s="21">
        <v>4</v>
      </c>
      <c r="D10" s="20">
        <f t="shared" si="0"/>
        <v>50.538437304663077</v>
      </c>
      <c r="E10" s="21">
        <v>6.4991913014225098</v>
      </c>
      <c r="F10" s="20">
        <f t="shared" si="1"/>
        <v>47.253847583483548</v>
      </c>
      <c r="G10" s="21">
        <v>10</v>
      </c>
      <c r="H10" s="20">
        <f t="shared" si="7"/>
        <v>42.528462825135193</v>
      </c>
      <c r="I10" s="21">
        <v>16</v>
      </c>
      <c r="J10" s="22">
        <f t="shared" si="2"/>
        <v>32.140853078920401</v>
      </c>
      <c r="K10" s="20">
        <f t="shared" si="8"/>
        <v>35.723908773113564</v>
      </c>
      <c r="L10" s="20">
        <f t="shared" si="3"/>
        <v>1.565979562657033</v>
      </c>
      <c r="M10" s="20">
        <f t="shared" si="4"/>
        <v>44.394737611545558</v>
      </c>
      <c r="N10" s="21">
        <v>123.5</v>
      </c>
      <c r="O10" s="21">
        <v>139</v>
      </c>
      <c r="P10" s="20">
        <f t="shared" si="5"/>
        <v>39.444245287955951</v>
      </c>
      <c r="Q10" s="115">
        <f t="shared" si="6"/>
        <v>0.31938660152191051</v>
      </c>
      <c r="R10" s="119"/>
    </row>
    <row r="11" spans="1:18" ht="13.8" customHeight="1" x14ac:dyDescent="0.25">
      <c r="A11" s="13">
        <v>1976</v>
      </c>
      <c r="B11" s="14">
        <v>49.447166739284974</v>
      </c>
      <c r="C11" s="15">
        <v>4</v>
      </c>
      <c r="D11" s="16">
        <f t="shared" si="0"/>
        <v>47.469280069713577</v>
      </c>
      <c r="E11" s="15">
        <v>6.4991913014225098</v>
      </c>
      <c r="F11" s="16">
        <f t="shared" si="1"/>
        <v>44.384160748574864</v>
      </c>
      <c r="G11" s="15">
        <v>10</v>
      </c>
      <c r="H11" s="16">
        <f t="shared" si="7"/>
        <v>39.945744673717378</v>
      </c>
      <c r="I11" s="15">
        <v>16</v>
      </c>
      <c r="J11" s="17">
        <f t="shared" si="2"/>
        <v>32.140853078920401</v>
      </c>
      <c r="K11" s="16">
        <f t="shared" si="8"/>
        <v>33.554425525922596</v>
      </c>
      <c r="L11" s="16">
        <f t="shared" si="3"/>
        <v>1.4708789271637301</v>
      </c>
      <c r="M11" s="16">
        <f t="shared" si="4"/>
        <v>41.698682145628169</v>
      </c>
      <c r="N11" s="15">
        <v>123.5</v>
      </c>
      <c r="O11" s="15">
        <v>139</v>
      </c>
      <c r="P11" s="16">
        <f t="shared" si="5"/>
        <v>37.048829100612075</v>
      </c>
      <c r="Q11" s="114">
        <f t="shared" si="6"/>
        <v>0.29999051903329615</v>
      </c>
      <c r="R11" s="119"/>
    </row>
    <row r="12" spans="1:18" ht="13.8" customHeight="1" x14ac:dyDescent="0.25">
      <c r="A12" s="13">
        <v>1977</v>
      </c>
      <c r="B12" s="14">
        <v>50.076907359731926</v>
      </c>
      <c r="C12" s="15">
        <v>4</v>
      </c>
      <c r="D12" s="16">
        <f t="shared" si="0"/>
        <v>48.073831065342652</v>
      </c>
      <c r="E12" s="15">
        <v>6.4991913014225098</v>
      </c>
      <c r="F12" s="16">
        <f t="shared" si="1"/>
        <v>44.949420818483347</v>
      </c>
      <c r="G12" s="15">
        <v>10</v>
      </c>
      <c r="H12" s="16">
        <f t="shared" si="7"/>
        <v>40.454478736635011</v>
      </c>
      <c r="I12" s="15">
        <v>16</v>
      </c>
      <c r="J12" s="17">
        <f t="shared" si="2"/>
        <v>32.140853078920415</v>
      </c>
      <c r="K12" s="16">
        <f t="shared" si="8"/>
        <v>33.981762138773405</v>
      </c>
      <c r="L12" s="16">
        <f t="shared" si="3"/>
        <v>1.4896114910147247</v>
      </c>
      <c r="M12" s="16">
        <f t="shared" si="4"/>
        <v>42.229740964521937</v>
      </c>
      <c r="N12" s="15">
        <v>123.5</v>
      </c>
      <c r="O12" s="15">
        <v>139</v>
      </c>
      <c r="P12" s="16">
        <f t="shared" si="5"/>
        <v>37.520669130348629</v>
      </c>
      <c r="Q12" s="114">
        <f t="shared" si="6"/>
        <v>0.3038110860756974</v>
      </c>
      <c r="R12" s="119"/>
    </row>
    <row r="13" spans="1:18" ht="13.8" customHeight="1" x14ac:dyDescent="0.25">
      <c r="A13" s="13">
        <v>1978</v>
      </c>
      <c r="B13" s="14">
        <v>45.965905159826576</v>
      </c>
      <c r="C13" s="15">
        <v>4</v>
      </c>
      <c r="D13" s="16">
        <f t="shared" si="0"/>
        <v>44.127268953433514</v>
      </c>
      <c r="E13" s="15">
        <v>6.4991913014225098</v>
      </c>
      <c r="F13" s="16">
        <f t="shared" si="1"/>
        <v>41.259353328056648</v>
      </c>
      <c r="G13" s="15">
        <v>10</v>
      </c>
      <c r="H13" s="16">
        <f t="shared" si="7"/>
        <v>37.13341799525098</v>
      </c>
      <c r="I13" s="15">
        <v>16</v>
      </c>
      <c r="J13" s="17">
        <f t="shared" si="2"/>
        <v>32.140853078920401</v>
      </c>
      <c r="K13" s="16">
        <f t="shared" si="8"/>
        <v>31.192071116010823</v>
      </c>
      <c r="L13" s="16">
        <f t="shared" si="3"/>
        <v>1.3673236653593785</v>
      </c>
      <c r="M13" s="16">
        <f t="shared" si="4"/>
        <v>38.762942251105699</v>
      </c>
      <c r="N13" s="15">
        <v>123.5</v>
      </c>
      <c r="O13" s="15">
        <v>139</v>
      </c>
      <c r="P13" s="16">
        <f t="shared" si="5"/>
        <v>34.440455884975208</v>
      </c>
      <c r="Q13" s="114">
        <f t="shared" si="6"/>
        <v>0.27887008813745107</v>
      </c>
      <c r="R13" s="119"/>
    </row>
    <row r="14" spans="1:18" ht="13.8" customHeight="1" x14ac:dyDescent="0.25">
      <c r="A14" s="13">
        <v>1979</v>
      </c>
      <c r="B14" s="14">
        <v>49.3455688609451</v>
      </c>
      <c r="C14" s="15">
        <v>4</v>
      </c>
      <c r="D14" s="16">
        <f t="shared" si="0"/>
        <v>47.371746106507295</v>
      </c>
      <c r="E14" s="15">
        <v>6.4991913014225098</v>
      </c>
      <c r="F14" s="16">
        <f t="shared" si="1"/>
        <v>44.292965704221217</v>
      </c>
      <c r="G14" s="15">
        <v>10</v>
      </c>
      <c r="H14" s="16">
        <f t="shared" si="7"/>
        <v>39.863669133799092</v>
      </c>
      <c r="I14" s="15">
        <v>16</v>
      </c>
      <c r="J14" s="17">
        <f t="shared" si="2"/>
        <v>32.140853078920401</v>
      </c>
      <c r="K14" s="16">
        <f t="shared" si="8"/>
        <v>33.485482072391235</v>
      </c>
      <c r="L14" s="16">
        <f t="shared" si="3"/>
        <v>1.4678567483787939</v>
      </c>
      <c r="M14" s="16">
        <f t="shared" si="4"/>
        <v>41.613004888164618</v>
      </c>
      <c r="N14" s="15">
        <v>123.5</v>
      </c>
      <c r="O14" s="15">
        <v>139</v>
      </c>
      <c r="P14" s="16">
        <f t="shared" si="5"/>
        <v>36.972705781930429</v>
      </c>
      <c r="Q14" s="114">
        <f t="shared" si="6"/>
        <v>0.29937413588607636</v>
      </c>
      <c r="R14" s="119"/>
    </row>
    <row r="15" spans="1:18" ht="13.8" customHeight="1" x14ac:dyDescent="0.25">
      <c r="A15" s="13">
        <v>1980</v>
      </c>
      <c r="B15" s="14">
        <v>51.121584711451483</v>
      </c>
      <c r="C15" s="15">
        <v>4</v>
      </c>
      <c r="D15" s="16">
        <f t="shared" si="0"/>
        <v>49.076721322993421</v>
      </c>
      <c r="E15" s="15">
        <v>6.4991913014225098</v>
      </c>
      <c r="F15" s="16">
        <f t="shared" si="1"/>
        <v>45.887131319746068</v>
      </c>
      <c r="G15" s="15">
        <v>10</v>
      </c>
      <c r="H15" s="16">
        <f t="shared" si="7"/>
        <v>41.29841818777146</v>
      </c>
      <c r="I15" s="15">
        <v>16</v>
      </c>
      <c r="J15" s="17">
        <f t="shared" si="2"/>
        <v>32.140853078920401</v>
      </c>
      <c r="K15" s="16">
        <f t="shared" si="8"/>
        <v>34.690671277728029</v>
      </c>
      <c r="L15" s="16">
        <f t="shared" si="3"/>
        <v>1.5206869601195849</v>
      </c>
      <c r="M15" s="16">
        <f t="shared" si="4"/>
        <v>43.11071497591017</v>
      </c>
      <c r="N15" s="15">
        <v>123.5</v>
      </c>
      <c r="O15" s="15">
        <v>139</v>
      </c>
      <c r="P15" s="16">
        <f t="shared" si="5"/>
        <v>38.303405032553279</v>
      </c>
      <c r="Q15" s="114">
        <f t="shared" si="6"/>
        <v>0.31014902860367027</v>
      </c>
      <c r="R15" s="119"/>
    </row>
    <row r="16" spans="1:18" ht="13.8" customHeight="1" x14ac:dyDescent="0.25">
      <c r="A16" s="19">
        <v>1981</v>
      </c>
      <c r="B16" s="20">
        <v>45.844972735099972</v>
      </c>
      <c r="C16" s="21">
        <v>4</v>
      </c>
      <c r="D16" s="20">
        <f t="shared" si="0"/>
        <v>44.011173825695977</v>
      </c>
      <c r="E16" s="21">
        <v>6.4991913014225098</v>
      </c>
      <c r="F16" s="20">
        <f t="shared" si="1"/>
        <v>41.150803444762403</v>
      </c>
      <c r="G16" s="21">
        <v>10</v>
      </c>
      <c r="H16" s="20">
        <f t="shared" si="7"/>
        <v>37.035723100286162</v>
      </c>
      <c r="I16" s="21">
        <v>16</v>
      </c>
      <c r="J16" s="22">
        <f t="shared" si="2"/>
        <v>32.140853078920401</v>
      </c>
      <c r="K16" s="20">
        <f t="shared" si="8"/>
        <v>31.110007404240378</v>
      </c>
      <c r="L16" s="20">
        <f t="shared" si="3"/>
        <v>1.3637263519667016</v>
      </c>
      <c r="M16" s="20">
        <f t="shared" si="4"/>
        <v>38.660960215080003</v>
      </c>
      <c r="N16" s="21">
        <v>123.5</v>
      </c>
      <c r="O16" s="21">
        <v>139</v>
      </c>
      <c r="P16" s="20">
        <f t="shared" si="5"/>
        <v>34.349845946491946</v>
      </c>
      <c r="Q16" s="115">
        <f t="shared" si="6"/>
        <v>0.27813640442503601</v>
      </c>
      <c r="R16" s="119"/>
    </row>
    <row r="17" spans="1:18" ht="13.8" customHeight="1" x14ac:dyDescent="0.25">
      <c r="A17" s="19">
        <v>1982</v>
      </c>
      <c r="B17" s="20">
        <v>47.111237445518285</v>
      </c>
      <c r="C17" s="21">
        <v>4</v>
      </c>
      <c r="D17" s="20">
        <f t="shared" si="0"/>
        <v>45.226787947697552</v>
      </c>
      <c r="E17" s="21">
        <v>6.4991913014225098</v>
      </c>
      <c r="F17" s="20">
        <f t="shared" si="1"/>
        <v>42.28741247948799</v>
      </c>
      <c r="G17" s="21">
        <v>10</v>
      </c>
      <c r="H17" s="20">
        <f t="shared" si="7"/>
        <v>38.058671231539194</v>
      </c>
      <c r="I17" s="21">
        <v>16</v>
      </c>
      <c r="J17" s="22">
        <f t="shared" si="2"/>
        <v>32.140853078920401</v>
      </c>
      <c r="K17" s="20">
        <f t="shared" si="8"/>
        <v>31.969283834492924</v>
      </c>
      <c r="L17" s="20">
        <f t="shared" si="3"/>
        <v>1.401393263977772</v>
      </c>
      <c r="M17" s="20">
        <f t="shared" si="4"/>
        <v>39.728798337137846</v>
      </c>
      <c r="N17" s="21">
        <v>123.5</v>
      </c>
      <c r="O17" s="21">
        <v>139</v>
      </c>
      <c r="P17" s="20">
        <f t="shared" si="5"/>
        <v>35.298608594507364</v>
      </c>
      <c r="Q17" s="115">
        <f t="shared" si="6"/>
        <v>0.28581869307293412</v>
      </c>
      <c r="R17" s="119"/>
    </row>
    <row r="18" spans="1:18" ht="13.8" customHeight="1" x14ac:dyDescent="0.25">
      <c r="A18" s="19">
        <v>1983</v>
      </c>
      <c r="B18" s="20">
        <v>49.792362157340591</v>
      </c>
      <c r="C18" s="21">
        <v>4</v>
      </c>
      <c r="D18" s="20">
        <f t="shared" si="0"/>
        <v>47.800667671046966</v>
      </c>
      <c r="E18" s="21">
        <v>6.4991913014225098</v>
      </c>
      <c r="F18" s="20">
        <f t="shared" si="1"/>
        <v>44.694010835748401</v>
      </c>
      <c r="G18" s="21">
        <v>10</v>
      </c>
      <c r="H18" s="20">
        <f t="shared" si="7"/>
        <v>40.224609752173563</v>
      </c>
      <c r="I18" s="21">
        <v>16</v>
      </c>
      <c r="J18" s="22">
        <f t="shared" si="2"/>
        <v>32.140853078920401</v>
      </c>
      <c r="K18" s="20">
        <f t="shared" si="8"/>
        <v>33.788672191825796</v>
      </c>
      <c r="L18" s="20">
        <f t="shared" si="3"/>
        <v>1.4811472741622267</v>
      </c>
      <c r="M18" s="20">
        <f t="shared" si="4"/>
        <v>41.989784648862042</v>
      </c>
      <c r="N18" s="21">
        <v>123.5</v>
      </c>
      <c r="O18" s="21">
        <v>139</v>
      </c>
      <c r="P18" s="20">
        <f t="shared" si="5"/>
        <v>37.307470533341451</v>
      </c>
      <c r="Q18" s="115">
        <f t="shared" si="6"/>
        <v>0.3020847816464895</v>
      </c>
      <c r="R18" s="119"/>
    </row>
    <row r="19" spans="1:18" ht="13.8" customHeight="1" x14ac:dyDescent="0.25">
      <c r="A19" s="19">
        <v>1984</v>
      </c>
      <c r="B19" s="20">
        <v>48.296892717518226</v>
      </c>
      <c r="C19" s="21">
        <v>4</v>
      </c>
      <c r="D19" s="20">
        <f t="shared" si="0"/>
        <v>46.365017008817496</v>
      </c>
      <c r="E19" s="21">
        <v>6.4991913014225098</v>
      </c>
      <c r="F19" s="20">
        <f t="shared" si="1"/>
        <v>43.351665856477361</v>
      </c>
      <c r="G19" s="21">
        <v>10</v>
      </c>
      <c r="H19" s="20">
        <f t="shared" si="7"/>
        <v>39.016499270829627</v>
      </c>
      <c r="I19" s="21">
        <v>16</v>
      </c>
      <c r="J19" s="22">
        <f t="shared" si="2"/>
        <v>32.140853078920401</v>
      </c>
      <c r="K19" s="20">
        <f t="shared" si="8"/>
        <v>32.773859387496884</v>
      </c>
      <c r="L19" s="20">
        <f t="shared" si="3"/>
        <v>1.4366623293149319</v>
      </c>
      <c r="M19" s="20">
        <f t="shared" si="4"/>
        <v>40.728658704913663</v>
      </c>
      <c r="N19" s="21">
        <v>123.5</v>
      </c>
      <c r="O19" s="21">
        <v>139</v>
      </c>
      <c r="P19" s="20">
        <f t="shared" si="5"/>
        <v>36.186973741416089</v>
      </c>
      <c r="Q19" s="115">
        <f t="shared" si="6"/>
        <v>0.29301193312887525</v>
      </c>
      <c r="R19" s="119"/>
    </row>
    <row r="20" spans="1:18" ht="13.8" customHeight="1" x14ac:dyDescent="0.25">
      <c r="A20" s="19">
        <v>1985</v>
      </c>
      <c r="B20" s="20">
        <v>46.303066265211804</v>
      </c>
      <c r="C20" s="21">
        <v>4</v>
      </c>
      <c r="D20" s="20">
        <f t="shared" si="0"/>
        <v>44.450943614603332</v>
      </c>
      <c r="E20" s="21">
        <v>6.4991913014225098</v>
      </c>
      <c r="F20" s="20">
        <f t="shared" si="1"/>
        <v>41.561991753802808</v>
      </c>
      <c r="G20" s="21">
        <v>10</v>
      </c>
      <c r="H20" s="20">
        <f t="shared" si="7"/>
        <v>37.405792578422528</v>
      </c>
      <c r="I20" s="21">
        <v>16</v>
      </c>
      <c r="J20" s="22">
        <f t="shared" si="2"/>
        <v>32.140853078920401</v>
      </c>
      <c r="K20" s="20">
        <f t="shared" si="8"/>
        <v>31.420865765874922</v>
      </c>
      <c r="L20" s="20">
        <f t="shared" si="3"/>
        <v>1.3773530198739692</v>
      </c>
      <c r="M20" s="20">
        <f t="shared" si="4"/>
        <v>39.047269436917091</v>
      </c>
      <c r="N20" s="21">
        <v>123.5</v>
      </c>
      <c r="O20" s="21">
        <v>139</v>
      </c>
      <c r="P20" s="20">
        <f t="shared" si="5"/>
        <v>34.693077521289645</v>
      </c>
      <c r="Q20" s="115">
        <f t="shared" si="6"/>
        <v>0.28091560745983518</v>
      </c>
      <c r="R20" s="119"/>
    </row>
    <row r="21" spans="1:18" ht="13.8" customHeight="1" x14ac:dyDescent="0.25">
      <c r="A21" s="13">
        <v>1986</v>
      </c>
      <c r="B21" s="14">
        <v>48.820329024188553</v>
      </c>
      <c r="C21" s="15">
        <v>4</v>
      </c>
      <c r="D21" s="16">
        <f t="shared" si="0"/>
        <v>46.867515863221008</v>
      </c>
      <c r="E21" s="15">
        <v>6.4991913014225098</v>
      </c>
      <c r="F21" s="16">
        <f t="shared" si="1"/>
        <v>43.821506349045734</v>
      </c>
      <c r="G21" s="15">
        <v>10</v>
      </c>
      <c r="H21" s="16">
        <f t="shared" si="7"/>
        <v>39.439355714141158</v>
      </c>
      <c r="I21" s="15">
        <v>16</v>
      </c>
      <c r="J21" s="17">
        <f t="shared" si="2"/>
        <v>32.140853078920401</v>
      </c>
      <c r="K21" s="16">
        <f t="shared" si="8"/>
        <v>33.129058799878571</v>
      </c>
      <c r="L21" s="16">
        <f t="shared" si="3"/>
        <v>1.452232714515225</v>
      </c>
      <c r="M21" s="16">
        <f t="shared" si="4"/>
        <v>41.17007134014937</v>
      </c>
      <c r="N21" s="15">
        <v>123.5</v>
      </c>
      <c r="O21" s="15">
        <v>139</v>
      </c>
      <c r="P21" s="16">
        <f t="shared" si="5"/>
        <v>36.57916410437732</v>
      </c>
      <c r="Q21" s="114">
        <f t="shared" si="6"/>
        <v>0.29618756359819692</v>
      </c>
      <c r="R21" s="119"/>
    </row>
    <row r="22" spans="1:18" ht="13.8" customHeight="1" x14ac:dyDescent="0.25">
      <c r="A22" s="13">
        <v>1987</v>
      </c>
      <c r="B22" s="14">
        <v>47.93893428444342</v>
      </c>
      <c r="C22" s="15">
        <v>4</v>
      </c>
      <c r="D22" s="16">
        <f t="shared" si="0"/>
        <v>46.02137691306568</v>
      </c>
      <c r="E22" s="15">
        <v>6.4991913014225098</v>
      </c>
      <c r="F22" s="16">
        <f t="shared" si="1"/>
        <v>43.03035958793685</v>
      </c>
      <c r="G22" s="15">
        <v>10</v>
      </c>
      <c r="H22" s="16">
        <f>F22-(F22*G22/100)</f>
        <v>38.727323629143164</v>
      </c>
      <c r="I22" s="15">
        <v>16</v>
      </c>
      <c r="J22" s="17">
        <f t="shared" si="2"/>
        <v>32.140853078920401</v>
      </c>
      <c r="K22" s="16">
        <f t="shared" si="8"/>
        <v>32.530951848480257</v>
      </c>
      <c r="L22" s="16">
        <f t="shared" si="3"/>
        <v>1.426014327604614</v>
      </c>
      <c r="M22" s="16">
        <f t="shared" si="4"/>
        <v>40.426793180427005</v>
      </c>
      <c r="N22" s="15">
        <v>123.5</v>
      </c>
      <c r="O22" s="15">
        <v>139</v>
      </c>
      <c r="P22" s="16">
        <f t="shared" si="5"/>
        <v>35.918769480451331</v>
      </c>
      <c r="Q22" s="114">
        <f t="shared" si="6"/>
        <v>0.29084023870810793</v>
      </c>
      <c r="R22" s="119"/>
    </row>
    <row r="23" spans="1:18" ht="13.8" customHeight="1" x14ac:dyDescent="0.25">
      <c r="A23" s="13">
        <v>1988</v>
      </c>
      <c r="B23" s="14">
        <v>49.6145554870807</v>
      </c>
      <c r="C23" s="15">
        <v>4</v>
      </c>
      <c r="D23" s="16">
        <f t="shared" si="0"/>
        <v>47.629973267597471</v>
      </c>
      <c r="E23" s="15">
        <v>6.4991913014225098</v>
      </c>
      <c r="F23" s="16">
        <f t="shared" si="1"/>
        <v>44.534410188119907</v>
      </c>
      <c r="G23" s="15">
        <v>10</v>
      </c>
      <c r="H23" s="16">
        <f t="shared" si="7"/>
        <v>40.080969169307913</v>
      </c>
      <c r="I23" s="15">
        <v>16</v>
      </c>
      <c r="J23" s="17">
        <f t="shared" si="2"/>
        <v>32.140853078920401</v>
      </c>
      <c r="K23" s="16">
        <f t="shared" si="8"/>
        <v>33.668014102218649</v>
      </c>
      <c r="L23" s="16">
        <f t="shared" si="3"/>
        <v>1.475858152426023</v>
      </c>
      <c r="M23" s="16">
        <f t="shared" si="4"/>
        <v>41.839840692201541</v>
      </c>
      <c r="N23" s="15">
        <v>123.5</v>
      </c>
      <c r="O23" s="15">
        <v>139</v>
      </c>
      <c r="P23" s="16">
        <f t="shared" si="5"/>
        <v>37.174246945948852</v>
      </c>
      <c r="Q23" s="114">
        <f t="shared" si="6"/>
        <v>0.30100604814533483</v>
      </c>
      <c r="R23" s="119"/>
    </row>
    <row r="24" spans="1:18" ht="13.8" customHeight="1" x14ac:dyDescent="0.25">
      <c r="A24" s="13">
        <v>1989</v>
      </c>
      <c r="B24" s="14">
        <v>50.033223484689216</v>
      </c>
      <c r="C24" s="15">
        <v>4</v>
      </c>
      <c r="D24" s="16">
        <f t="shared" si="0"/>
        <v>48.031894545301647</v>
      </c>
      <c r="E24" s="15">
        <v>6.4991913014225098</v>
      </c>
      <c r="F24" s="16">
        <f t="shared" si="1"/>
        <v>44.910209833104972</v>
      </c>
      <c r="G24" s="15">
        <v>10</v>
      </c>
      <c r="H24" s="16">
        <f t="shared" si="7"/>
        <v>40.419188849794473</v>
      </c>
      <c r="I24" s="15">
        <v>16</v>
      </c>
      <c r="J24" s="17">
        <f t="shared" si="2"/>
        <v>32.140853078920401</v>
      </c>
      <c r="K24" s="16">
        <f t="shared" si="8"/>
        <v>33.952118633827354</v>
      </c>
      <c r="L24" s="16">
        <f t="shared" si="3"/>
        <v>1.488312049702021</v>
      </c>
      <c r="M24" s="16">
        <f t="shared" si="4"/>
        <v>42.192902453027443</v>
      </c>
      <c r="N24" s="15">
        <v>123.5</v>
      </c>
      <c r="O24" s="15">
        <v>139</v>
      </c>
      <c r="P24" s="16">
        <f t="shared" si="5"/>
        <v>37.48793851042366</v>
      </c>
      <c r="Q24" s="114">
        <f t="shared" si="6"/>
        <v>0.30354606081314706</v>
      </c>
      <c r="R24" s="119"/>
    </row>
    <row r="25" spans="1:18" ht="13.8" customHeight="1" x14ac:dyDescent="0.25">
      <c r="A25" s="13">
        <v>1990</v>
      </c>
      <c r="B25" s="14">
        <v>46.740782644403765</v>
      </c>
      <c r="C25" s="15">
        <v>4</v>
      </c>
      <c r="D25" s="16">
        <f t="shared" si="0"/>
        <v>44.871151338627612</v>
      </c>
      <c r="E25" s="15">
        <v>6.4991913014225098</v>
      </c>
      <c r="F25" s="16">
        <f t="shared" si="1"/>
        <v>41.954889373979398</v>
      </c>
      <c r="G25" s="15">
        <v>10</v>
      </c>
      <c r="H25" s="16">
        <f t="shared" si="7"/>
        <v>37.759400436581458</v>
      </c>
      <c r="I25" s="15">
        <v>16</v>
      </c>
      <c r="J25" s="17">
        <f t="shared" si="2"/>
        <v>32.140853078920401</v>
      </c>
      <c r="K25" s="16">
        <f t="shared" si="8"/>
        <v>31.717896366728425</v>
      </c>
      <c r="L25" s="16">
        <f t="shared" si="3"/>
        <v>1.3903735393634378</v>
      </c>
      <c r="M25" s="16">
        <f t="shared" si="4"/>
        <v>39.416394654183776</v>
      </c>
      <c r="N25" s="15">
        <v>123.5</v>
      </c>
      <c r="O25" s="15">
        <v>139</v>
      </c>
      <c r="P25" s="16">
        <f t="shared" si="5"/>
        <v>35.021041293465444</v>
      </c>
      <c r="Q25" s="114">
        <f t="shared" si="6"/>
        <v>0.28357118456247321</v>
      </c>
      <c r="R25" s="119"/>
    </row>
    <row r="26" spans="1:18" ht="13.8" customHeight="1" x14ac:dyDescent="0.25">
      <c r="A26" s="19">
        <v>1991</v>
      </c>
      <c r="B26" s="20">
        <v>50.205166934234867</v>
      </c>
      <c r="C26" s="21">
        <v>4</v>
      </c>
      <c r="D26" s="20">
        <f t="shared" si="0"/>
        <v>48.196960256865474</v>
      </c>
      <c r="E26" s="21">
        <v>6.4991913014225098</v>
      </c>
      <c r="F26" s="20">
        <f t="shared" si="1"/>
        <v>45.064547608301211</v>
      </c>
      <c r="G26" s="21">
        <v>10</v>
      </c>
      <c r="H26" s="20">
        <f t="shared" si="7"/>
        <v>40.558092847471087</v>
      </c>
      <c r="I26" s="21">
        <v>16</v>
      </c>
      <c r="J26" s="22">
        <f t="shared" si="2"/>
        <v>32.140853078920401</v>
      </c>
      <c r="K26" s="20">
        <f t="shared" si="8"/>
        <v>34.068797991875712</v>
      </c>
      <c r="L26" s="20">
        <f t="shared" si="3"/>
        <v>1.4934267612877024</v>
      </c>
      <c r="M26" s="20">
        <f t="shared" si="4"/>
        <v>42.337901969125717</v>
      </c>
      <c r="N26" s="21">
        <v>123.5</v>
      </c>
      <c r="O26" s="21">
        <v>139</v>
      </c>
      <c r="P26" s="20">
        <f t="shared" si="5"/>
        <v>37.616769015734</v>
      </c>
      <c r="Q26" s="115">
        <f t="shared" si="6"/>
        <v>0.3045892227994656</v>
      </c>
      <c r="R26" s="119"/>
    </row>
    <row r="27" spans="1:18" ht="13.8" customHeight="1" x14ac:dyDescent="0.25">
      <c r="A27" s="19">
        <v>1992</v>
      </c>
      <c r="B27" s="20">
        <v>48.32912149330074</v>
      </c>
      <c r="C27" s="21">
        <v>4</v>
      </c>
      <c r="D27" s="20">
        <f t="shared" si="0"/>
        <v>46.395956633568709</v>
      </c>
      <c r="E27" s="21">
        <v>6.4991913014225098</v>
      </c>
      <c r="F27" s="20">
        <f t="shared" si="1"/>
        <v>43.380594655828048</v>
      </c>
      <c r="G27" s="21">
        <v>10</v>
      </c>
      <c r="H27" s="20">
        <f t="shared" si="7"/>
        <v>39.042535190245246</v>
      </c>
      <c r="I27" s="21">
        <v>16</v>
      </c>
      <c r="J27" s="22">
        <f t="shared" si="2"/>
        <v>32.140853078920401</v>
      </c>
      <c r="K27" s="20">
        <f t="shared" si="8"/>
        <v>32.795729559806006</v>
      </c>
      <c r="L27" s="20">
        <f t="shared" si="3"/>
        <v>1.4376210217997154</v>
      </c>
      <c r="M27" s="20">
        <f t="shared" si="4"/>
        <v>40.755837157511031</v>
      </c>
      <c r="N27" s="21">
        <v>123.5</v>
      </c>
      <c r="O27" s="21">
        <v>139</v>
      </c>
      <c r="P27" s="20">
        <f t="shared" si="5"/>
        <v>36.211121503256209</v>
      </c>
      <c r="Q27" s="115">
        <f t="shared" si="6"/>
        <v>0.29320746156482758</v>
      </c>
      <c r="R27" s="119"/>
    </row>
    <row r="28" spans="1:18" ht="13.8" customHeight="1" x14ac:dyDescent="0.25">
      <c r="A28" s="19">
        <v>1993</v>
      </c>
      <c r="B28" s="20">
        <v>50.132139115482893</v>
      </c>
      <c r="C28" s="21">
        <v>4</v>
      </c>
      <c r="D28" s="20">
        <f t="shared" si="0"/>
        <v>48.126853550863579</v>
      </c>
      <c r="E28" s="21">
        <v>6.4991913014225098</v>
      </c>
      <c r="F28" s="20">
        <f t="shared" si="1"/>
        <v>44.998997271237506</v>
      </c>
      <c r="G28" s="21">
        <v>10</v>
      </c>
      <c r="H28" s="20">
        <f t="shared" si="7"/>
        <v>40.499097544113752</v>
      </c>
      <c r="I28" s="21">
        <v>16</v>
      </c>
      <c r="J28" s="22">
        <f t="shared" si="2"/>
        <v>32.140853078920401</v>
      </c>
      <c r="K28" s="20">
        <f t="shared" si="8"/>
        <v>34.019241937055554</v>
      </c>
      <c r="L28" s="20">
        <f t="shared" si="3"/>
        <v>1.4912544410764079</v>
      </c>
      <c r="M28" s="20">
        <f t="shared" si="4"/>
        <v>42.276317777295624</v>
      </c>
      <c r="N28" s="21">
        <v>123.5</v>
      </c>
      <c r="O28" s="21">
        <v>139</v>
      </c>
      <c r="P28" s="20">
        <f t="shared" si="5"/>
        <v>37.562052125870572</v>
      </c>
      <c r="Q28" s="115">
        <f t="shared" si="6"/>
        <v>0.30414617105968073</v>
      </c>
      <c r="R28" s="119"/>
    </row>
    <row r="29" spans="1:18" ht="13.8" customHeight="1" x14ac:dyDescent="0.25">
      <c r="A29" s="19">
        <v>1994</v>
      </c>
      <c r="B29" s="20">
        <v>49.62886262545743</v>
      </c>
      <c r="C29" s="21">
        <v>4</v>
      </c>
      <c r="D29" s="20">
        <f t="shared" si="0"/>
        <v>47.643708120439129</v>
      </c>
      <c r="E29" s="21">
        <v>6.4991913014225098</v>
      </c>
      <c r="F29" s="20">
        <f t="shared" si="1"/>
        <v>44.54725238660042</v>
      </c>
      <c r="G29" s="21">
        <v>10</v>
      </c>
      <c r="H29" s="20">
        <f t="shared" si="7"/>
        <v>40.09252714794038</v>
      </c>
      <c r="I29" s="21">
        <v>16</v>
      </c>
      <c r="J29" s="22">
        <f t="shared" si="2"/>
        <v>32.140853078920401</v>
      </c>
      <c r="K29" s="20">
        <f t="shared" si="8"/>
        <v>33.677722804269919</v>
      </c>
      <c r="L29" s="20">
        <f t="shared" si="3"/>
        <v>1.4762837393652568</v>
      </c>
      <c r="M29" s="20">
        <f t="shared" si="4"/>
        <v>41.851905869135344</v>
      </c>
      <c r="N29" s="21">
        <v>123.5</v>
      </c>
      <c r="O29" s="21">
        <v>139</v>
      </c>
      <c r="P29" s="20">
        <f t="shared" si="5"/>
        <v>37.184966725454785</v>
      </c>
      <c r="Q29" s="115">
        <f t="shared" si="6"/>
        <v>0.30109284797939095</v>
      </c>
      <c r="R29" s="119"/>
    </row>
    <row r="30" spans="1:18" ht="13.8" customHeight="1" x14ac:dyDescent="0.25">
      <c r="A30" s="19">
        <v>1995</v>
      </c>
      <c r="B30" s="20">
        <v>49.221960960995212</v>
      </c>
      <c r="C30" s="21">
        <v>4</v>
      </c>
      <c r="D30" s="20">
        <f t="shared" si="0"/>
        <v>47.253082522555403</v>
      </c>
      <c r="E30" s="21">
        <v>6.4991913014225098</v>
      </c>
      <c r="F30" s="20">
        <f t="shared" si="1"/>
        <v>44.182014293595479</v>
      </c>
      <c r="G30" s="21">
        <v>10</v>
      </c>
      <c r="H30" s="20">
        <f t="shared" si="7"/>
        <v>39.763812864235931</v>
      </c>
      <c r="I30" s="21">
        <v>16</v>
      </c>
      <c r="J30" s="22">
        <f t="shared" si="2"/>
        <v>32.140853078920401</v>
      </c>
      <c r="K30" s="20">
        <f t="shared" si="8"/>
        <v>33.401602805958184</v>
      </c>
      <c r="L30" s="20">
        <f t="shared" si="3"/>
        <v>1.464179849028304</v>
      </c>
      <c r="M30" s="20">
        <f t="shared" si="4"/>
        <v>41.5087666300279</v>
      </c>
      <c r="N30" s="21">
        <v>123.5</v>
      </c>
      <c r="O30" s="21">
        <v>139</v>
      </c>
      <c r="P30" s="20">
        <f t="shared" si="5"/>
        <v>36.880091214449244</v>
      </c>
      <c r="Q30" s="115">
        <f t="shared" si="6"/>
        <v>0.29862422035991293</v>
      </c>
      <c r="R30" s="119"/>
    </row>
    <row r="31" spans="1:18" ht="13.8" customHeight="1" x14ac:dyDescent="0.25">
      <c r="A31" s="13">
        <v>1996</v>
      </c>
      <c r="B31" s="14">
        <v>49.942441688823628</v>
      </c>
      <c r="C31" s="15">
        <v>4</v>
      </c>
      <c r="D31" s="16">
        <f t="shared" si="0"/>
        <v>47.944744021270679</v>
      </c>
      <c r="E31" s="15">
        <v>6.4991913014225098</v>
      </c>
      <c r="F31" s="16">
        <f t="shared" si="1"/>
        <v>44.828723388350966</v>
      </c>
      <c r="G31" s="15">
        <v>10</v>
      </c>
      <c r="H31" s="16">
        <f t="shared" si="7"/>
        <v>40.345851049515872</v>
      </c>
      <c r="I31" s="15">
        <v>16</v>
      </c>
      <c r="J31" s="17">
        <f t="shared" si="2"/>
        <v>32.140853078920401</v>
      </c>
      <c r="K31" s="16">
        <f t="shared" si="8"/>
        <v>33.890514881593333</v>
      </c>
      <c r="L31" s="16">
        <f t="shared" si="3"/>
        <v>1.485611611247927</v>
      </c>
      <c r="M31" s="16">
        <f t="shared" si="4"/>
        <v>42.116346373073107</v>
      </c>
      <c r="N31" s="15">
        <v>123.5</v>
      </c>
      <c r="O31" s="15">
        <v>139</v>
      </c>
      <c r="P31" s="16">
        <f t="shared" si="5"/>
        <v>37.419919259528989</v>
      </c>
      <c r="Q31" s="114">
        <f t="shared" si="6"/>
        <v>0.30299529764800798</v>
      </c>
      <c r="R31" s="119"/>
    </row>
    <row r="32" spans="1:18" ht="13.8" customHeight="1" x14ac:dyDescent="0.25">
      <c r="A32" s="13">
        <v>1997</v>
      </c>
      <c r="B32" s="14">
        <v>47.306765085741922</v>
      </c>
      <c r="C32" s="15">
        <v>4</v>
      </c>
      <c r="D32" s="16">
        <f t="shared" si="0"/>
        <v>45.414494482312243</v>
      </c>
      <c r="E32" s="15">
        <v>6.4991913014225098</v>
      </c>
      <c r="F32" s="16">
        <f t="shared" si="1"/>
        <v>42.4629196073328</v>
      </c>
      <c r="G32" s="15">
        <v>10</v>
      </c>
      <c r="H32" s="16">
        <f t="shared" si="7"/>
        <v>38.21662764659952</v>
      </c>
      <c r="I32" s="15">
        <v>16</v>
      </c>
      <c r="J32" s="17">
        <f t="shared" si="2"/>
        <v>32.140853078920401</v>
      </c>
      <c r="K32" s="16">
        <f t="shared" si="8"/>
        <v>32.101967223143596</v>
      </c>
      <c r="L32" s="16">
        <f t="shared" si="3"/>
        <v>1.4072095221104042</v>
      </c>
      <c r="M32" s="16">
        <f t="shared" si="4"/>
        <v>39.8936863470689</v>
      </c>
      <c r="N32" s="15">
        <v>123.5</v>
      </c>
      <c r="O32" s="15">
        <v>139</v>
      </c>
      <c r="P32" s="16">
        <f t="shared" si="5"/>
        <v>35.445109811964095</v>
      </c>
      <c r="Q32" s="114">
        <f t="shared" si="6"/>
        <v>0.28700493774869712</v>
      </c>
      <c r="R32" s="119"/>
    </row>
    <row r="33" spans="1:18" ht="13.8" customHeight="1" x14ac:dyDescent="0.25">
      <c r="A33" s="13">
        <v>1998</v>
      </c>
      <c r="B33" s="14">
        <v>46.864080633033332</v>
      </c>
      <c r="C33" s="15">
        <v>4</v>
      </c>
      <c r="D33" s="16">
        <f t="shared" si="0"/>
        <v>44.989517407712</v>
      </c>
      <c r="E33" s="15">
        <v>6.4991913014225098</v>
      </c>
      <c r="F33" s="16">
        <f t="shared" si="1"/>
        <v>42.065562605798014</v>
      </c>
      <c r="G33" s="15">
        <v>10</v>
      </c>
      <c r="H33" s="16">
        <f t="shared" si="7"/>
        <v>37.859006345218212</v>
      </c>
      <c r="I33" s="15">
        <v>16</v>
      </c>
      <c r="J33" s="17">
        <f t="shared" si="2"/>
        <v>32.140853078920401</v>
      </c>
      <c r="K33" s="16">
        <f t="shared" si="8"/>
        <v>31.801565329983298</v>
      </c>
      <c r="L33" s="16">
        <f t="shared" si="3"/>
        <v>1.3940412199444734</v>
      </c>
      <c r="M33" s="16">
        <f t="shared" si="4"/>
        <v>39.520371564815846</v>
      </c>
      <c r="N33" s="15">
        <v>123.5</v>
      </c>
      <c r="O33" s="15">
        <v>139</v>
      </c>
      <c r="P33" s="16">
        <f t="shared" si="5"/>
        <v>35.113423656509042</v>
      </c>
      <c r="Q33" s="114">
        <f t="shared" si="6"/>
        <v>0.28431921989076148</v>
      </c>
      <c r="R33" s="119"/>
    </row>
    <row r="34" spans="1:18" ht="13.8" customHeight="1" x14ac:dyDescent="0.25">
      <c r="A34" s="13">
        <v>1999</v>
      </c>
      <c r="B34" s="14">
        <v>47.707186654075436</v>
      </c>
      <c r="C34" s="15">
        <v>4</v>
      </c>
      <c r="D34" s="16">
        <f t="shared" si="0"/>
        <v>45.798899187912419</v>
      </c>
      <c r="E34" s="15">
        <v>6.4991913014225098</v>
      </c>
      <c r="F34" s="16">
        <f t="shared" si="1"/>
        <v>42.822341115744351</v>
      </c>
      <c r="G34" s="15">
        <v>10</v>
      </c>
      <c r="H34" s="16">
        <f t="shared" si="7"/>
        <v>38.540107004169919</v>
      </c>
      <c r="I34" s="15">
        <v>16</v>
      </c>
      <c r="J34" s="17">
        <f t="shared" si="2"/>
        <v>32.140853078920387</v>
      </c>
      <c r="K34" s="16">
        <f t="shared" si="8"/>
        <v>32.373689883502735</v>
      </c>
      <c r="L34" s="16">
        <f t="shared" si="3"/>
        <v>1.4191206524275171</v>
      </c>
      <c r="M34" s="16">
        <f t="shared" si="4"/>
        <v>40.231360935993891</v>
      </c>
      <c r="N34" s="15">
        <v>123.5</v>
      </c>
      <c r="O34" s="15">
        <v>139</v>
      </c>
      <c r="P34" s="16">
        <f t="shared" si="5"/>
        <v>35.745130040253564</v>
      </c>
      <c r="Q34" s="114">
        <f t="shared" si="6"/>
        <v>0.28943425133808554</v>
      </c>
      <c r="R34" s="119"/>
    </row>
    <row r="35" spans="1:18" ht="13.8" customHeight="1" x14ac:dyDescent="0.25">
      <c r="A35" s="13">
        <v>2000</v>
      </c>
      <c r="B35" s="14">
        <v>47.147202587779098</v>
      </c>
      <c r="C35" s="15">
        <v>4</v>
      </c>
      <c r="D35" s="16">
        <f t="shared" si="0"/>
        <v>45.261314484267935</v>
      </c>
      <c r="E35" s="15">
        <v>6.4991913014225098</v>
      </c>
      <c r="F35" s="16">
        <f t="shared" si="1"/>
        <v>42.319695070396904</v>
      </c>
      <c r="G35" s="15">
        <v>10</v>
      </c>
      <c r="H35" s="16">
        <f t="shared" si="7"/>
        <v>38.08772556335721</v>
      </c>
      <c r="I35" s="15">
        <v>16</v>
      </c>
      <c r="J35" s="17">
        <f t="shared" si="2"/>
        <v>32.140853078920401</v>
      </c>
      <c r="K35" s="16">
        <f t="shared" si="8"/>
        <v>31.993689473220059</v>
      </c>
      <c r="L35" s="16">
        <f t="shared" si="3"/>
        <v>1.4024631001959478</v>
      </c>
      <c r="M35" s="16">
        <f t="shared" si="4"/>
        <v>39.759127659005017</v>
      </c>
      <c r="N35" s="15">
        <v>123.5</v>
      </c>
      <c r="O35" s="15">
        <v>139</v>
      </c>
      <c r="P35" s="16">
        <f t="shared" si="5"/>
        <v>35.325555869691506</v>
      </c>
      <c r="Q35" s="114">
        <f t="shared" si="6"/>
        <v>0.28603688963312962</v>
      </c>
      <c r="R35" s="119"/>
    </row>
    <row r="36" spans="1:18" ht="13.8" customHeight="1" x14ac:dyDescent="0.25">
      <c r="A36" s="19">
        <v>2001</v>
      </c>
      <c r="B36" s="20">
        <v>46.570394503476955</v>
      </c>
      <c r="C36" s="21">
        <v>4</v>
      </c>
      <c r="D36" s="20">
        <f t="shared" si="0"/>
        <v>44.707578723337875</v>
      </c>
      <c r="E36" s="21">
        <v>6.4991913014225098</v>
      </c>
      <c r="F36" s="20">
        <f t="shared" si="1"/>
        <v>41.801947655874081</v>
      </c>
      <c r="G36" s="21">
        <v>10</v>
      </c>
      <c r="H36" s="20">
        <f t="shared" si="7"/>
        <v>37.621752890286672</v>
      </c>
      <c r="I36" s="21">
        <v>16</v>
      </c>
      <c r="J36" s="22">
        <f t="shared" si="2"/>
        <v>32.140853078920401</v>
      </c>
      <c r="K36" s="20">
        <f t="shared" si="8"/>
        <v>31.602272427840806</v>
      </c>
      <c r="L36" s="20">
        <f t="shared" si="3"/>
        <v>1.3853050927272681</v>
      </c>
      <c r="M36" s="20">
        <f t="shared" si="4"/>
        <v>39.272706726271686</v>
      </c>
      <c r="N36" s="21">
        <v>123.5</v>
      </c>
      <c r="O36" s="21">
        <v>139</v>
      </c>
      <c r="P36" s="20">
        <f t="shared" si="5"/>
        <v>34.893376120104698</v>
      </c>
      <c r="Q36" s="115">
        <f t="shared" si="6"/>
        <v>0.2825374584623862</v>
      </c>
      <c r="R36" s="119"/>
    </row>
    <row r="37" spans="1:18" ht="13.8" customHeight="1" x14ac:dyDescent="0.25">
      <c r="A37" s="19">
        <v>2002</v>
      </c>
      <c r="B37" s="20">
        <v>44.266453451673968</v>
      </c>
      <c r="C37" s="21">
        <v>4</v>
      </c>
      <c r="D37" s="20">
        <f t="shared" si="0"/>
        <v>42.495795313607012</v>
      </c>
      <c r="E37" s="21">
        <v>6.4991913014225098</v>
      </c>
      <c r="F37" s="20">
        <f t="shared" si="1"/>
        <v>39.733912281114748</v>
      </c>
      <c r="G37" s="21">
        <v>10</v>
      </c>
      <c r="H37" s="20">
        <f t="shared" si="7"/>
        <v>35.760521053003274</v>
      </c>
      <c r="I37" s="21">
        <v>16</v>
      </c>
      <c r="J37" s="22">
        <f t="shared" si="2"/>
        <v>32.140853078920401</v>
      </c>
      <c r="K37" s="20">
        <f t="shared" si="8"/>
        <v>30.03883768452275</v>
      </c>
      <c r="L37" s="20">
        <f t="shared" si="3"/>
        <v>1.3167709669927781</v>
      </c>
      <c r="M37" s="20">
        <f t="shared" si="4"/>
        <v>37.329798528761764</v>
      </c>
      <c r="N37" s="21">
        <v>123.5</v>
      </c>
      <c r="O37" s="21">
        <v>139</v>
      </c>
      <c r="P37" s="20">
        <f t="shared" si="5"/>
        <v>33.167123153252362</v>
      </c>
      <c r="Q37" s="115">
        <f t="shared" si="6"/>
        <v>0.26855970164576809</v>
      </c>
      <c r="R37" s="119"/>
    </row>
    <row r="38" spans="1:18" ht="13.8" customHeight="1" x14ac:dyDescent="0.25">
      <c r="A38" s="19">
        <v>2003</v>
      </c>
      <c r="B38" s="20">
        <v>46.778397799407166</v>
      </c>
      <c r="C38" s="21">
        <v>4</v>
      </c>
      <c r="D38" s="20">
        <f t="shared" si="0"/>
        <v>44.907261887430877</v>
      </c>
      <c r="E38" s="21">
        <v>6.4991913014225098</v>
      </c>
      <c r="F38" s="20">
        <f t="shared" si="1"/>
        <v>41.988653029135946</v>
      </c>
      <c r="G38" s="21">
        <v>10</v>
      </c>
      <c r="H38" s="20">
        <f t="shared" si="7"/>
        <v>37.78978772622235</v>
      </c>
      <c r="I38" s="21">
        <v>16</v>
      </c>
      <c r="J38" s="22">
        <f t="shared" si="2"/>
        <v>32.140853078920401</v>
      </c>
      <c r="K38" s="20">
        <f t="shared" si="8"/>
        <v>31.743421690026775</v>
      </c>
      <c r="L38" s="20">
        <f t="shared" si="3"/>
        <v>1.3914924576450094</v>
      </c>
      <c r="M38" s="20">
        <f t="shared" si="4"/>
        <v>39.448115428007192</v>
      </c>
      <c r="N38" s="21">
        <v>123.5</v>
      </c>
      <c r="O38" s="21">
        <v>139</v>
      </c>
      <c r="P38" s="20">
        <f t="shared" si="5"/>
        <v>35.049224858697038</v>
      </c>
      <c r="Q38" s="115">
        <f t="shared" si="6"/>
        <v>0.28379939156839706</v>
      </c>
      <c r="R38" s="119"/>
    </row>
    <row r="39" spans="1:18" ht="13.8" customHeight="1" x14ac:dyDescent="0.25">
      <c r="A39" s="19">
        <v>2004</v>
      </c>
      <c r="B39" s="20">
        <v>45.838528479986344</v>
      </c>
      <c r="C39" s="21">
        <v>4</v>
      </c>
      <c r="D39" s="20">
        <f t="shared" si="0"/>
        <v>44.00498734078689</v>
      </c>
      <c r="E39" s="21">
        <v>6.4991913014225098</v>
      </c>
      <c r="F39" s="20">
        <f t="shared" si="1"/>
        <v>41.145019031342393</v>
      </c>
      <c r="G39" s="21">
        <v>10</v>
      </c>
      <c r="H39" s="20">
        <f t="shared" si="7"/>
        <v>37.030517128208153</v>
      </c>
      <c r="I39" s="21">
        <v>16</v>
      </c>
      <c r="J39" s="22">
        <f t="shared" si="2"/>
        <v>32.140853078920401</v>
      </c>
      <c r="K39" s="20">
        <f t="shared" si="8"/>
        <v>31.105634387694849</v>
      </c>
      <c r="L39" s="20">
        <f t="shared" si="3"/>
        <v>1.363534658090733</v>
      </c>
      <c r="M39" s="20">
        <f t="shared" si="4"/>
        <v>38.655525789543233</v>
      </c>
      <c r="N39" s="21">
        <v>123.5</v>
      </c>
      <c r="O39" s="21">
        <v>139</v>
      </c>
      <c r="P39" s="20">
        <f t="shared" si="5"/>
        <v>34.345017518047406</v>
      </c>
      <c r="Q39" s="115">
        <f t="shared" si="6"/>
        <v>0.27809730783844056</v>
      </c>
      <c r="R39" s="119"/>
    </row>
    <row r="40" spans="1:18" ht="13.8" customHeight="1" x14ac:dyDescent="0.25">
      <c r="A40" s="19">
        <v>2005</v>
      </c>
      <c r="B40" s="20">
        <v>41.270996486885807</v>
      </c>
      <c r="C40" s="21">
        <v>4</v>
      </c>
      <c r="D40" s="20">
        <f t="shared" si="0"/>
        <v>39.620156627410374</v>
      </c>
      <c r="E40" s="21">
        <v>6.4991913014225098</v>
      </c>
      <c r="F40" s="20">
        <f t="shared" si="1"/>
        <v>37.045166854271741</v>
      </c>
      <c r="G40" s="21">
        <v>10</v>
      </c>
      <c r="H40" s="20">
        <f t="shared" si="7"/>
        <v>33.340650168844569</v>
      </c>
      <c r="I40" s="21">
        <v>16</v>
      </c>
      <c r="J40" s="22">
        <f t="shared" si="2"/>
        <v>32.140853078920401</v>
      </c>
      <c r="K40" s="20">
        <f t="shared" si="8"/>
        <v>28.006146141829436</v>
      </c>
      <c r="L40" s="20">
        <f t="shared" si="3"/>
        <v>1.2276666801897835</v>
      </c>
      <c r="M40" s="20">
        <f t="shared" si="4"/>
        <v>34.80373655004027</v>
      </c>
      <c r="N40" s="21">
        <v>123.5</v>
      </c>
      <c r="O40" s="21">
        <v>139</v>
      </c>
      <c r="P40" s="20">
        <f t="shared" si="5"/>
        <v>30.922744344819954</v>
      </c>
      <c r="Q40" s="115">
        <f t="shared" si="6"/>
        <v>0.25038659388518181</v>
      </c>
      <c r="R40" s="119"/>
    </row>
    <row r="41" spans="1:18" ht="13.8" customHeight="1" x14ac:dyDescent="0.25">
      <c r="A41" s="13">
        <v>2006</v>
      </c>
      <c r="B41" s="14">
        <v>38.577940163545762</v>
      </c>
      <c r="C41" s="15">
        <v>4</v>
      </c>
      <c r="D41" s="16">
        <f t="shared" si="0"/>
        <v>37.034822557003935</v>
      </c>
      <c r="E41" s="15">
        <v>6.4991913014225098</v>
      </c>
      <c r="F41" s="16">
        <f t="shared" si="1"/>
        <v>34.627858590881871</v>
      </c>
      <c r="G41" s="15">
        <v>10</v>
      </c>
      <c r="H41" s="16">
        <f t="shared" si="7"/>
        <v>31.165072731793686</v>
      </c>
      <c r="I41" s="15">
        <v>16</v>
      </c>
      <c r="J41" s="17">
        <f t="shared" si="2"/>
        <v>32.140853078920401</v>
      </c>
      <c r="K41" s="16">
        <f t="shared" si="8"/>
        <v>26.178661094706698</v>
      </c>
      <c r="L41" s="16">
        <f t="shared" si="3"/>
        <v>1.1475577466172799</v>
      </c>
      <c r="M41" s="16">
        <f t="shared" si="4"/>
        <v>32.532688337726576</v>
      </c>
      <c r="N41" s="15">
        <v>123.5</v>
      </c>
      <c r="O41" s="15">
        <v>139</v>
      </c>
      <c r="P41" s="16">
        <f t="shared" si="5"/>
        <v>28.904942515893758</v>
      </c>
      <c r="Q41" s="114">
        <f t="shared" si="6"/>
        <v>0.23404811753760127</v>
      </c>
      <c r="R41" s="119"/>
    </row>
    <row r="42" spans="1:18" ht="13.8" customHeight="1" x14ac:dyDescent="0.25">
      <c r="A42" s="13">
        <v>2007</v>
      </c>
      <c r="B42" s="14">
        <v>38.711299472980009</v>
      </c>
      <c r="C42" s="15">
        <v>4</v>
      </c>
      <c r="D42" s="16">
        <f t="shared" si="0"/>
        <v>37.162847494060806</v>
      </c>
      <c r="E42" s="15">
        <v>6.8652066872957267</v>
      </c>
      <c r="F42" s="16">
        <f t="shared" si="1"/>
        <v>34.611541202709034</v>
      </c>
      <c r="G42" s="15">
        <v>10</v>
      </c>
      <c r="H42" s="16">
        <f t="shared" si="7"/>
        <v>31.150387082438129</v>
      </c>
      <c r="I42" s="15">
        <v>16</v>
      </c>
      <c r="J42" s="17">
        <f t="shared" si="2"/>
        <v>32.40649240537175</v>
      </c>
      <c r="K42" s="16">
        <f t="shared" si="8"/>
        <v>26.166325149248028</v>
      </c>
      <c r="L42" s="16">
        <f t="shared" si="3"/>
        <v>1.1470169928437493</v>
      </c>
      <c r="M42" s="16">
        <f t="shared" si="4"/>
        <v>32.517358238623871</v>
      </c>
      <c r="N42" s="15">
        <v>123.5</v>
      </c>
      <c r="O42" s="15">
        <v>139</v>
      </c>
      <c r="P42" s="16">
        <f t="shared" si="5"/>
        <v>28.89132188827373</v>
      </c>
      <c r="Q42" s="114">
        <f t="shared" si="6"/>
        <v>0.233937829054848</v>
      </c>
      <c r="R42" s="119"/>
    </row>
    <row r="43" spans="1:18" ht="13.8" customHeight="1" x14ac:dyDescent="0.25">
      <c r="A43" s="13">
        <v>2008</v>
      </c>
      <c r="B43" s="14">
        <v>37.832526016022804</v>
      </c>
      <c r="C43" s="15">
        <v>4</v>
      </c>
      <c r="D43" s="16">
        <f t="shared" si="0"/>
        <v>36.319224975381893</v>
      </c>
      <c r="E43" s="15">
        <v>7.2312220731689436</v>
      </c>
      <c r="F43" s="16">
        <f t="shared" si="1"/>
        <v>33.692901162158186</v>
      </c>
      <c r="G43" s="15">
        <v>10</v>
      </c>
      <c r="H43" s="16">
        <f t="shared" si="7"/>
        <v>30.323611045942368</v>
      </c>
      <c r="I43" s="15">
        <v>16</v>
      </c>
      <c r="J43" s="17">
        <f t="shared" si="2"/>
        <v>32.6721317318231</v>
      </c>
      <c r="K43" s="16">
        <f t="shared" si="8"/>
        <v>25.471833278591589</v>
      </c>
      <c r="L43" s="16">
        <f t="shared" si="3"/>
        <v>1.1165735135820971</v>
      </c>
      <c r="M43" s="16">
        <f t="shared" si="4"/>
        <v>31.65430082329566</v>
      </c>
      <c r="N43" s="15">
        <v>123.5</v>
      </c>
      <c r="O43" s="15">
        <v>139</v>
      </c>
      <c r="P43" s="16">
        <f t="shared" si="5"/>
        <v>28.124504688323842</v>
      </c>
      <c r="Q43" s="114">
        <f t="shared" si="6"/>
        <v>0.22772878290140763</v>
      </c>
      <c r="R43" s="119"/>
    </row>
    <row r="44" spans="1:18" ht="13.8" customHeight="1" x14ac:dyDescent="0.25">
      <c r="A44" s="13">
        <v>2009</v>
      </c>
      <c r="B44" s="14">
        <v>36.646658066337793</v>
      </c>
      <c r="C44" s="15">
        <v>4</v>
      </c>
      <c r="D44" s="16">
        <f t="shared" si="0"/>
        <v>35.180791743684281</v>
      </c>
      <c r="E44" s="15">
        <v>7.5972374590421605</v>
      </c>
      <c r="F44" s="16">
        <f t="shared" si="1"/>
        <v>32.508023454945487</v>
      </c>
      <c r="G44" s="15">
        <v>10</v>
      </c>
      <c r="H44" s="16">
        <f t="shared" si="7"/>
        <v>29.257221109450938</v>
      </c>
      <c r="I44" s="15">
        <v>16</v>
      </c>
      <c r="J44" s="17">
        <f t="shared" si="2"/>
        <v>32.937771058274436</v>
      </c>
      <c r="K44" s="16">
        <f t="shared" si="8"/>
        <v>24.57606573193879</v>
      </c>
      <c r="L44" s="16">
        <f t="shared" si="3"/>
        <v>1.0773069909890975</v>
      </c>
      <c r="M44" s="16">
        <f t="shared" si="4"/>
        <v>30.54111454104542</v>
      </c>
      <c r="N44" s="15">
        <v>123.5</v>
      </c>
      <c r="O44" s="15">
        <v>139</v>
      </c>
      <c r="P44" s="16">
        <f t="shared" si="5"/>
        <v>27.135450689346111</v>
      </c>
      <c r="Q44" s="114">
        <f t="shared" si="6"/>
        <v>0.21972024849672964</v>
      </c>
      <c r="R44" s="119"/>
    </row>
    <row r="45" spans="1:18" ht="13.8" customHeight="1" x14ac:dyDescent="0.25">
      <c r="A45" s="13">
        <v>2010</v>
      </c>
      <c r="B45" s="14">
        <v>36.812283897247873</v>
      </c>
      <c r="C45" s="15">
        <v>4</v>
      </c>
      <c r="D45" s="16">
        <f t="shared" si="0"/>
        <v>35.339792541357959</v>
      </c>
      <c r="E45" s="15">
        <v>7.9632528449153774</v>
      </c>
      <c r="F45" s="16">
        <f t="shared" si="1"/>
        <v>32.525595506421077</v>
      </c>
      <c r="G45" s="15">
        <v>10</v>
      </c>
      <c r="H45" s="16">
        <f t="shared" si="7"/>
        <v>29.273035955778969</v>
      </c>
      <c r="I45" s="15">
        <v>16</v>
      </c>
      <c r="J45" s="17">
        <f t="shared" si="2"/>
        <v>33.203410384725785</v>
      </c>
      <c r="K45" s="16">
        <f t="shared" si="8"/>
        <v>24.589350202854334</v>
      </c>
      <c r="L45" s="16">
        <f t="shared" si="3"/>
        <v>1.0778893239607379</v>
      </c>
      <c r="M45" s="16">
        <f t="shared" si="4"/>
        <v>30.557623389624936</v>
      </c>
      <c r="N45" s="15">
        <v>123.5</v>
      </c>
      <c r="O45" s="15">
        <v>139</v>
      </c>
      <c r="P45" s="16">
        <f t="shared" si="5"/>
        <v>27.150118623155969</v>
      </c>
      <c r="Q45" s="114">
        <f t="shared" si="6"/>
        <v>0.2198390171915463</v>
      </c>
      <c r="R45" s="119"/>
    </row>
    <row r="46" spans="1:18" ht="13.8" customHeight="1" x14ac:dyDescent="0.25">
      <c r="A46" s="24">
        <v>2011</v>
      </c>
      <c r="B46" s="20">
        <v>34.065011267658939</v>
      </c>
      <c r="C46" s="25">
        <v>4</v>
      </c>
      <c r="D46" s="26">
        <f t="shared" si="0"/>
        <v>32.702410816952579</v>
      </c>
      <c r="E46" s="21">
        <v>8.3292682307885944</v>
      </c>
      <c r="F46" s="26">
        <f t="shared" si="1"/>
        <v>29.978539302074175</v>
      </c>
      <c r="G46" s="21">
        <v>10</v>
      </c>
      <c r="H46" s="26">
        <f t="shared" si="7"/>
        <v>26.980685371866755</v>
      </c>
      <c r="I46" s="25">
        <v>16</v>
      </c>
      <c r="J46" s="27">
        <f t="shared" si="2"/>
        <v>33.469049711177135</v>
      </c>
      <c r="K46" s="26">
        <f t="shared" si="8"/>
        <v>22.663775712368075</v>
      </c>
      <c r="L46" s="26">
        <f t="shared" si="3"/>
        <v>0.99348057917229915</v>
      </c>
      <c r="M46" s="26">
        <f t="shared" si="4"/>
        <v>28.164677679245095</v>
      </c>
      <c r="N46" s="21">
        <v>123.5</v>
      </c>
      <c r="O46" s="21">
        <v>139</v>
      </c>
      <c r="P46" s="26">
        <f t="shared" si="5"/>
        <v>25.024012182638625</v>
      </c>
      <c r="Q46" s="116">
        <f t="shared" si="6"/>
        <v>0.20262358042622369</v>
      </c>
      <c r="R46" s="119"/>
    </row>
    <row r="47" spans="1:18" ht="13.8" customHeight="1" x14ac:dyDescent="0.25">
      <c r="A47" s="19">
        <v>2012</v>
      </c>
      <c r="B47" s="20">
        <v>34.5576619570204</v>
      </c>
      <c r="C47" s="21">
        <v>4</v>
      </c>
      <c r="D47" s="20">
        <f t="shared" ref="D47:D52" si="9">+B47-B47*(C47/100)</f>
        <v>33.175355478739583</v>
      </c>
      <c r="E47" s="25">
        <v>8.3292682307885944</v>
      </c>
      <c r="F47" s="20">
        <f t="shared" ref="F47:F52" si="10">+(D47-D47*(E47)/100)</f>
        <v>30.412091134397741</v>
      </c>
      <c r="G47" s="21">
        <v>10</v>
      </c>
      <c r="H47" s="20">
        <f t="shared" si="7"/>
        <v>27.370882020957968</v>
      </c>
      <c r="I47" s="21">
        <v>16</v>
      </c>
      <c r="J47" s="22">
        <f t="shared" ref="J47:J52" si="11">100-(K47/B47*100)</f>
        <v>33.469049711177135</v>
      </c>
      <c r="K47" s="20">
        <f t="shared" si="8"/>
        <v>22.991540897604693</v>
      </c>
      <c r="L47" s="20">
        <f t="shared" ref="L47:L52" si="12">+(K47/365)*16</f>
        <v>1.0078483681141783</v>
      </c>
      <c r="M47" s="20">
        <f t="shared" ref="M47:M52" si="13">+L47*28.3495</f>
        <v>28.571997311852897</v>
      </c>
      <c r="N47" s="21">
        <v>123.5</v>
      </c>
      <c r="O47" s="21">
        <v>139</v>
      </c>
      <c r="P47" s="20">
        <f t="shared" ref="P47:P52" si="14">+Q47*N47</f>
        <v>25.385911280675057</v>
      </c>
      <c r="Q47" s="115">
        <f t="shared" ref="Q47:Q52" si="15">+M47/O47</f>
        <v>0.20555393749534459</v>
      </c>
      <c r="R47" s="119"/>
    </row>
    <row r="48" spans="1:18" ht="13.8" customHeight="1" x14ac:dyDescent="0.25">
      <c r="A48" s="19">
        <v>2013</v>
      </c>
      <c r="B48" s="20">
        <v>34.571754171199288</v>
      </c>
      <c r="C48" s="21">
        <v>4</v>
      </c>
      <c r="D48" s="20">
        <f t="shared" si="9"/>
        <v>33.188884004351316</v>
      </c>
      <c r="E48" s="25">
        <v>8.3292682307885944</v>
      </c>
      <c r="F48" s="20">
        <f t="shared" si="10"/>
        <v>30.424492832823603</v>
      </c>
      <c r="G48" s="21">
        <v>10</v>
      </c>
      <c r="H48" s="20">
        <f t="shared" si="7"/>
        <v>27.382043549541244</v>
      </c>
      <c r="I48" s="21">
        <v>16</v>
      </c>
      <c r="J48" s="22">
        <f t="shared" si="11"/>
        <v>33.469049711177121</v>
      </c>
      <c r="K48" s="20">
        <f t="shared" si="8"/>
        <v>23.000916581614646</v>
      </c>
      <c r="L48" s="20">
        <f t="shared" si="12"/>
        <v>1.008259357002286</v>
      </c>
      <c r="M48" s="20">
        <f t="shared" si="13"/>
        <v>28.583648641336307</v>
      </c>
      <c r="N48" s="21">
        <v>123.5</v>
      </c>
      <c r="O48" s="21">
        <v>139</v>
      </c>
      <c r="P48" s="20">
        <f t="shared" si="14"/>
        <v>25.396263361187295</v>
      </c>
      <c r="Q48" s="115">
        <f t="shared" si="15"/>
        <v>0.20563776000961373</v>
      </c>
      <c r="R48" s="119"/>
    </row>
    <row r="49" spans="1:18" ht="13.8" customHeight="1" x14ac:dyDescent="0.25">
      <c r="A49" s="19">
        <v>2014</v>
      </c>
      <c r="B49" s="20">
        <v>33.619563656171991</v>
      </c>
      <c r="C49" s="21">
        <v>4</v>
      </c>
      <c r="D49" s="20">
        <f t="shared" si="9"/>
        <v>32.274781109925108</v>
      </c>
      <c r="E49" s="25">
        <v>8.3292682307885944</v>
      </c>
      <c r="F49" s="20">
        <f t="shared" si="10"/>
        <v>29.586528020379557</v>
      </c>
      <c r="G49" s="21">
        <v>10</v>
      </c>
      <c r="H49" s="20">
        <f t="shared" si="7"/>
        <v>26.6278752183416</v>
      </c>
      <c r="I49" s="21">
        <v>16</v>
      </c>
      <c r="J49" s="22">
        <f t="shared" si="11"/>
        <v>33.469049711177149</v>
      </c>
      <c r="K49" s="20">
        <f t="shared" si="8"/>
        <v>22.367415183406944</v>
      </c>
      <c r="L49" s="20">
        <f t="shared" si="12"/>
        <v>0.98048943269729072</v>
      </c>
      <c r="M49" s="20">
        <f t="shared" si="13"/>
        <v>27.796385172251842</v>
      </c>
      <c r="N49" s="21">
        <v>123.5</v>
      </c>
      <c r="O49" s="21">
        <v>139</v>
      </c>
      <c r="P49" s="20">
        <f t="shared" si="14"/>
        <v>24.696788264554694</v>
      </c>
      <c r="Q49" s="115">
        <f t="shared" si="15"/>
        <v>0.19997399404497729</v>
      </c>
      <c r="R49" s="119"/>
    </row>
    <row r="50" spans="1:18" ht="13.8" customHeight="1" x14ac:dyDescent="0.25">
      <c r="A50" s="24">
        <v>2015</v>
      </c>
      <c r="B50" s="20">
        <v>34.155908596413369</v>
      </c>
      <c r="C50" s="25">
        <v>4</v>
      </c>
      <c r="D50" s="26">
        <f t="shared" si="9"/>
        <v>32.789672252556834</v>
      </c>
      <c r="E50" s="25">
        <v>8.3292682307885944</v>
      </c>
      <c r="F50" s="26">
        <f t="shared" si="10"/>
        <v>30.058532498644915</v>
      </c>
      <c r="G50" s="25">
        <v>10</v>
      </c>
      <c r="H50" s="26">
        <f t="shared" si="7"/>
        <v>27.052679248780422</v>
      </c>
      <c r="I50" s="25">
        <v>16</v>
      </c>
      <c r="J50" s="27">
        <f t="shared" si="11"/>
        <v>33.469049711177121</v>
      </c>
      <c r="K50" s="26">
        <f t="shared" si="8"/>
        <v>22.724250568975556</v>
      </c>
      <c r="L50" s="26">
        <f t="shared" si="12"/>
        <v>0.99613153179070935</v>
      </c>
      <c r="M50" s="26">
        <f t="shared" si="13"/>
        <v>28.239830860500714</v>
      </c>
      <c r="N50" s="25">
        <v>123.5</v>
      </c>
      <c r="O50" s="25">
        <v>139</v>
      </c>
      <c r="P50" s="26">
        <f t="shared" si="14"/>
        <v>25.090784973178692</v>
      </c>
      <c r="Q50" s="116">
        <f t="shared" si="15"/>
        <v>0.20316425079496916</v>
      </c>
      <c r="R50" s="119"/>
    </row>
    <row r="51" spans="1:18" ht="13.8" customHeight="1" x14ac:dyDescent="0.25">
      <c r="A51" s="29">
        <v>2016</v>
      </c>
      <c r="B51" s="14">
        <v>33.729318883371363</v>
      </c>
      <c r="C51" s="30">
        <v>4</v>
      </c>
      <c r="D51" s="14">
        <f t="shared" si="9"/>
        <v>32.380146128036507</v>
      </c>
      <c r="E51" s="30">
        <v>8.3292682307885944</v>
      </c>
      <c r="F51" s="14">
        <f t="shared" si="10"/>
        <v>29.683116903511038</v>
      </c>
      <c r="G51" s="30">
        <v>10</v>
      </c>
      <c r="H51" s="14">
        <f t="shared" si="7"/>
        <v>26.714805213159934</v>
      </c>
      <c r="I51" s="30">
        <v>16</v>
      </c>
      <c r="J51" s="32">
        <f t="shared" si="11"/>
        <v>33.469049711177135</v>
      </c>
      <c r="K51" s="14">
        <f t="shared" si="8"/>
        <v>22.440436379054344</v>
      </c>
      <c r="L51" s="14">
        <f t="shared" si="12"/>
        <v>0.98369036182156022</v>
      </c>
      <c r="M51" s="14">
        <f t="shared" si="13"/>
        <v>27.88712991246032</v>
      </c>
      <c r="N51" s="30">
        <v>123.5</v>
      </c>
      <c r="O51" s="30">
        <v>139</v>
      </c>
      <c r="P51" s="14">
        <f t="shared" si="14"/>
        <v>24.777413986970139</v>
      </c>
      <c r="Q51" s="117">
        <f t="shared" si="15"/>
        <v>0.20062683390259223</v>
      </c>
      <c r="R51" s="119"/>
    </row>
    <row r="52" spans="1:18" ht="13.8" customHeight="1" x14ac:dyDescent="0.25">
      <c r="A52" s="29">
        <v>2017</v>
      </c>
      <c r="B52" s="14">
        <v>34.856281079768969</v>
      </c>
      <c r="C52" s="30">
        <v>4</v>
      </c>
      <c r="D52" s="14">
        <f t="shared" si="9"/>
        <v>33.462029836578211</v>
      </c>
      <c r="E52" s="30">
        <v>8.3292682307885944</v>
      </c>
      <c r="F52" s="14">
        <f t="shared" si="10"/>
        <v>30.674887616023099</v>
      </c>
      <c r="G52" s="30">
        <v>10</v>
      </c>
      <c r="H52" s="14">
        <f t="shared" si="7"/>
        <v>27.60739885442079</v>
      </c>
      <c r="I52" s="30">
        <v>16</v>
      </c>
      <c r="J52" s="32">
        <f t="shared" si="11"/>
        <v>33.469049711177135</v>
      </c>
      <c r="K52" s="14">
        <f t="shared" si="8"/>
        <v>23.190215037713465</v>
      </c>
      <c r="L52" s="14">
        <f t="shared" si="12"/>
        <v>1.0165573715162066</v>
      </c>
      <c r="M52" s="14">
        <f t="shared" si="13"/>
        <v>28.818893203798698</v>
      </c>
      <c r="N52" s="30">
        <v>123.5</v>
      </c>
      <c r="O52" s="30">
        <v>139</v>
      </c>
      <c r="P52" s="14">
        <f t="shared" si="14"/>
        <v>25.605275616324739</v>
      </c>
      <c r="Q52" s="117">
        <f t="shared" si="15"/>
        <v>0.20733016693380357</v>
      </c>
      <c r="R52" s="119"/>
    </row>
    <row r="53" spans="1:18" ht="13.8" customHeight="1" x14ac:dyDescent="0.25">
      <c r="A53" s="59">
        <v>2018</v>
      </c>
      <c r="B53" s="14">
        <v>33.045721057087988</v>
      </c>
      <c r="C53" s="31">
        <v>4</v>
      </c>
      <c r="D53" s="35">
        <f>+B53-B53*(C53/100)</f>
        <v>31.723892214804469</v>
      </c>
      <c r="E53" s="31">
        <v>8.3292682307885944</v>
      </c>
      <c r="F53" s="35">
        <f>+(D53-D53*(E53)/100)</f>
        <v>29.081524138987145</v>
      </c>
      <c r="G53" s="31">
        <v>10</v>
      </c>
      <c r="H53" s="35">
        <f>F53-(F53*G53/100)</f>
        <v>26.17337172508843</v>
      </c>
      <c r="I53" s="31">
        <v>16</v>
      </c>
      <c r="J53" s="60">
        <f>100-(K53/B53*100)</f>
        <v>33.469049711177121</v>
      </c>
      <c r="K53" s="35">
        <f>+H53-H53*I53/100</f>
        <v>21.985632249074282</v>
      </c>
      <c r="L53" s="35">
        <f>+(K53/365)*16</f>
        <v>0.96375374242517398</v>
      </c>
      <c r="M53" s="35">
        <f>+L53*28.3495</f>
        <v>27.321936720882469</v>
      </c>
      <c r="N53" s="31">
        <v>123.5</v>
      </c>
      <c r="O53" s="31">
        <v>139</v>
      </c>
      <c r="P53" s="35">
        <f>+Q53*N53</f>
        <v>24.275245935460322</v>
      </c>
      <c r="Q53" s="120">
        <f>+M53/O53</f>
        <v>0.19656069583368682</v>
      </c>
      <c r="R53" s="119"/>
    </row>
    <row r="54" spans="1:18" ht="13.8" customHeight="1" x14ac:dyDescent="0.25">
      <c r="A54" s="59">
        <v>2019</v>
      </c>
      <c r="B54" s="35">
        <v>30.074185260481446</v>
      </c>
      <c r="C54" s="31">
        <v>4</v>
      </c>
      <c r="D54" s="35">
        <f>+B54-B54*(C54/100)</f>
        <v>28.871217850062187</v>
      </c>
      <c r="E54" s="31">
        <v>8.3292682307885944</v>
      </c>
      <c r="F54" s="35">
        <f>+(D54-D54*(E54)/100)</f>
        <v>26.466456673835193</v>
      </c>
      <c r="G54" s="31">
        <v>10</v>
      </c>
      <c r="H54" s="35">
        <f>F54-(F54*G54/100)</f>
        <v>23.819811006451673</v>
      </c>
      <c r="I54" s="31">
        <v>16</v>
      </c>
      <c r="J54" s="60">
        <f>100-(K54/B54*100)</f>
        <v>33.469049711177135</v>
      </c>
      <c r="K54" s="35">
        <f>+H54-H54*I54/100</f>
        <v>20.008641245419405</v>
      </c>
      <c r="L54" s="35">
        <f>+(K54/365)*16</f>
        <v>0.87709112308687798</v>
      </c>
      <c r="M54" s="35">
        <f>+L54*28.3495</f>
        <v>24.865094793951446</v>
      </c>
      <c r="N54" s="31">
        <v>123.5</v>
      </c>
      <c r="O54" s="31">
        <v>139</v>
      </c>
      <c r="P54" s="35">
        <f>+Q54*N54</f>
        <v>22.092368396064774</v>
      </c>
      <c r="Q54" s="120">
        <f>+M54/O54</f>
        <v>0.17888557405720465</v>
      </c>
      <c r="R54" s="119"/>
    </row>
    <row r="55" spans="1:18" ht="13.8" customHeight="1" x14ac:dyDescent="0.25">
      <c r="A55" s="59">
        <v>2020</v>
      </c>
      <c r="B55" s="35">
        <v>30.257397112830844</v>
      </c>
      <c r="C55" s="31">
        <v>4</v>
      </c>
      <c r="D55" s="35">
        <f>+B55-B55*(C55/100)</f>
        <v>29.047101228317612</v>
      </c>
      <c r="E55" s="31">
        <v>8.3292682307885944</v>
      </c>
      <c r="F55" s="35">
        <f>+(D55-D55*(E55)/100)</f>
        <v>26.627690253742351</v>
      </c>
      <c r="G55" s="31">
        <v>10</v>
      </c>
      <c r="H55" s="35">
        <f>F55-(F55*G55/100)</f>
        <v>23.964921228368116</v>
      </c>
      <c r="I55" s="31">
        <v>16</v>
      </c>
      <c r="J55" s="60">
        <f>100-(K55/B55*100)</f>
        <v>33.469049711177121</v>
      </c>
      <c r="K55" s="35">
        <f>+H55-H55*I55/100</f>
        <v>20.130533831829219</v>
      </c>
      <c r="L55" s="35">
        <f>+(K55/365)*16</f>
        <v>0.88243435975141782</v>
      </c>
      <c r="M55" s="35">
        <f>+L55*28.3495</f>
        <v>25.01657288177282</v>
      </c>
      <c r="N55" s="31">
        <v>123.5</v>
      </c>
      <c r="O55" s="31">
        <v>139</v>
      </c>
      <c r="P55" s="35">
        <f>+Q55*N55</f>
        <v>22.226955042438441</v>
      </c>
      <c r="Q55" s="120">
        <f>+M55/O55</f>
        <v>0.17997534447318575</v>
      </c>
      <c r="R55" s="119"/>
    </row>
    <row r="56" spans="1:18" ht="13.8" customHeight="1" x14ac:dyDescent="0.25">
      <c r="A56" s="19">
        <v>2021</v>
      </c>
      <c r="B56" s="121">
        <v>28.561717262517341</v>
      </c>
      <c r="C56" s="21">
        <v>4</v>
      </c>
      <c r="D56" s="20">
        <f t="shared" ref="D56:D57" si="16">+B56-B56*(C56/100)</f>
        <v>27.419248572016649</v>
      </c>
      <c r="E56" s="21">
        <v>8.3292682307885944</v>
      </c>
      <c r="F56" s="20">
        <f t="shared" ref="F56:F57" si="17">+(D56-D56*(E56)/100)</f>
        <v>25.13542581158671</v>
      </c>
      <c r="G56" s="21">
        <v>10</v>
      </c>
      <c r="H56" s="20">
        <f t="shared" ref="H56:H57" si="18">F56-(F56*G56/100)</f>
        <v>22.62188323042804</v>
      </c>
      <c r="I56" s="21">
        <v>16</v>
      </c>
      <c r="J56" s="22">
        <f t="shared" ref="J56:J57" si="19">100-(K56/B56*100)</f>
        <v>33.469049711177121</v>
      </c>
      <c r="K56" s="20">
        <f t="shared" ref="K56:K57" si="20">+H56-H56*I56/100</f>
        <v>19.002381913559553</v>
      </c>
      <c r="L56" s="20">
        <f t="shared" ref="L56:L57" si="21">+(K56/365)*16</f>
        <v>0.83298112497795296</v>
      </c>
      <c r="M56" s="20">
        <f t="shared" ref="M56:M57" si="22">+L56*28.3495</f>
        <v>23.614598402562475</v>
      </c>
      <c r="N56" s="21">
        <v>123.5</v>
      </c>
      <c r="O56" s="21">
        <v>139</v>
      </c>
      <c r="P56" s="20">
        <f t="shared" ref="P56:P57" si="23">+Q56*N56</f>
        <v>20.981315846881046</v>
      </c>
      <c r="Q56" s="115">
        <f t="shared" ref="Q56:Q57" si="24">+M56/O56</f>
        <v>0.16988919714073722</v>
      </c>
      <c r="R56" s="119"/>
    </row>
    <row r="57" spans="1:18" ht="13.8" customHeight="1" thickBot="1" x14ac:dyDescent="0.3">
      <c r="A57" s="123">
        <v>2022</v>
      </c>
      <c r="B57" s="124">
        <v>28.414716860846884</v>
      </c>
      <c r="C57" s="125">
        <v>4</v>
      </c>
      <c r="D57" s="124">
        <f t="shared" si="16"/>
        <v>27.27812818641301</v>
      </c>
      <c r="E57" s="125">
        <v>8.3292682307885944</v>
      </c>
      <c r="F57" s="124">
        <f t="shared" si="17"/>
        <v>25.006059721428322</v>
      </c>
      <c r="G57" s="125">
        <v>10</v>
      </c>
      <c r="H57" s="124">
        <f t="shared" si="18"/>
        <v>22.50545374928549</v>
      </c>
      <c r="I57" s="125">
        <v>16</v>
      </c>
      <c r="J57" s="126">
        <f t="shared" si="19"/>
        <v>33.469049711177135</v>
      </c>
      <c r="K57" s="124">
        <f t="shared" si="20"/>
        <v>18.90458114939981</v>
      </c>
      <c r="L57" s="124">
        <f t="shared" si="21"/>
        <v>0.82869396819286834</v>
      </c>
      <c r="M57" s="124">
        <f t="shared" si="22"/>
        <v>23.493059651283719</v>
      </c>
      <c r="N57" s="125">
        <v>123.5</v>
      </c>
      <c r="O57" s="125">
        <v>139</v>
      </c>
      <c r="P57" s="124">
        <f t="shared" si="23"/>
        <v>20.873329977939132</v>
      </c>
      <c r="Q57" s="128">
        <f t="shared" si="24"/>
        <v>0.16901481763513468</v>
      </c>
      <c r="R57" s="119"/>
    </row>
    <row r="58" spans="1:18" ht="15" customHeight="1" thickTop="1" x14ac:dyDescent="0.25">
      <c r="A58" s="7" t="s">
        <v>96</v>
      </c>
      <c r="Q58" s="7"/>
    </row>
    <row r="59" spans="1:18" ht="15" customHeight="1" x14ac:dyDescent="0.25">
      <c r="A59" s="7" t="s">
        <v>104</v>
      </c>
      <c r="Q59" s="7"/>
    </row>
    <row r="60" spans="1:18" ht="15" customHeight="1" x14ac:dyDescent="0.25">
      <c r="A60" s="7" t="s">
        <v>209</v>
      </c>
      <c r="Q60" s="7"/>
    </row>
    <row r="61" spans="1:18" ht="15" customHeight="1" x14ac:dyDescent="0.25">
      <c r="A61" s="7" t="s">
        <v>210</v>
      </c>
      <c r="Q61" s="7"/>
    </row>
    <row r="62" spans="1:18" ht="15" customHeight="1" x14ac:dyDescent="0.25">
      <c r="A62" s="7" t="s">
        <v>105</v>
      </c>
      <c r="Q62" s="7"/>
    </row>
    <row r="63" spans="1:18" ht="15" customHeight="1" x14ac:dyDescent="0.25">
      <c r="A63" s="7" t="s">
        <v>106</v>
      </c>
      <c r="Q63" s="7"/>
    </row>
    <row r="64" spans="1:18" ht="15" customHeight="1" x14ac:dyDescent="0.25">
      <c r="A64" s="7" t="s">
        <v>214</v>
      </c>
      <c r="Q64" s="7"/>
    </row>
    <row r="65" spans="17:17" x14ac:dyDescent="0.25">
      <c r="Q65" s="7"/>
    </row>
    <row r="66" spans="17:17" x14ac:dyDescent="0.25">
      <c r="Q66" s="7"/>
    </row>
    <row r="67" spans="17:17" x14ac:dyDescent="0.25">
      <c r="Q67" s="7"/>
    </row>
    <row r="68" spans="17:17" x14ac:dyDescent="0.25">
      <c r="Q68" s="7"/>
    </row>
    <row r="69" spans="17:17" x14ac:dyDescent="0.25">
      <c r="Q69" s="7"/>
    </row>
    <row r="70" spans="17:17" x14ac:dyDescent="0.25">
      <c r="Q70" s="7"/>
    </row>
    <row r="71" spans="17:17" x14ac:dyDescent="0.25">
      <c r="Q71" s="7"/>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89">
    <pageSetUpPr fitToPage="1"/>
  </sheetPr>
  <dimension ref="A1:R81"/>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128</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84" t="s">
        <v>8</v>
      </c>
      <c r="C5" s="75" t="s">
        <v>8</v>
      </c>
      <c r="D5" s="75" t="s">
        <v>8</v>
      </c>
      <c r="E5" s="75" t="s">
        <v>8</v>
      </c>
      <c r="F5" s="75" t="s">
        <v>8</v>
      </c>
      <c r="G5" s="75" t="s">
        <v>8</v>
      </c>
      <c r="H5" s="75" t="s">
        <v>8</v>
      </c>
      <c r="I5" s="75" t="s">
        <v>8</v>
      </c>
      <c r="J5" s="75" t="s">
        <v>8</v>
      </c>
      <c r="K5" s="75" t="s">
        <v>8</v>
      </c>
      <c r="L5" s="75" t="s">
        <v>8</v>
      </c>
      <c r="M5" s="75" t="s">
        <v>8</v>
      </c>
      <c r="N5" s="75" t="s">
        <v>8</v>
      </c>
      <c r="O5" s="75" t="s">
        <v>8</v>
      </c>
      <c r="P5" s="75" t="s">
        <v>8</v>
      </c>
      <c r="Q5" s="136" t="s">
        <v>8</v>
      </c>
      <c r="R5" s="119"/>
    </row>
    <row r="6" spans="1:18" ht="13.8" customHeight="1" x14ac:dyDescent="0.25">
      <c r="A6" s="19">
        <v>1971</v>
      </c>
      <c r="B6" s="76" t="s">
        <v>8</v>
      </c>
      <c r="C6" s="76" t="s">
        <v>8</v>
      </c>
      <c r="D6" s="76" t="s">
        <v>8</v>
      </c>
      <c r="E6" s="76" t="s">
        <v>8</v>
      </c>
      <c r="F6" s="76" t="s">
        <v>8</v>
      </c>
      <c r="G6" s="76" t="s">
        <v>8</v>
      </c>
      <c r="H6" s="76" t="s">
        <v>8</v>
      </c>
      <c r="I6" s="76" t="s">
        <v>8</v>
      </c>
      <c r="J6" s="76" t="s">
        <v>8</v>
      </c>
      <c r="K6" s="76" t="s">
        <v>8</v>
      </c>
      <c r="L6" s="76" t="s">
        <v>8</v>
      </c>
      <c r="M6" s="76" t="s">
        <v>8</v>
      </c>
      <c r="N6" s="76" t="s">
        <v>8</v>
      </c>
      <c r="O6" s="76" t="s">
        <v>8</v>
      </c>
      <c r="P6" s="76" t="s">
        <v>8</v>
      </c>
      <c r="Q6" s="137" t="s">
        <v>8</v>
      </c>
      <c r="R6" s="119"/>
    </row>
    <row r="7" spans="1:18" ht="13.8" customHeight="1" x14ac:dyDescent="0.25">
      <c r="A7" s="19">
        <v>1972</v>
      </c>
      <c r="B7" s="76" t="s">
        <v>8</v>
      </c>
      <c r="C7" s="76" t="s">
        <v>8</v>
      </c>
      <c r="D7" s="76" t="s">
        <v>8</v>
      </c>
      <c r="E7" s="76" t="s">
        <v>8</v>
      </c>
      <c r="F7" s="76" t="s">
        <v>8</v>
      </c>
      <c r="G7" s="76" t="s">
        <v>8</v>
      </c>
      <c r="H7" s="76" t="s">
        <v>8</v>
      </c>
      <c r="I7" s="76" t="s">
        <v>8</v>
      </c>
      <c r="J7" s="76" t="s">
        <v>8</v>
      </c>
      <c r="K7" s="76" t="s">
        <v>8</v>
      </c>
      <c r="L7" s="76" t="s">
        <v>8</v>
      </c>
      <c r="M7" s="76" t="s">
        <v>8</v>
      </c>
      <c r="N7" s="76" t="s">
        <v>8</v>
      </c>
      <c r="O7" s="76" t="s">
        <v>8</v>
      </c>
      <c r="P7" s="76" t="s">
        <v>8</v>
      </c>
      <c r="Q7" s="137" t="s">
        <v>8</v>
      </c>
      <c r="R7" s="119"/>
    </row>
    <row r="8" spans="1:18" ht="13.8" customHeight="1" x14ac:dyDescent="0.25">
      <c r="A8" s="19">
        <v>1973</v>
      </c>
      <c r="B8" s="76" t="s">
        <v>8</v>
      </c>
      <c r="C8" s="76" t="s">
        <v>8</v>
      </c>
      <c r="D8" s="76" t="s">
        <v>8</v>
      </c>
      <c r="E8" s="76" t="s">
        <v>8</v>
      </c>
      <c r="F8" s="76" t="s">
        <v>8</v>
      </c>
      <c r="G8" s="76" t="s">
        <v>8</v>
      </c>
      <c r="H8" s="76" t="s">
        <v>8</v>
      </c>
      <c r="I8" s="76" t="s">
        <v>8</v>
      </c>
      <c r="J8" s="76" t="s">
        <v>8</v>
      </c>
      <c r="K8" s="76" t="s">
        <v>8</v>
      </c>
      <c r="L8" s="76" t="s">
        <v>8</v>
      </c>
      <c r="M8" s="76" t="s">
        <v>8</v>
      </c>
      <c r="N8" s="76" t="s">
        <v>8</v>
      </c>
      <c r="O8" s="76" t="s">
        <v>8</v>
      </c>
      <c r="P8" s="76" t="s">
        <v>8</v>
      </c>
      <c r="Q8" s="137" t="s">
        <v>8</v>
      </c>
      <c r="R8" s="119"/>
    </row>
    <row r="9" spans="1:18" ht="13.8" customHeight="1" x14ac:dyDescent="0.25">
      <c r="A9" s="19">
        <v>1974</v>
      </c>
      <c r="B9" s="76" t="s">
        <v>8</v>
      </c>
      <c r="C9" s="76" t="s">
        <v>8</v>
      </c>
      <c r="D9" s="76" t="s">
        <v>8</v>
      </c>
      <c r="E9" s="76" t="s">
        <v>8</v>
      </c>
      <c r="F9" s="76" t="s">
        <v>8</v>
      </c>
      <c r="G9" s="76" t="s">
        <v>8</v>
      </c>
      <c r="H9" s="76" t="s">
        <v>8</v>
      </c>
      <c r="I9" s="76" t="s">
        <v>8</v>
      </c>
      <c r="J9" s="76" t="s">
        <v>8</v>
      </c>
      <c r="K9" s="76" t="s">
        <v>8</v>
      </c>
      <c r="L9" s="76" t="s">
        <v>8</v>
      </c>
      <c r="M9" s="76" t="s">
        <v>8</v>
      </c>
      <c r="N9" s="76" t="s">
        <v>8</v>
      </c>
      <c r="O9" s="76" t="s">
        <v>8</v>
      </c>
      <c r="P9" s="76" t="s">
        <v>8</v>
      </c>
      <c r="Q9" s="137" t="s">
        <v>8</v>
      </c>
      <c r="R9" s="119"/>
    </row>
    <row r="10" spans="1:18" ht="13.8" customHeight="1" x14ac:dyDescent="0.25">
      <c r="A10" s="19">
        <v>1975</v>
      </c>
      <c r="B10" s="76" t="s">
        <v>8</v>
      </c>
      <c r="C10" s="76" t="s">
        <v>8</v>
      </c>
      <c r="D10" s="76" t="s">
        <v>8</v>
      </c>
      <c r="E10" s="76" t="s">
        <v>8</v>
      </c>
      <c r="F10" s="76" t="s">
        <v>8</v>
      </c>
      <c r="G10" s="76" t="s">
        <v>8</v>
      </c>
      <c r="H10" s="76" t="s">
        <v>8</v>
      </c>
      <c r="I10" s="76" t="s">
        <v>8</v>
      </c>
      <c r="J10" s="76" t="s">
        <v>8</v>
      </c>
      <c r="K10" s="76" t="s">
        <v>8</v>
      </c>
      <c r="L10" s="76" t="s">
        <v>8</v>
      </c>
      <c r="M10" s="76" t="s">
        <v>8</v>
      </c>
      <c r="N10" s="76" t="s">
        <v>8</v>
      </c>
      <c r="O10" s="76" t="s">
        <v>8</v>
      </c>
      <c r="P10" s="76" t="s">
        <v>8</v>
      </c>
      <c r="Q10" s="137" t="s">
        <v>8</v>
      </c>
      <c r="R10" s="119"/>
    </row>
    <row r="11" spans="1:18" ht="13.8" customHeight="1" x14ac:dyDescent="0.25">
      <c r="A11" s="13">
        <v>1976</v>
      </c>
      <c r="B11" s="84" t="s">
        <v>8</v>
      </c>
      <c r="C11" s="75" t="s">
        <v>8</v>
      </c>
      <c r="D11" s="75" t="s">
        <v>8</v>
      </c>
      <c r="E11" s="75" t="s">
        <v>8</v>
      </c>
      <c r="F11" s="75" t="s">
        <v>8</v>
      </c>
      <c r="G11" s="75" t="s">
        <v>8</v>
      </c>
      <c r="H11" s="75" t="s">
        <v>8</v>
      </c>
      <c r="I11" s="75" t="s">
        <v>8</v>
      </c>
      <c r="J11" s="75" t="s">
        <v>8</v>
      </c>
      <c r="K11" s="75" t="s">
        <v>8</v>
      </c>
      <c r="L11" s="75" t="s">
        <v>8</v>
      </c>
      <c r="M11" s="75" t="s">
        <v>8</v>
      </c>
      <c r="N11" s="75" t="s">
        <v>8</v>
      </c>
      <c r="O11" s="75" t="s">
        <v>8</v>
      </c>
      <c r="P11" s="75" t="s">
        <v>8</v>
      </c>
      <c r="Q11" s="136" t="s">
        <v>8</v>
      </c>
      <c r="R11" s="119"/>
    </row>
    <row r="12" spans="1:18" ht="13.8" customHeight="1" x14ac:dyDescent="0.25">
      <c r="A12" s="13">
        <v>1977</v>
      </c>
      <c r="B12" s="84" t="s">
        <v>8</v>
      </c>
      <c r="C12" s="75" t="s">
        <v>8</v>
      </c>
      <c r="D12" s="75" t="s">
        <v>8</v>
      </c>
      <c r="E12" s="75" t="s">
        <v>8</v>
      </c>
      <c r="F12" s="75" t="s">
        <v>8</v>
      </c>
      <c r="G12" s="75" t="s">
        <v>8</v>
      </c>
      <c r="H12" s="75" t="s">
        <v>8</v>
      </c>
      <c r="I12" s="75" t="s">
        <v>8</v>
      </c>
      <c r="J12" s="75" t="s">
        <v>8</v>
      </c>
      <c r="K12" s="75" t="s">
        <v>8</v>
      </c>
      <c r="L12" s="75" t="s">
        <v>8</v>
      </c>
      <c r="M12" s="75" t="s">
        <v>8</v>
      </c>
      <c r="N12" s="75" t="s">
        <v>8</v>
      </c>
      <c r="O12" s="75" t="s">
        <v>8</v>
      </c>
      <c r="P12" s="75" t="s">
        <v>8</v>
      </c>
      <c r="Q12" s="136" t="s">
        <v>8</v>
      </c>
      <c r="R12" s="119"/>
    </row>
    <row r="13" spans="1:18" ht="13.8" customHeight="1" x14ac:dyDescent="0.25">
      <c r="A13" s="13">
        <v>1978</v>
      </c>
      <c r="B13" s="84" t="s">
        <v>8</v>
      </c>
      <c r="C13" s="75" t="s">
        <v>8</v>
      </c>
      <c r="D13" s="75" t="s">
        <v>8</v>
      </c>
      <c r="E13" s="75" t="s">
        <v>8</v>
      </c>
      <c r="F13" s="75" t="s">
        <v>8</v>
      </c>
      <c r="G13" s="75" t="s">
        <v>8</v>
      </c>
      <c r="H13" s="75" t="s">
        <v>8</v>
      </c>
      <c r="I13" s="75" t="s">
        <v>8</v>
      </c>
      <c r="J13" s="75" t="s">
        <v>8</v>
      </c>
      <c r="K13" s="75" t="s">
        <v>8</v>
      </c>
      <c r="L13" s="75" t="s">
        <v>8</v>
      </c>
      <c r="M13" s="75" t="s">
        <v>8</v>
      </c>
      <c r="N13" s="75" t="s">
        <v>8</v>
      </c>
      <c r="O13" s="75" t="s">
        <v>8</v>
      </c>
      <c r="P13" s="75" t="s">
        <v>8</v>
      </c>
      <c r="Q13" s="136" t="s">
        <v>8</v>
      </c>
      <c r="R13" s="119"/>
    </row>
    <row r="14" spans="1:18" ht="13.8" customHeight="1" x14ac:dyDescent="0.25">
      <c r="A14" s="13">
        <v>1979</v>
      </c>
      <c r="B14" s="84" t="s">
        <v>8</v>
      </c>
      <c r="C14" s="75" t="s">
        <v>8</v>
      </c>
      <c r="D14" s="75" t="s">
        <v>8</v>
      </c>
      <c r="E14" s="75" t="s">
        <v>8</v>
      </c>
      <c r="F14" s="75" t="s">
        <v>8</v>
      </c>
      <c r="G14" s="75" t="s">
        <v>8</v>
      </c>
      <c r="H14" s="75" t="s">
        <v>8</v>
      </c>
      <c r="I14" s="75" t="s">
        <v>8</v>
      </c>
      <c r="J14" s="75" t="s">
        <v>8</v>
      </c>
      <c r="K14" s="75" t="s">
        <v>8</v>
      </c>
      <c r="L14" s="75" t="s">
        <v>8</v>
      </c>
      <c r="M14" s="75" t="s">
        <v>8</v>
      </c>
      <c r="N14" s="75" t="s">
        <v>8</v>
      </c>
      <c r="O14" s="75" t="s">
        <v>8</v>
      </c>
      <c r="P14" s="75" t="s">
        <v>8</v>
      </c>
      <c r="Q14" s="136" t="s">
        <v>8</v>
      </c>
      <c r="R14" s="119"/>
    </row>
    <row r="15" spans="1:18" ht="13.8" customHeight="1" x14ac:dyDescent="0.25">
      <c r="A15" s="13">
        <v>1980</v>
      </c>
      <c r="B15" s="84" t="s">
        <v>8</v>
      </c>
      <c r="C15" s="75" t="s">
        <v>8</v>
      </c>
      <c r="D15" s="75" t="s">
        <v>8</v>
      </c>
      <c r="E15" s="75" t="s">
        <v>8</v>
      </c>
      <c r="F15" s="75" t="s">
        <v>8</v>
      </c>
      <c r="G15" s="75" t="s">
        <v>8</v>
      </c>
      <c r="H15" s="75" t="s">
        <v>8</v>
      </c>
      <c r="I15" s="75" t="s">
        <v>8</v>
      </c>
      <c r="J15" s="75" t="s">
        <v>8</v>
      </c>
      <c r="K15" s="75" t="s">
        <v>8</v>
      </c>
      <c r="L15" s="75" t="s">
        <v>8</v>
      </c>
      <c r="M15" s="75" t="s">
        <v>8</v>
      </c>
      <c r="N15" s="75" t="s">
        <v>8</v>
      </c>
      <c r="O15" s="75" t="s">
        <v>8</v>
      </c>
      <c r="P15" s="75" t="s">
        <v>8</v>
      </c>
      <c r="Q15" s="136" t="s">
        <v>8</v>
      </c>
      <c r="R15" s="119"/>
    </row>
    <row r="16" spans="1:18" ht="13.8" customHeight="1" x14ac:dyDescent="0.25">
      <c r="A16" s="19">
        <v>1981</v>
      </c>
      <c r="B16" s="76" t="s">
        <v>8</v>
      </c>
      <c r="C16" s="76" t="s">
        <v>8</v>
      </c>
      <c r="D16" s="76" t="s">
        <v>8</v>
      </c>
      <c r="E16" s="76" t="s">
        <v>8</v>
      </c>
      <c r="F16" s="76" t="s">
        <v>8</v>
      </c>
      <c r="G16" s="76" t="s">
        <v>8</v>
      </c>
      <c r="H16" s="76" t="s">
        <v>8</v>
      </c>
      <c r="I16" s="76" t="s">
        <v>8</v>
      </c>
      <c r="J16" s="76" t="s">
        <v>8</v>
      </c>
      <c r="K16" s="76" t="s">
        <v>8</v>
      </c>
      <c r="L16" s="76" t="s">
        <v>8</v>
      </c>
      <c r="M16" s="76" t="s">
        <v>8</v>
      </c>
      <c r="N16" s="76" t="s">
        <v>8</v>
      </c>
      <c r="O16" s="76" t="s">
        <v>8</v>
      </c>
      <c r="P16" s="76" t="s">
        <v>8</v>
      </c>
      <c r="Q16" s="137" t="s">
        <v>8</v>
      </c>
      <c r="R16" s="119"/>
    </row>
    <row r="17" spans="1:18" ht="13.8" customHeight="1" x14ac:dyDescent="0.25">
      <c r="A17" s="19">
        <v>1982</v>
      </c>
      <c r="B17" s="76" t="s">
        <v>8</v>
      </c>
      <c r="C17" s="76" t="s">
        <v>8</v>
      </c>
      <c r="D17" s="76" t="s">
        <v>8</v>
      </c>
      <c r="E17" s="76" t="s">
        <v>8</v>
      </c>
      <c r="F17" s="76" t="s">
        <v>8</v>
      </c>
      <c r="G17" s="76" t="s">
        <v>8</v>
      </c>
      <c r="H17" s="76" t="s">
        <v>8</v>
      </c>
      <c r="I17" s="76" t="s">
        <v>8</v>
      </c>
      <c r="J17" s="76" t="s">
        <v>8</v>
      </c>
      <c r="K17" s="76" t="s">
        <v>8</v>
      </c>
      <c r="L17" s="76" t="s">
        <v>8</v>
      </c>
      <c r="M17" s="76" t="s">
        <v>8</v>
      </c>
      <c r="N17" s="76" t="s">
        <v>8</v>
      </c>
      <c r="O17" s="76" t="s">
        <v>8</v>
      </c>
      <c r="P17" s="76" t="s">
        <v>8</v>
      </c>
      <c r="Q17" s="137" t="s">
        <v>8</v>
      </c>
      <c r="R17" s="119"/>
    </row>
    <row r="18" spans="1:18" ht="13.8" customHeight="1" x14ac:dyDescent="0.25">
      <c r="A18" s="19">
        <v>1983</v>
      </c>
      <c r="B18" s="76" t="s">
        <v>8</v>
      </c>
      <c r="C18" s="76" t="s">
        <v>8</v>
      </c>
      <c r="D18" s="76" t="s">
        <v>8</v>
      </c>
      <c r="E18" s="76" t="s">
        <v>8</v>
      </c>
      <c r="F18" s="76" t="s">
        <v>8</v>
      </c>
      <c r="G18" s="76" t="s">
        <v>8</v>
      </c>
      <c r="H18" s="76" t="s">
        <v>8</v>
      </c>
      <c r="I18" s="76" t="s">
        <v>8</v>
      </c>
      <c r="J18" s="76" t="s">
        <v>8</v>
      </c>
      <c r="K18" s="76" t="s">
        <v>8</v>
      </c>
      <c r="L18" s="76" t="s">
        <v>8</v>
      </c>
      <c r="M18" s="76" t="s">
        <v>8</v>
      </c>
      <c r="N18" s="76" t="s">
        <v>8</v>
      </c>
      <c r="O18" s="76" t="s">
        <v>8</v>
      </c>
      <c r="P18" s="76" t="s">
        <v>8</v>
      </c>
      <c r="Q18" s="137" t="s">
        <v>8</v>
      </c>
      <c r="R18" s="119"/>
    </row>
    <row r="19" spans="1:18" ht="13.8" customHeight="1" x14ac:dyDescent="0.25">
      <c r="A19" s="19">
        <v>1984</v>
      </c>
      <c r="B19" s="76" t="s">
        <v>8</v>
      </c>
      <c r="C19" s="76" t="s">
        <v>8</v>
      </c>
      <c r="D19" s="76" t="s">
        <v>8</v>
      </c>
      <c r="E19" s="76" t="s">
        <v>8</v>
      </c>
      <c r="F19" s="76" t="s">
        <v>8</v>
      </c>
      <c r="G19" s="76" t="s">
        <v>8</v>
      </c>
      <c r="H19" s="76" t="s">
        <v>8</v>
      </c>
      <c r="I19" s="76" t="s">
        <v>8</v>
      </c>
      <c r="J19" s="76" t="s">
        <v>8</v>
      </c>
      <c r="K19" s="76" t="s">
        <v>8</v>
      </c>
      <c r="L19" s="76" t="s">
        <v>8</v>
      </c>
      <c r="M19" s="76" t="s">
        <v>8</v>
      </c>
      <c r="N19" s="76" t="s">
        <v>8</v>
      </c>
      <c r="O19" s="76" t="s">
        <v>8</v>
      </c>
      <c r="P19" s="76" t="s">
        <v>8</v>
      </c>
      <c r="Q19" s="137" t="s">
        <v>8</v>
      </c>
      <c r="R19" s="119"/>
    </row>
    <row r="20" spans="1:18" ht="13.8" customHeight="1" x14ac:dyDescent="0.25">
      <c r="A20" s="19">
        <v>1985</v>
      </c>
      <c r="B20" s="76" t="s">
        <v>8</v>
      </c>
      <c r="C20" s="76" t="s">
        <v>8</v>
      </c>
      <c r="D20" s="76" t="s">
        <v>8</v>
      </c>
      <c r="E20" s="76" t="s">
        <v>8</v>
      </c>
      <c r="F20" s="76" t="s">
        <v>8</v>
      </c>
      <c r="G20" s="76" t="s">
        <v>8</v>
      </c>
      <c r="H20" s="76" t="s">
        <v>8</v>
      </c>
      <c r="I20" s="76" t="s">
        <v>8</v>
      </c>
      <c r="J20" s="76" t="s">
        <v>8</v>
      </c>
      <c r="K20" s="76" t="s">
        <v>8</v>
      </c>
      <c r="L20" s="76" t="s">
        <v>8</v>
      </c>
      <c r="M20" s="76" t="s">
        <v>8</v>
      </c>
      <c r="N20" s="76" t="s">
        <v>8</v>
      </c>
      <c r="O20" s="76" t="s">
        <v>8</v>
      </c>
      <c r="P20" s="76" t="s">
        <v>8</v>
      </c>
      <c r="Q20" s="137" t="s">
        <v>8</v>
      </c>
      <c r="R20" s="119"/>
    </row>
    <row r="21" spans="1:18" ht="13.8" customHeight="1" x14ac:dyDescent="0.25">
      <c r="A21" s="13">
        <v>1986</v>
      </c>
      <c r="B21" s="84" t="s">
        <v>8</v>
      </c>
      <c r="C21" s="75" t="s">
        <v>8</v>
      </c>
      <c r="D21" s="75" t="s">
        <v>8</v>
      </c>
      <c r="E21" s="75" t="s">
        <v>8</v>
      </c>
      <c r="F21" s="75" t="s">
        <v>8</v>
      </c>
      <c r="G21" s="75" t="s">
        <v>8</v>
      </c>
      <c r="H21" s="75" t="s">
        <v>8</v>
      </c>
      <c r="I21" s="75" t="s">
        <v>8</v>
      </c>
      <c r="J21" s="75" t="s">
        <v>8</v>
      </c>
      <c r="K21" s="75" t="s">
        <v>8</v>
      </c>
      <c r="L21" s="75" t="s">
        <v>8</v>
      </c>
      <c r="M21" s="75" t="s">
        <v>8</v>
      </c>
      <c r="N21" s="75" t="s">
        <v>8</v>
      </c>
      <c r="O21" s="75" t="s">
        <v>8</v>
      </c>
      <c r="P21" s="75" t="s">
        <v>8</v>
      </c>
      <c r="Q21" s="136" t="s">
        <v>8</v>
      </c>
      <c r="R21" s="119"/>
    </row>
    <row r="22" spans="1:18" ht="13.8" customHeight="1" x14ac:dyDescent="0.25">
      <c r="A22" s="13">
        <v>1987</v>
      </c>
      <c r="B22" s="84">
        <v>3.0136900545295795</v>
      </c>
      <c r="C22" s="15">
        <v>10</v>
      </c>
      <c r="D22" s="16">
        <f t="shared" ref="D22:D34" si="0">+B22-B22*(C22/100)</f>
        <v>2.7123210490766216</v>
      </c>
      <c r="E22" s="15">
        <v>11.235558256067232</v>
      </c>
      <c r="F22" s="16">
        <f t="shared" ref="F22:F34" si="1">+(D22-D22*(E22)/100)</f>
        <v>2.4075766375160441</v>
      </c>
      <c r="G22" s="15">
        <v>30</v>
      </c>
      <c r="H22" s="15">
        <f>F22-(F22*G22/100)</f>
        <v>1.685303646261231</v>
      </c>
      <c r="I22" s="15">
        <v>69</v>
      </c>
      <c r="J22" s="17">
        <f t="shared" ref="J22:J34" si="2">100-(K22/B22*100)</f>
        <v>82.664304527409939</v>
      </c>
      <c r="K22" s="16">
        <f>+H22-H22*I22/100</f>
        <v>0.52244413034098147</v>
      </c>
      <c r="L22" s="16">
        <f t="shared" ref="L22:L34" si="3">+(K22/365)*16</f>
        <v>2.2901660508097818E-2</v>
      </c>
      <c r="M22" s="16">
        <f t="shared" ref="M22:M34" si="4">+L22*28.3495</f>
        <v>0.64925062457431904</v>
      </c>
      <c r="N22" s="15">
        <v>30</v>
      </c>
      <c r="O22" s="15">
        <v>116</v>
      </c>
      <c r="P22" s="18">
        <f t="shared" ref="P22:P34" si="5">+Q22*N22</f>
        <v>0.16790964428646182</v>
      </c>
      <c r="Q22" s="155">
        <f t="shared" ref="Q22:Q34" si="6">+M22/O22</f>
        <v>5.596988142882061E-3</v>
      </c>
      <c r="R22" s="119"/>
    </row>
    <row r="23" spans="1:18" ht="13.8" customHeight="1" x14ac:dyDescent="0.25">
      <c r="A23" s="13">
        <v>1988</v>
      </c>
      <c r="B23" s="84">
        <v>3.8059172601205624</v>
      </c>
      <c r="C23" s="15">
        <v>10</v>
      </c>
      <c r="D23" s="16">
        <f t="shared" si="0"/>
        <v>3.4253255341085063</v>
      </c>
      <c r="E23" s="15">
        <v>11.235558256067232</v>
      </c>
      <c r="F23" s="16">
        <f t="shared" si="1"/>
        <v>3.0404710882637991</v>
      </c>
      <c r="G23" s="15">
        <v>30</v>
      </c>
      <c r="H23" s="15">
        <f t="shared" ref="H23:H52" si="7">F23-(F23*G23/100)</f>
        <v>2.1283297617846593</v>
      </c>
      <c r="I23" s="15">
        <v>69</v>
      </c>
      <c r="J23" s="17">
        <f t="shared" si="2"/>
        <v>82.664304527409925</v>
      </c>
      <c r="K23" s="16">
        <f t="shared" ref="K23:K52" si="8">+H23-H23*I23/100</f>
        <v>0.65978222615324444</v>
      </c>
      <c r="L23" s="16">
        <f t="shared" si="3"/>
        <v>2.8921960598498386E-2</v>
      </c>
      <c r="M23" s="16">
        <f t="shared" si="4"/>
        <v>0.81992312198713002</v>
      </c>
      <c r="N23" s="15">
        <v>30</v>
      </c>
      <c r="O23" s="15">
        <v>116</v>
      </c>
      <c r="P23" s="18">
        <f t="shared" si="5"/>
        <v>0.21204908327253363</v>
      </c>
      <c r="Q23" s="155">
        <f t="shared" si="6"/>
        <v>7.0683027757511207E-3</v>
      </c>
      <c r="R23" s="119"/>
    </row>
    <row r="24" spans="1:18" ht="13.8" customHeight="1" x14ac:dyDescent="0.25">
      <c r="A24" s="13">
        <v>1989</v>
      </c>
      <c r="B24" s="84">
        <v>4.8200063054737967</v>
      </c>
      <c r="C24" s="15">
        <v>10</v>
      </c>
      <c r="D24" s="16">
        <f t="shared" si="0"/>
        <v>4.3380056749264169</v>
      </c>
      <c r="E24" s="15">
        <v>11.235558256067232</v>
      </c>
      <c r="F24" s="16">
        <f t="shared" si="1"/>
        <v>3.8506065201685566</v>
      </c>
      <c r="G24" s="15">
        <v>30</v>
      </c>
      <c r="H24" s="15">
        <f t="shared" si="7"/>
        <v>2.6954245641179897</v>
      </c>
      <c r="I24" s="15">
        <v>69</v>
      </c>
      <c r="J24" s="17">
        <f t="shared" si="2"/>
        <v>82.664304527409939</v>
      </c>
      <c r="K24" s="16">
        <f t="shared" si="8"/>
        <v>0.83558161487657667</v>
      </c>
      <c r="L24" s="16">
        <f t="shared" si="3"/>
        <v>3.6628235172671851E-2</v>
      </c>
      <c r="M24" s="16">
        <f t="shared" si="4"/>
        <v>1.0383921530276605</v>
      </c>
      <c r="N24" s="15">
        <v>30</v>
      </c>
      <c r="O24" s="15">
        <v>116</v>
      </c>
      <c r="P24" s="18">
        <f t="shared" si="5"/>
        <v>0.26854969474853285</v>
      </c>
      <c r="Q24" s="155">
        <f t="shared" si="6"/>
        <v>8.9516564916177627E-3</v>
      </c>
      <c r="R24" s="119"/>
    </row>
    <row r="25" spans="1:18" ht="13.8" customHeight="1" x14ac:dyDescent="0.25">
      <c r="A25" s="13">
        <v>1990</v>
      </c>
      <c r="B25" s="84">
        <v>4.4334634349783313</v>
      </c>
      <c r="C25" s="15">
        <v>10</v>
      </c>
      <c r="D25" s="16">
        <f t="shared" si="0"/>
        <v>3.990117091480498</v>
      </c>
      <c r="E25" s="15">
        <v>11.235558256067232</v>
      </c>
      <c r="F25" s="16">
        <f t="shared" si="1"/>
        <v>3.541805161181911</v>
      </c>
      <c r="G25" s="15">
        <v>30</v>
      </c>
      <c r="H25" s="15">
        <f t="shared" si="7"/>
        <v>2.4792636128273378</v>
      </c>
      <c r="I25" s="15">
        <v>69</v>
      </c>
      <c r="J25" s="17">
        <f t="shared" si="2"/>
        <v>82.664304527409939</v>
      </c>
      <c r="K25" s="16">
        <f t="shared" si="8"/>
        <v>0.76857171997647455</v>
      </c>
      <c r="L25" s="16">
        <f t="shared" si="3"/>
        <v>3.3690815122256419E-2</v>
      </c>
      <c r="M25" s="16">
        <f t="shared" si="4"/>
        <v>0.95511776330840836</v>
      </c>
      <c r="N25" s="15">
        <v>30</v>
      </c>
      <c r="O25" s="15">
        <v>116</v>
      </c>
      <c r="P25" s="18">
        <f t="shared" si="5"/>
        <v>0.24701321464872628</v>
      </c>
      <c r="Q25" s="155">
        <f t="shared" si="6"/>
        <v>8.2337738216242094E-3</v>
      </c>
      <c r="R25" s="119"/>
    </row>
    <row r="26" spans="1:18" ht="13.8" customHeight="1" x14ac:dyDescent="0.25">
      <c r="A26" s="19">
        <v>1991</v>
      </c>
      <c r="B26" s="76">
        <v>4.4291907455196</v>
      </c>
      <c r="C26" s="21">
        <v>10</v>
      </c>
      <c r="D26" s="20">
        <f t="shared" si="0"/>
        <v>3.98627167096764</v>
      </c>
      <c r="E26" s="21">
        <v>11.235558256067232</v>
      </c>
      <c r="F26" s="20">
        <f t="shared" si="1"/>
        <v>3.5383917951309662</v>
      </c>
      <c r="G26" s="21">
        <v>30</v>
      </c>
      <c r="H26" s="21">
        <f t="shared" si="7"/>
        <v>2.4768742565916764</v>
      </c>
      <c r="I26" s="21">
        <v>69</v>
      </c>
      <c r="J26" s="22">
        <f t="shared" si="2"/>
        <v>82.664304527409925</v>
      </c>
      <c r="K26" s="20">
        <f t="shared" si="8"/>
        <v>0.7678310195434197</v>
      </c>
      <c r="L26" s="20">
        <f t="shared" si="3"/>
        <v>3.3658346062177304E-2</v>
      </c>
      <c r="M26" s="20">
        <f t="shared" si="4"/>
        <v>0.95419728168969542</v>
      </c>
      <c r="N26" s="21">
        <v>30</v>
      </c>
      <c r="O26" s="21">
        <v>116</v>
      </c>
      <c r="P26" s="23">
        <f t="shared" si="5"/>
        <v>0.24677515905767983</v>
      </c>
      <c r="Q26" s="156">
        <f t="shared" si="6"/>
        <v>8.2258386352559946E-3</v>
      </c>
      <c r="R26" s="119"/>
    </row>
    <row r="27" spans="1:18" ht="13.8" customHeight="1" x14ac:dyDescent="0.25">
      <c r="A27" s="19">
        <v>1992</v>
      </c>
      <c r="B27" s="76">
        <v>4.0575383415805746</v>
      </c>
      <c r="C27" s="21">
        <v>10</v>
      </c>
      <c r="D27" s="20">
        <f t="shared" si="0"/>
        <v>3.651784507422517</v>
      </c>
      <c r="E27" s="21">
        <v>11.235558256067232</v>
      </c>
      <c r="F27" s="20">
        <f t="shared" si="1"/>
        <v>3.2414861317050221</v>
      </c>
      <c r="G27" s="21">
        <v>30</v>
      </c>
      <c r="H27" s="21">
        <f t="shared" si="7"/>
        <v>2.2690402921935156</v>
      </c>
      <c r="I27" s="21">
        <v>69</v>
      </c>
      <c r="J27" s="22">
        <f t="shared" si="2"/>
        <v>82.664304527409939</v>
      </c>
      <c r="K27" s="20">
        <f t="shared" si="8"/>
        <v>0.70340249057998983</v>
      </c>
      <c r="L27" s="20">
        <f t="shared" si="3"/>
        <v>3.083408177884887E-2</v>
      </c>
      <c r="M27" s="20">
        <f t="shared" si="4"/>
        <v>0.87413080138947596</v>
      </c>
      <c r="N27" s="21">
        <v>30</v>
      </c>
      <c r="O27" s="21">
        <v>116</v>
      </c>
      <c r="P27" s="23">
        <f t="shared" si="5"/>
        <v>0.2260683107041748</v>
      </c>
      <c r="Q27" s="156">
        <f t="shared" si="6"/>
        <v>7.5356103568058269E-3</v>
      </c>
      <c r="R27" s="119"/>
    </row>
    <row r="28" spans="1:18" ht="13.8" customHeight="1" x14ac:dyDescent="0.25">
      <c r="A28" s="19">
        <v>1993</v>
      </c>
      <c r="B28" s="76">
        <v>5.125577905784712</v>
      </c>
      <c r="C28" s="21">
        <v>10</v>
      </c>
      <c r="D28" s="20">
        <f t="shared" si="0"/>
        <v>4.6130201152062407</v>
      </c>
      <c r="E28" s="21">
        <v>11.235558256067232</v>
      </c>
      <c r="F28" s="20">
        <f t="shared" si="1"/>
        <v>4.094721552798144</v>
      </c>
      <c r="G28" s="21">
        <v>30</v>
      </c>
      <c r="H28" s="21">
        <f t="shared" si="7"/>
        <v>2.8663050869587008</v>
      </c>
      <c r="I28" s="21">
        <v>69</v>
      </c>
      <c r="J28" s="22">
        <f t="shared" si="2"/>
        <v>82.664304527409925</v>
      </c>
      <c r="K28" s="20">
        <f t="shared" si="8"/>
        <v>0.88855457695719742</v>
      </c>
      <c r="L28" s="20">
        <f t="shared" si="3"/>
        <v>3.8950337620041534E-2</v>
      </c>
      <c r="M28" s="20">
        <f t="shared" si="4"/>
        <v>1.1042225963593675</v>
      </c>
      <c r="N28" s="21">
        <v>30</v>
      </c>
      <c r="O28" s="21">
        <v>116</v>
      </c>
      <c r="P28" s="23">
        <f t="shared" si="5"/>
        <v>0.28557480940328467</v>
      </c>
      <c r="Q28" s="156">
        <f t="shared" si="6"/>
        <v>9.5191603134428225E-3</v>
      </c>
      <c r="R28" s="119"/>
    </row>
    <row r="29" spans="1:18" ht="13.8" customHeight="1" x14ac:dyDescent="0.25">
      <c r="A29" s="19">
        <v>1994</v>
      </c>
      <c r="B29" s="76">
        <v>5.4914157852988961</v>
      </c>
      <c r="C29" s="21">
        <v>10</v>
      </c>
      <c r="D29" s="20">
        <f t="shared" si="0"/>
        <v>4.9422742067690066</v>
      </c>
      <c r="E29" s="21">
        <v>11.235558256067232</v>
      </c>
      <c r="F29" s="20">
        <f t="shared" si="1"/>
        <v>4.38698210909289</v>
      </c>
      <c r="G29" s="21">
        <v>30</v>
      </c>
      <c r="H29" s="21">
        <f t="shared" si="7"/>
        <v>3.0708874763650229</v>
      </c>
      <c r="I29" s="21">
        <v>69</v>
      </c>
      <c r="J29" s="22">
        <f t="shared" si="2"/>
        <v>82.664304527409939</v>
      </c>
      <c r="K29" s="20">
        <f t="shared" si="8"/>
        <v>0.95197511767315701</v>
      </c>
      <c r="L29" s="20">
        <f t="shared" si="3"/>
        <v>4.1730416117179488E-2</v>
      </c>
      <c r="M29" s="20">
        <f t="shared" si="4"/>
        <v>1.1830364317139799</v>
      </c>
      <c r="N29" s="21">
        <v>30</v>
      </c>
      <c r="O29" s="21">
        <v>116</v>
      </c>
      <c r="P29" s="23">
        <f t="shared" si="5"/>
        <v>0.30595769785706378</v>
      </c>
      <c r="Q29" s="156">
        <f t="shared" si="6"/>
        <v>1.0198589928568792E-2</v>
      </c>
      <c r="R29" s="119"/>
    </row>
    <row r="30" spans="1:18" ht="13.8" customHeight="1" x14ac:dyDescent="0.25">
      <c r="A30" s="19">
        <v>1995</v>
      </c>
      <c r="B30" s="76">
        <v>5.896322927869087</v>
      </c>
      <c r="C30" s="21">
        <v>10</v>
      </c>
      <c r="D30" s="20">
        <f t="shared" si="0"/>
        <v>5.3066906350821785</v>
      </c>
      <c r="E30" s="21">
        <v>11.235558256067232</v>
      </c>
      <c r="F30" s="20">
        <f t="shared" si="1"/>
        <v>4.7104543173082565</v>
      </c>
      <c r="G30" s="21">
        <v>30</v>
      </c>
      <c r="H30" s="21">
        <f t="shared" si="7"/>
        <v>3.2973180221157796</v>
      </c>
      <c r="I30" s="21">
        <v>69</v>
      </c>
      <c r="J30" s="22">
        <f t="shared" si="2"/>
        <v>82.664304527409925</v>
      </c>
      <c r="K30" s="20">
        <f t="shared" si="8"/>
        <v>1.0221685868558916</v>
      </c>
      <c r="L30" s="20">
        <f t="shared" si="3"/>
        <v>4.4807390108751413E-2</v>
      </c>
      <c r="M30" s="20">
        <f t="shared" si="4"/>
        <v>1.2702671058880481</v>
      </c>
      <c r="N30" s="21">
        <v>30</v>
      </c>
      <c r="O30" s="21">
        <v>116</v>
      </c>
      <c r="P30" s="23">
        <f t="shared" si="5"/>
        <v>0.32851735497104695</v>
      </c>
      <c r="Q30" s="156">
        <f t="shared" si="6"/>
        <v>1.0950578499034897E-2</v>
      </c>
      <c r="R30" s="119"/>
    </row>
    <row r="31" spans="1:18" ht="13.8" customHeight="1" x14ac:dyDescent="0.25">
      <c r="A31" s="13">
        <v>1996</v>
      </c>
      <c r="B31" s="84">
        <v>5.7748517827172057</v>
      </c>
      <c r="C31" s="15">
        <v>10</v>
      </c>
      <c r="D31" s="16">
        <f t="shared" si="0"/>
        <v>5.1973666044454854</v>
      </c>
      <c r="E31" s="15">
        <v>11.235558256067232</v>
      </c>
      <c r="F31" s="16">
        <f t="shared" si="1"/>
        <v>4.6134134518216294</v>
      </c>
      <c r="G31" s="15">
        <v>30</v>
      </c>
      <c r="H31" s="15">
        <f t="shared" si="7"/>
        <v>3.2293894162751409</v>
      </c>
      <c r="I31" s="15">
        <v>69</v>
      </c>
      <c r="J31" s="17">
        <f t="shared" si="2"/>
        <v>82.664304527409925</v>
      </c>
      <c r="K31" s="16">
        <f t="shared" si="8"/>
        <v>1.0011107190452937</v>
      </c>
      <c r="L31" s="16">
        <f t="shared" si="3"/>
        <v>4.3884305492396435E-2</v>
      </c>
      <c r="M31" s="16">
        <f t="shared" si="4"/>
        <v>1.2440981185566926</v>
      </c>
      <c r="N31" s="15">
        <v>30</v>
      </c>
      <c r="O31" s="15">
        <v>116</v>
      </c>
      <c r="P31" s="18">
        <f t="shared" si="5"/>
        <v>0.32174951341983432</v>
      </c>
      <c r="Q31" s="155">
        <f t="shared" si="6"/>
        <v>1.0724983780661144E-2</v>
      </c>
      <c r="R31" s="119"/>
    </row>
    <row r="32" spans="1:18" ht="13.8" customHeight="1" x14ac:dyDescent="0.25">
      <c r="A32" s="13">
        <v>1997</v>
      </c>
      <c r="B32" s="84">
        <v>5.6483838802104724</v>
      </c>
      <c r="C32" s="15">
        <v>10</v>
      </c>
      <c r="D32" s="16">
        <f t="shared" si="0"/>
        <v>5.0835454921894252</v>
      </c>
      <c r="E32" s="15">
        <v>11.235558256067232</v>
      </c>
      <c r="F32" s="16">
        <f t="shared" si="1"/>
        <v>4.5123807769408026</v>
      </c>
      <c r="G32" s="15">
        <v>30</v>
      </c>
      <c r="H32" s="15">
        <f t="shared" si="7"/>
        <v>3.1586665438585619</v>
      </c>
      <c r="I32" s="15">
        <v>69</v>
      </c>
      <c r="J32" s="17">
        <f t="shared" si="2"/>
        <v>82.664304527409939</v>
      </c>
      <c r="K32" s="16">
        <f t="shared" si="8"/>
        <v>0.97918662859615413</v>
      </c>
      <c r="L32" s="16">
        <f t="shared" si="3"/>
        <v>4.2923249472708126E-2</v>
      </c>
      <c r="M32" s="16">
        <f t="shared" si="4"/>
        <v>1.2168526609265389</v>
      </c>
      <c r="N32" s="15">
        <v>30</v>
      </c>
      <c r="O32" s="15">
        <v>116</v>
      </c>
      <c r="P32" s="18">
        <f t="shared" si="5"/>
        <v>0.31470327437755313</v>
      </c>
      <c r="Q32" s="155">
        <f t="shared" si="6"/>
        <v>1.0490109145918438E-2</v>
      </c>
      <c r="R32" s="119"/>
    </row>
    <row r="33" spans="1:18" ht="13.8" customHeight="1" x14ac:dyDescent="0.25">
      <c r="A33" s="13">
        <v>1998</v>
      </c>
      <c r="B33" s="84">
        <v>6.3565421205512207</v>
      </c>
      <c r="C33" s="15">
        <v>10</v>
      </c>
      <c r="D33" s="16">
        <f t="shared" si="0"/>
        <v>5.7208879084960991</v>
      </c>
      <c r="E33" s="15">
        <v>11.235558256067232</v>
      </c>
      <c r="F33" s="16">
        <f t="shared" si="1"/>
        <v>5.0781142147727136</v>
      </c>
      <c r="G33" s="15">
        <v>30</v>
      </c>
      <c r="H33" s="15">
        <f t="shared" si="7"/>
        <v>3.5546799503408995</v>
      </c>
      <c r="I33" s="15">
        <v>69</v>
      </c>
      <c r="J33" s="17">
        <f t="shared" si="2"/>
        <v>82.664304527409925</v>
      </c>
      <c r="K33" s="16">
        <f t="shared" si="8"/>
        <v>1.1019507846056791</v>
      </c>
      <c r="L33" s="16">
        <f t="shared" si="3"/>
        <v>4.8304691927920182E-2</v>
      </c>
      <c r="M33" s="16">
        <f t="shared" si="4"/>
        <v>1.3694138638105731</v>
      </c>
      <c r="N33" s="15">
        <v>30</v>
      </c>
      <c r="O33" s="15">
        <v>116</v>
      </c>
      <c r="P33" s="18">
        <f t="shared" si="5"/>
        <v>0.35415875788204476</v>
      </c>
      <c r="Q33" s="155">
        <f t="shared" si="6"/>
        <v>1.1805291929401492E-2</v>
      </c>
      <c r="R33" s="119"/>
    </row>
    <row r="34" spans="1:18" ht="13.8" customHeight="1" x14ac:dyDescent="0.25">
      <c r="A34" s="13">
        <v>1999</v>
      </c>
      <c r="B34" s="84">
        <v>5.9205161398592896</v>
      </c>
      <c r="C34" s="15">
        <v>10</v>
      </c>
      <c r="D34" s="16">
        <f t="shared" si="0"/>
        <v>5.3284645258733603</v>
      </c>
      <c r="E34" s="15">
        <v>11.235558256067232</v>
      </c>
      <c r="F34" s="16">
        <f t="shared" si="1"/>
        <v>4.7297817899149823</v>
      </c>
      <c r="G34" s="15">
        <v>30</v>
      </c>
      <c r="H34" s="15">
        <f t="shared" si="7"/>
        <v>3.3108472529404875</v>
      </c>
      <c r="I34" s="15">
        <v>69</v>
      </c>
      <c r="J34" s="17">
        <f t="shared" si="2"/>
        <v>82.664304527409925</v>
      </c>
      <c r="K34" s="16">
        <f t="shared" si="8"/>
        <v>1.0263626484115513</v>
      </c>
      <c r="L34" s="16">
        <f t="shared" si="3"/>
        <v>4.4991239382424171E-2</v>
      </c>
      <c r="M34" s="16">
        <f t="shared" si="4"/>
        <v>1.2754791408720341</v>
      </c>
      <c r="N34" s="15">
        <v>30</v>
      </c>
      <c r="O34" s="15">
        <v>116</v>
      </c>
      <c r="P34" s="18">
        <f t="shared" si="5"/>
        <v>0.32986529505311224</v>
      </c>
      <c r="Q34" s="155">
        <f t="shared" si="6"/>
        <v>1.0995509835103742E-2</v>
      </c>
      <c r="R34" s="119"/>
    </row>
    <row r="35" spans="1:18" ht="13.8" customHeight="1" x14ac:dyDescent="0.25">
      <c r="A35" s="13">
        <v>2000</v>
      </c>
      <c r="B35" s="84">
        <v>4.5988847977194256</v>
      </c>
      <c r="C35" s="15">
        <v>10</v>
      </c>
      <c r="D35" s="16">
        <f t="shared" ref="D35:D46" si="9">+B35-B35*(C35/100)</f>
        <v>4.1389963179474831</v>
      </c>
      <c r="E35" s="15">
        <v>11.235558256067232</v>
      </c>
      <c r="F35" s="16">
        <f t="shared" ref="F35:F46" si="10">+(D35-D35*(E35)/100)</f>
        <v>3.6739569754280161</v>
      </c>
      <c r="G35" s="15">
        <v>30</v>
      </c>
      <c r="H35" s="15">
        <f t="shared" si="7"/>
        <v>2.5717698827996109</v>
      </c>
      <c r="I35" s="15">
        <v>69</v>
      </c>
      <c r="J35" s="17">
        <f t="shared" ref="J35:J46" si="11">100-(K35/B35*100)</f>
        <v>82.664304527409939</v>
      </c>
      <c r="K35" s="16">
        <f t="shared" si="8"/>
        <v>0.79724866366787928</v>
      </c>
      <c r="L35" s="16">
        <f t="shared" ref="L35:L46" si="12">+(K35/365)*16</f>
        <v>3.4947886626537174E-2</v>
      </c>
      <c r="M35" s="16">
        <f t="shared" ref="M35:M46" si="13">+L35*28.3495</f>
        <v>0.99075511191901555</v>
      </c>
      <c r="N35" s="15">
        <v>30</v>
      </c>
      <c r="O35" s="15">
        <v>116</v>
      </c>
      <c r="P35" s="18">
        <f t="shared" ref="P35:P46" si="14">+Q35*N35</f>
        <v>0.25622977032388333</v>
      </c>
      <c r="Q35" s="155">
        <f t="shared" ref="Q35:Q46" si="15">+M35/O35</f>
        <v>8.5409923441294444E-3</v>
      </c>
      <c r="R35" s="119"/>
    </row>
    <row r="36" spans="1:18" ht="13.8" customHeight="1" x14ac:dyDescent="0.25">
      <c r="A36" s="19">
        <v>2001</v>
      </c>
      <c r="B36" s="76">
        <v>4.1023443952607757</v>
      </c>
      <c r="C36" s="21">
        <v>10</v>
      </c>
      <c r="D36" s="20">
        <f t="shared" si="9"/>
        <v>3.6921099557346979</v>
      </c>
      <c r="E36" s="21">
        <v>11.235558256067232</v>
      </c>
      <c r="F36" s="20">
        <f t="shared" si="10"/>
        <v>3.2772807907800678</v>
      </c>
      <c r="G36" s="21">
        <v>30</v>
      </c>
      <c r="H36" s="21">
        <f t="shared" si="7"/>
        <v>2.2940965535460474</v>
      </c>
      <c r="I36" s="21">
        <v>69</v>
      </c>
      <c r="J36" s="22">
        <f t="shared" si="11"/>
        <v>82.664304527409925</v>
      </c>
      <c r="K36" s="20">
        <f t="shared" si="8"/>
        <v>0.71116993159927477</v>
      </c>
      <c r="L36" s="20">
        <f t="shared" si="12"/>
        <v>3.1174572344077799E-2</v>
      </c>
      <c r="M36" s="20">
        <f t="shared" si="13"/>
        <v>0.88378353866843351</v>
      </c>
      <c r="N36" s="21">
        <v>30</v>
      </c>
      <c r="O36" s="21">
        <v>116</v>
      </c>
      <c r="P36" s="23">
        <f t="shared" si="14"/>
        <v>0.228564708276319</v>
      </c>
      <c r="Q36" s="156">
        <f t="shared" si="15"/>
        <v>7.6188236092106336E-3</v>
      </c>
      <c r="R36" s="119"/>
    </row>
    <row r="37" spans="1:18" ht="13.8" customHeight="1" x14ac:dyDescent="0.25">
      <c r="A37" s="19">
        <v>2002</v>
      </c>
      <c r="B37" s="76">
        <v>4.0127416203015382</v>
      </c>
      <c r="C37" s="21">
        <v>10</v>
      </c>
      <c r="D37" s="20">
        <f t="shared" si="9"/>
        <v>3.6114674582713846</v>
      </c>
      <c r="E37" s="21">
        <v>11.235558256067232</v>
      </c>
      <c r="F37" s="20">
        <f t="shared" si="10"/>
        <v>3.2056989280983927</v>
      </c>
      <c r="G37" s="21">
        <v>30</v>
      </c>
      <c r="H37" s="21">
        <f t="shared" si="7"/>
        <v>2.2439892496688749</v>
      </c>
      <c r="I37" s="21">
        <v>69</v>
      </c>
      <c r="J37" s="22">
        <f t="shared" si="11"/>
        <v>82.664304527409925</v>
      </c>
      <c r="K37" s="20">
        <f t="shared" si="8"/>
        <v>0.6956366673973513</v>
      </c>
      <c r="L37" s="20">
        <f t="shared" si="12"/>
        <v>3.0493662132486634E-2</v>
      </c>
      <c r="M37" s="20">
        <f t="shared" si="13"/>
        <v>0.86448007462492982</v>
      </c>
      <c r="N37" s="21">
        <v>30</v>
      </c>
      <c r="O37" s="21">
        <v>116</v>
      </c>
      <c r="P37" s="23">
        <f t="shared" si="14"/>
        <v>0.22357243309265426</v>
      </c>
      <c r="Q37" s="156">
        <f t="shared" si="15"/>
        <v>7.4524144364218085E-3</v>
      </c>
      <c r="R37" s="119"/>
    </row>
    <row r="38" spans="1:18" ht="13.8" customHeight="1" x14ac:dyDescent="0.25">
      <c r="A38" s="19">
        <v>2003</v>
      </c>
      <c r="B38" s="76">
        <v>3.7609234254955708</v>
      </c>
      <c r="C38" s="21">
        <v>10</v>
      </c>
      <c r="D38" s="20">
        <f t="shared" si="9"/>
        <v>3.3848310829460138</v>
      </c>
      <c r="E38" s="21">
        <v>11.235558256067232</v>
      </c>
      <c r="F38" s="20">
        <f t="shared" si="10"/>
        <v>3.0045264147521431</v>
      </c>
      <c r="G38" s="21">
        <v>30</v>
      </c>
      <c r="H38" s="21">
        <f t="shared" si="7"/>
        <v>2.1031684903265</v>
      </c>
      <c r="I38" s="21">
        <v>69</v>
      </c>
      <c r="J38" s="22">
        <f t="shared" si="11"/>
        <v>82.664304527409939</v>
      </c>
      <c r="K38" s="20">
        <f t="shared" si="8"/>
        <v>0.65198223200121497</v>
      </c>
      <c r="L38" s="20">
        <f t="shared" si="12"/>
        <v>2.85800430466286E-2</v>
      </c>
      <c r="M38" s="20">
        <f t="shared" si="13"/>
        <v>0.81022993035039748</v>
      </c>
      <c r="N38" s="21">
        <v>30</v>
      </c>
      <c r="O38" s="21">
        <v>116</v>
      </c>
      <c r="P38" s="23">
        <f t="shared" si="14"/>
        <v>0.20954222336648209</v>
      </c>
      <c r="Q38" s="156">
        <f t="shared" si="15"/>
        <v>6.9847407788827367E-3</v>
      </c>
      <c r="R38" s="119"/>
    </row>
    <row r="39" spans="1:18" ht="13.8" customHeight="1" x14ac:dyDescent="0.25">
      <c r="A39" s="19">
        <v>2004</v>
      </c>
      <c r="B39" s="76">
        <v>4.5124711112049729</v>
      </c>
      <c r="C39" s="21">
        <v>10</v>
      </c>
      <c r="D39" s="20">
        <f t="shared" si="9"/>
        <v>4.0612240000844757</v>
      </c>
      <c r="E39" s="21">
        <v>11.235558256067232</v>
      </c>
      <c r="F39" s="20">
        <f t="shared" si="10"/>
        <v>3.6049228116456007</v>
      </c>
      <c r="G39" s="21">
        <v>30</v>
      </c>
      <c r="H39" s="21">
        <f t="shared" si="7"/>
        <v>2.5234459681519206</v>
      </c>
      <c r="I39" s="21">
        <v>69</v>
      </c>
      <c r="J39" s="22">
        <f t="shared" si="11"/>
        <v>82.664304527409925</v>
      </c>
      <c r="K39" s="20">
        <f t="shared" si="8"/>
        <v>0.78226825012709544</v>
      </c>
      <c r="L39" s="20">
        <f t="shared" si="12"/>
        <v>3.4291210964475419E-2</v>
      </c>
      <c r="M39" s="20">
        <f t="shared" si="13"/>
        <v>0.97213868523739588</v>
      </c>
      <c r="N39" s="21">
        <v>30</v>
      </c>
      <c r="O39" s="21">
        <v>116</v>
      </c>
      <c r="P39" s="23">
        <f t="shared" si="14"/>
        <v>0.25141517721656792</v>
      </c>
      <c r="Q39" s="156">
        <f t="shared" si="15"/>
        <v>8.3805059072189301E-3</v>
      </c>
      <c r="R39" s="119"/>
    </row>
    <row r="40" spans="1:18" ht="13.8" customHeight="1" x14ac:dyDescent="0.25">
      <c r="A40" s="19">
        <v>2005</v>
      </c>
      <c r="B40" s="76">
        <v>4.7908426437187446</v>
      </c>
      <c r="C40" s="21">
        <v>10</v>
      </c>
      <c r="D40" s="20">
        <f t="shared" si="9"/>
        <v>4.3117583793468697</v>
      </c>
      <c r="E40" s="21">
        <v>11.235558256067232</v>
      </c>
      <c r="F40" s="20">
        <f t="shared" si="10"/>
        <v>3.8273082547744917</v>
      </c>
      <c r="G40" s="21">
        <v>30</v>
      </c>
      <c r="H40" s="21">
        <f t="shared" si="7"/>
        <v>2.679115778342144</v>
      </c>
      <c r="I40" s="21">
        <v>69</v>
      </c>
      <c r="J40" s="22">
        <f t="shared" si="11"/>
        <v>82.664304527409939</v>
      </c>
      <c r="K40" s="20">
        <f t="shared" si="8"/>
        <v>0.83052589128606447</v>
      </c>
      <c r="L40" s="20">
        <f t="shared" si="12"/>
        <v>3.6406614412539812E-2</v>
      </c>
      <c r="M40" s="20">
        <f t="shared" si="13"/>
        <v>1.0321093152882974</v>
      </c>
      <c r="N40" s="21">
        <v>30</v>
      </c>
      <c r="O40" s="21">
        <v>116</v>
      </c>
      <c r="P40" s="23">
        <f t="shared" si="14"/>
        <v>0.26692482291938724</v>
      </c>
      <c r="Q40" s="156">
        <f t="shared" si="15"/>
        <v>8.8974940973129083E-3</v>
      </c>
      <c r="R40" s="119"/>
    </row>
    <row r="41" spans="1:18" ht="13.8" customHeight="1" x14ac:dyDescent="0.25">
      <c r="A41" s="13">
        <v>2006</v>
      </c>
      <c r="B41" s="84">
        <v>4.6777262417765781</v>
      </c>
      <c r="C41" s="15">
        <v>10</v>
      </c>
      <c r="D41" s="16">
        <f t="shared" si="9"/>
        <v>4.2099536175989201</v>
      </c>
      <c r="E41" s="15">
        <v>11.235558256067232</v>
      </c>
      <c r="F41" s="16">
        <f t="shared" si="10"/>
        <v>3.7369418263401837</v>
      </c>
      <c r="G41" s="15">
        <v>30</v>
      </c>
      <c r="H41" s="15">
        <f t="shared" si="7"/>
        <v>2.6158592784381289</v>
      </c>
      <c r="I41" s="15">
        <v>69</v>
      </c>
      <c r="J41" s="17">
        <f t="shared" si="11"/>
        <v>82.664304527409939</v>
      </c>
      <c r="K41" s="16">
        <f t="shared" si="8"/>
        <v>0.81091637631581981</v>
      </c>
      <c r="L41" s="16">
        <f t="shared" si="12"/>
        <v>3.5547019235761965E-2</v>
      </c>
      <c r="M41" s="16">
        <f t="shared" si="13"/>
        <v>1.0077402218242337</v>
      </c>
      <c r="N41" s="15">
        <v>30</v>
      </c>
      <c r="O41" s="15">
        <v>116</v>
      </c>
      <c r="P41" s="18">
        <f t="shared" si="14"/>
        <v>0.26062247116143977</v>
      </c>
      <c r="Q41" s="155">
        <f t="shared" si="15"/>
        <v>8.6874157053813249E-3</v>
      </c>
      <c r="R41" s="119"/>
    </row>
    <row r="42" spans="1:18" ht="13.8" customHeight="1" x14ac:dyDescent="0.25">
      <c r="A42" s="13">
        <v>2007</v>
      </c>
      <c r="B42" s="84">
        <v>4.9667031621435402</v>
      </c>
      <c r="C42" s="15">
        <v>10</v>
      </c>
      <c r="D42" s="16">
        <f t="shared" si="9"/>
        <v>4.470032845929186</v>
      </c>
      <c r="E42" s="15">
        <v>12.58298205517093</v>
      </c>
      <c r="F42" s="16">
        <f t="shared" si="10"/>
        <v>3.9075694150656703</v>
      </c>
      <c r="G42" s="15">
        <v>30</v>
      </c>
      <c r="H42" s="15">
        <f t="shared" si="7"/>
        <v>2.7352985905459692</v>
      </c>
      <c r="I42" s="15">
        <v>69</v>
      </c>
      <c r="J42" s="17">
        <f t="shared" si="11"/>
        <v>82.92745639537489</v>
      </c>
      <c r="K42" s="16">
        <f t="shared" si="8"/>
        <v>0.84794256306925031</v>
      </c>
      <c r="L42" s="16">
        <f t="shared" si="12"/>
        <v>3.7170084956460285E-2</v>
      </c>
      <c r="M42" s="16">
        <f t="shared" si="13"/>
        <v>1.0537533234731709</v>
      </c>
      <c r="N42" s="15">
        <v>30</v>
      </c>
      <c r="O42" s="15">
        <v>116</v>
      </c>
      <c r="P42" s="18">
        <f t="shared" si="14"/>
        <v>0.27252241124306142</v>
      </c>
      <c r="Q42" s="155">
        <f t="shared" si="15"/>
        <v>9.0840803747687139E-3</v>
      </c>
      <c r="R42" s="119"/>
    </row>
    <row r="43" spans="1:18" ht="13.8" customHeight="1" x14ac:dyDescent="0.25">
      <c r="A43" s="13">
        <v>2008</v>
      </c>
      <c r="B43" s="84">
        <v>4.6774003271091189</v>
      </c>
      <c r="C43" s="15">
        <v>10</v>
      </c>
      <c r="D43" s="16">
        <f t="shared" si="9"/>
        <v>4.2096602943982067</v>
      </c>
      <c r="E43" s="15">
        <v>13.930405854274628</v>
      </c>
      <c r="F43" s="16">
        <f t="shared" si="10"/>
        <v>3.6232375303022843</v>
      </c>
      <c r="G43" s="15">
        <v>30</v>
      </c>
      <c r="H43" s="15">
        <f t="shared" si="7"/>
        <v>2.5362662712115993</v>
      </c>
      <c r="I43" s="15">
        <v>69</v>
      </c>
      <c r="J43" s="17">
        <f t="shared" si="11"/>
        <v>83.19060826333984</v>
      </c>
      <c r="K43" s="16">
        <f t="shared" si="8"/>
        <v>0.7862425440755958</v>
      </c>
      <c r="L43" s="16">
        <f t="shared" si="12"/>
        <v>3.4465426589615156E-2</v>
      </c>
      <c r="M43" s="16">
        <f t="shared" si="13"/>
        <v>0.97707761110229485</v>
      </c>
      <c r="N43" s="15">
        <v>30</v>
      </c>
      <c r="O43" s="15">
        <v>116</v>
      </c>
      <c r="P43" s="18">
        <f t="shared" si="14"/>
        <v>0.25269248562990382</v>
      </c>
      <c r="Q43" s="155">
        <f t="shared" si="15"/>
        <v>8.4230828543301276E-3</v>
      </c>
      <c r="R43" s="119"/>
    </row>
    <row r="44" spans="1:18" ht="13.8" customHeight="1" x14ac:dyDescent="0.25">
      <c r="A44" s="13">
        <v>2009</v>
      </c>
      <c r="B44" s="84">
        <v>4.0084369123002599</v>
      </c>
      <c r="C44" s="15">
        <v>10</v>
      </c>
      <c r="D44" s="16">
        <f t="shared" si="9"/>
        <v>3.6075932210702337</v>
      </c>
      <c r="E44" s="15">
        <v>15.277829653378326</v>
      </c>
      <c r="F44" s="16">
        <f t="shared" si="10"/>
        <v>3.0564312741682995</v>
      </c>
      <c r="G44" s="15">
        <v>30</v>
      </c>
      <c r="H44" s="15">
        <f t="shared" si="7"/>
        <v>2.1395018919178095</v>
      </c>
      <c r="I44" s="15">
        <v>69</v>
      </c>
      <c r="J44" s="17">
        <f t="shared" si="11"/>
        <v>83.45376013130479</v>
      </c>
      <c r="K44" s="16">
        <f t="shared" si="8"/>
        <v>0.66324558649452103</v>
      </c>
      <c r="L44" s="16">
        <f t="shared" si="12"/>
        <v>2.9073779134006401E-2</v>
      </c>
      <c r="M44" s="16">
        <f t="shared" si="13"/>
        <v>0.8242271015595144</v>
      </c>
      <c r="N44" s="15">
        <v>30</v>
      </c>
      <c r="O44" s="15">
        <v>116</v>
      </c>
      <c r="P44" s="18">
        <f t="shared" si="14"/>
        <v>0.21316218143780544</v>
      </c>
      <c r="Q44" s="155">
        <f t="shared" si="15"/>
        <v>7.1054060479268481E-3</v>
      </c>
      <c r="R44" s="119"/>
    </row>
    <row r="45" spans="1:18" ht="13.8" customHeight="1" x14ac:dyDescent="0.25">
      <c r="A45" s="13">
        <v>2010</v>
      </c>
      <c r="B45" s="84">
        <v>4.3705261631477708</v>
      </c>
      <c r="C45" s="15">
        <v>10</v>
      </c>
      <c r="D45" s="16">
        <f t="shared" si="9"/>
        <v>3.9334735468329938</v>
      </c>
      <c r="E45" s="15">
        <v>16.625253452482024</v>
      </c>
      <c r="F45" s="16">
        <f t="shared" si="10"/>
        <v>3.2795236001856742</v>
      </c>
      <c r="G45" s="15">
        <v>30</v>
      </c>
      <c r="H45" s="15">
        <f t="shared" si="7"/>
        <v>2.2956665201299717</v>
      </c>
      <c r="I45" s="15">
        <v>69</v>
      </c>
      <c r="J45" s="17">
        <f t="shared" si="11"/>
        <v>83.71691199926974</v>
      </c>
      <c r="K45" s="16">
        <f t="shared" si="8"/>
        <v>0.71165662124029128</v>
      </c>
      <c r="L45" s="16">
        <f t="shared" si="12"/>
        <v>3.119590668450592E-2</v>
      </c>
      <c r="M45" s="16">
        <f t="shared" si="13"/>
        <v>0.88438835655240056</v>
      </c>
      <c r="N45" s="15">
        <v>30</v>
      </c>
      <c r="O45" s="15">
        <v>116</v>
      </c>
      <c r="P45" s="18">
        <f t="shared" si="14"/>
        <v>0.22872112669458633</v>
      </c>
      <c r="Q45" s="155">
        <f t="shared" si="15"/>
        <v>7.6240375564862115E-3</v>
      </c>
      <c r="R45" s="119"/>
    </row>
    <row r="46" spans="1:18" ht="13.8" customHeight="1" x14ac:dyDescent="0.25">
      <c r="A46" s="24">
        <v>2011</v>
      </c>
      <c r="B46" s="76">
        <v>4.3647392019563673</v>
      </c>
      <c r="C46" s="25">
        <v>10</v>
      </c>
      <c r="D46" s="26">
        <f t="shared" si="9"/>
        <v>3.9282652817607304</v>
      </c>
      <c r="E46" s="21">
        <v>17.972677251585722</v>
      </c>
      <c r="F46" s="26">
        <f t="shared" si="10"/>
        <v>3.2222508410837798</v>
      </c>
      <c r="G46" s="25">
        <v>30</v>
      </c>
      <c r="H46" s="21">
        <f t="shared" si="7"/>
        <v>2.2555755887586457</v>
      </c>
      <c r="I46" s="25">
        <v>69</v>
      </c>
      <c r="J46" s="27">
        <f t="shared" si="11"/>
        <v>83.980063867234691</v>
      </c>
      <c r="K46" s="20">
        <f t="shared" si="8"/>
        <v>0.6992284325151803</v>
      </c>
      <c r="L46" s="26">
        <f t="shared" si="12"/>
        <v>3.0651109370528451E-2</v>
      </c>
      <c r="M46" s="26">
        <f t="shared" si="13"/>
        <v>0.86894362509979628</v>
      </c>
      <c r="N46" s="25">
        <v>30</v>
      </c>
      <c r="O46" s="25">
        <v>116</v>
      </c>
      <c r="P46" s="28">
        <f t="shared" si="14"/>
        <v>0.2247267995947749</v>
      </c>
      <c r="Q46" s="157">
        <f t="shared" si="15"/>
        <v>7.4908933198258301E-3</v>
      </c>
      <c r="R46" s="119"/>
    </row>
    <row r="47" spans="1:18" ht="13.8" customHeight="1" x14ac:dyDescent="0.25">
      <c r="A47" s="19">
        <v>2012</v>
      </c>
      <c r="B47" s="76">
        <v>5.0393081430566085</v>
      </c>
      <c r="C47" s="21">
        <v>10</v>
      </c>
      <c r="D47" s="20">
        <f t="shared" ref="D47:D52" si="16">+B47-B47*(C47/100)</f>
        <v>4.5353773287509478</v>
      </c>
      <c r="E47" s="25">
        <v>17.972677251585722</v>
      </c>
      <c r="F47" s="20">
        <f t="shared" ref="F47:F52" si="17">+(D47-D47*(E47)/100)</f>
        <v>3.7202485993129502</v>
      </c>
      <c r="G47" s="21">
        <v>30</v>
      </c>
      <c r="H47" s="21">
        <f t="shared" si="7"/>
        <v>2.604174019519065</v>
      </c>
      <c r="I47" s="21">
        <v>69</v>
      </c>
      <c r="J47" s="22">
        <f t="shared" ref="J47:J52" si="18">100-(K47/B47*100)</f>
        <v>83.980063867234691</v>
      </c>
      <c r="K47" s="20">
        <f t="shared" si="8"/>
        <v>0.80729394605091009</v>
      </c>
      <c r="L47" s="20">
        <f t="shared" ref="L47:L52" si="19">+(K47/365)*16</f>
        <v>3.5388227772094688E-2</v>
      </c>
      <c r="M47" s="20">
        <f t="shared" ref="M47:M52" si="20">+L47*28.3495</f>
        <v>1.0032385632249983</v>
      </c>
      <c r="N47" s="21">
        <v>30</v>
      </c>
      <c r="O47" s="21">
        <v>116</v>
      </c>
      <c r="P47" s="23">
        <f t="shared" ref="P47:P52" si="21">+Q47*N47</f>
        <v>0.25945824910991333</v>
      </c>
      <c r="Q47" s="156">
        <f t="shared" ref="Q47:Q52" si="22">+M47/O47</f>
        <v>8.6486083036637785E-3</v>
      </c>
      <c r="R47" s="119"/>
    </row>
    <row r="48" spans="1:18" ht="13.8" customHeight="1" x14ac:dyDescent="0.25">
      <c r="A48" s="19">
        <v>2013</v>
      </c>
      <c r="B48" s="76">
        <v>4.6822846174457435</v>
      </c>
      <c r="C48" s="21">
        <v>10</v>
      </c>
      <c r="D48" s="20">
        <f t="shared" si="16"/>
        <v>4.2140561557011695</v>
      </c>
      <c r="E48" s="25">
        <v>17.972677251585722</v>
      </c>
      <c r="F48" s="20">
        <f t="shared" si="17"/>
        <v>3.4566774436364174</v>
      </c>
      <c r="G48" s="21">
        <v>30</v>
      </c>
      <c r="H48" s="21">
        <f t="shared" si="7"/>
        <v>2.4196742105454918</v>
      </c>
      <c r="I48" s="21">
        <v>69</v>
      </c>
      <c r="J48" s="22">
        <f t="shared" si="18"/>
        <v>83.980063867234691</v>
      </c>
      <c r="K48" s="20">
        <f t="shared" si="8"/>
        <v>0.75009900526910256</v>
      </c>
      <c r="L48" s="20">
        <f t="shared" si="19"/>
        <v>3.2881052285768882E-2</v>
      </c>
      <c r="M48" s="20">
        <f t="shared" si="20"/>
        <v>0.93216139177540491</v>
      </c>
      <c r="N48" s="21">
        <v>30</v>
      </c>
      <c r="O48" s="21">
        <v>116</v>
      </c>
      <c r="P48" s="23">
        <f t="shared" si="21"/>
        <v>0.24107622201088058</v>
      </c>
      <c r="Q48" s="156">
        <f t="shared" si="22"/>
        <v>8.0358740670293527E-3</v>
      </c>
      <c r="R48" s="119"/>
    </row>
    <row r="49" spans="1:18" ht="13.8" customHeight="1" x14ac:dyDescent="0.25">
      <c r="A49" s="19">
        <v>2014</v>
      </c>
      <c r="B49" s="76">
        <v>5.3331211672999137</v>
      </c>
      <c r="C49" s="21">
        <v>10</v>
      </c>
      <c r="D49" s="20">
        <f t="shared" si="16"/>
        <v>4.7998090505699222</v>
      </c>
      <c r="E49" s="25">
        <v>17.972677251585722</v>
      </c>
      <c r="F49" s="20">
        <f t="shared" si="17"/>
        <v>3.9371548612185894</v>
      </c>
      <c r="G49" s="21">
        <v>30</v>
      </c>
      <c r="H49" s="21">
        <f t="shared" si="7"/>
        <v>2.7560084028530127</v>
      </c>
      <c r="I49" s="21">
        <v>69</v>
      </c>
      <c r="J49" s="22">
        <f t="shared" si="18"/>
        <v>83.980063867234691</v>
      </c>
      <c r="K49" s="20">
        <f t="shared" si="8"/>
        <v>0.85436260488443394</v>
      </c>
      <c r="L49" s="20">
        <f t="shared" si="19"/>
        <v>3.7451511446988883E-2</v>
      </c>
      <c r="M49" s="20">
        <f t="shared" si="20"/>
        <v>1.0617316237664114</v>
      </c>
      <c r="N49" s="21">
        <v>30</v>
      </c>
      <c r="O49" s="21">
        <v>116</v>
      </c>
      <c r="P49" s="23">
        <f t="shared" si="21"/>
        <v>0.27458576476717533</v>
      </c>
      <c r="Q49" s="156">
        <f t="shared" si="22"/>
        <v>9.1528588255725112E-3</v>
      </c>
      <c r="R49" s="119"/>
    </row>
    <row r="50" spans="1:18" ht="13.8" customHeight="1" x14ac:dyDescent="0.25">
      <c r="A50" s="24">
        <v>2015</v>
      </c>
      <c r="B50" s="76">
        <v>3.1936469988413605</v>
      </c>
      <c r="C50" s="25">
        <v>10</v>
      </c>
      <c r="D50" s="26">
        <f t="shared" si="16"/>
        <v>2.8742822989572243</v>
      </c>
      <c r="E50" s="25">
        <v>17.972677251585722</v>
      </c>
      <c r="F50" s="26">
        <f t="shared" si="17"/>
        <v>2.3576968180661844</v>
      </c>
      <c r="G50" s="25">
        <v>30</v>
      </c>
      <c r="H50" s="21">
        <f t="shared" si="7"/>
        <v>1.650387772646329</v>
      </c>
      <c r="I50" s="25">
        <v>69</v>
      </c>
      <c r="J50" s="27">
        <f t="shared" si="18"/>
        <v>83.980063867234691</v>
      </c>
      <c r="K50" s="20">
        <f t="shared" si="8"/>
        <v>0.51162020952036191</v>
      </c>
      <c r="L50" s="26">
        <f t="shared" si="19"/>
        <v>2.2427187266646002E-2</v>
      </c>
      <c r="M50" s="26">
        <f t="shared" si="20"/>
        <v>0.63579954541578076</v>
      </c>
      <c r="N50" s="25">
        <v>30</v>
      </c>
      <c r="O50" s="25">
        <v>116</v>
      </c>
      <c r="P50" s="28">
        <f t="shared" si="21"/>
        <v>0.16443091691787431</v>
      </c>
      <c r="Q50" s="157">
        <f t="shared" si="22"/>
        <v>5.4810305639291443E-3</v>
      </c>
      <c r="R50" s="119"/>
    </row>
    <row r="51" spans="1:18" ht="13.8" customHeight="1" x14ac:dyDescent="0.25">
      <c r="A51" s="29">
        <v>2016</v>
      </c>
      <c r="B51" s="84">
        <v>5.9689613241787276</v>
      </c>
      <c r="C51" s="30">
        <v>10</v>
      </c>
      <c r="D51" s="14">
        <f t="shared" si="16"/>
        <v>5.3720651917608553</v>
      </c>
      <c r="E51" s="31">
        <v>17.972677251585722</v>
      </c>
      <c r="F51" s="14">
        <f t="shared" si="17"/>
        <v>4.4065612531008966</v>
      </c>
      <c r="G51" s="30">
        <v>30</v>
      </c>
      <c r="H51" s="15">
        <f t="shared" si="7"/>
        <v>3.0845928771706275</v>
      </c>
      <c r="I51" s="30">
        <v>69</v>
      </c>
      <c r="J51" s="32">
        <f t="shared" si="18"/>
        <v>83.980063867234691</v>
      </c>
      <c r="K51" s="16">
        <f t="shared" si="8"/>
        <v>0.95622379192289442</v>
      </c>
      <c r="L51" s="14">
        <f t="shared" si="19"/>
        <v>4.1916659371962497E-2</v>
      </c>
      <c r="M51" s="14">
        <f t="shared" si="20"/>
        <v>1.1883163348654509</v>
      </c>
      <c r="N51" s="30">
        <v>30</v>
      </c>
      <c r="O51" s="30">
        <v>116</v>
      </c>
      <c r="P51" s="33">
        <f t="shared" si="21"/>
        <v>0.30732319005140968</v>
      </c>
      <c r="Q51" s="158">
        <f t="shared" si="22"/>
        <v>1.024410633504699E-2</v>
      </c>
      <c r="R51" s="119"/>
    </row>
    <row r="52" spans="1:18" ht="13.8" customHeight="1" x14ac:dyDescent="0.25">
      <c r="A52" s="29">
        <v>2017</v>
      </c>
      <c r="B52" s="84">
        <v>5.1025667561946957</v>
      </c>
      <c r="C52" s="30">
        <v>10</v>
      </c>
      <c r="D52" s="14">
        <f t="shared" si="16"/>
        <v>4.5923100805752259</v>
      </c>
      <c r="E52" s="30">
        <v>17.972677251585722</v>
      </c>
      <c r="F52" s="14">
        <f t="shared" si="17"/>
        <v>3.7669490114014046</v>
      </c>
      <c r="G52" s="30">
        <v>30</v>
      </c>
      <c r="H52" s="15">
        <f t="shared" si="7"/>
        <v>2.636864307980983</v>
      </c>
      <c r="I52" s="30">
        <v>69</v>
      </c>
      <c r="J52" s="32">
        <f t="shared" si="18"/>
        <v>83.980063867234691</v>
      </c>
      <c r="K52" s="16">
        <f t="shared" si="8"/>
        <v>0.81742793547410475</v>
      </c>
      <c r="L52" s="14">
        <f t="shared" si="19"/>
        <v>3.5832457445440211E-2</v>
      </c>
      <c r="M52" s="14">
        <f t="shared" si="20"/>
        <v>1.0158322523495071</v>
      </c>
      <c r="N52" s="30">
        <v>30</v>
      </c>
      <c r="O52" s="30">
        <v>116</v>
      </c>
      <c r="P52" s="33">
        <f t="shared" si="21"/>
        <v>0.26271523767659666</v>
      </c>
      <c r="Q52" s="158">
        <f t="shared" si="22"/>
        <v>8.7571745892198894E-3</v>
      </c>
      <c r="R52" s="119"/>
    </row>
    <row r="53" spans="1:18" ht="13.8" customHeight="1" x14ac:dyDescent="0.25">
      <c r="A53" s="59">
        <v>2018</v>
      </c>
      <c r="B53" s="84">
        <v>5.3891168866870283</v>
      </c>
      <c r="C53" s="31">
        <v>10</v>
      </c>
      <c r="D53" s="35">
        <f>+B53-B53*(C53/100)</f>
        <v>4.8502051980183252</v>
      </c>
      <c r="E53" s="31">
        <v>18</v>
      </c>
      <c r="F53" s="35">
        <f>+(D53-D53*(E53)/100)</f>
        <v>3.9771682623750269</v>
      </c>
      <c r="G53" s="31">
        <v>30</v>
      </c>
      <c r="H53" s="97">
        <f>F53-(F53*G53/100)</f>
        <v>2.7840177836625188</v>
      </c>
      <c r="I53" s="31">
        <v>69</v>
      </c>
      <c r="J53" s="60">
        <f>100-(K53/B53*100)</f>
        <v>83.985399999999998</v>
      </c>
      <c r="K53" s="80">
        <f>+H53-H53*I53/100</f>
        <v>0.8630455129353809</v>
      </c>
      <c r="L53" s="35">
        <f>+(K53/365)*16</f>
        <v>3.7832132073879712E-2</v>
      </c>
      <c r="M53" s="35">
        <f>+L53*28.3495</f>
        <v>1.0725220282284529</v>
      </c>
      <c r="N53" s="31">
        <v>30</v>
      </c>
      <c r="O53" s="31">
        <v>116</v>
      </c>
      <c r="P53" s="61">
        <f>+Q53*N53</f>
        <v>0.27737638661080682</v>
      </c>
      <c r="Q53" s="159">
        <f>+M53/O53</f>
        <v>9.24587955369356E-3</v>
      </c>
      <c r="R53" s="119"/>
    </row>
    <row r="54" spans="1:18" ht="13.8" customHeight="1" x14ac:dyDescent="0.25">
      <c r="A54" s="59">
        <v>2019</v>
      </c>
      <c r="B54" s="84">
        <v>4.9917914142136794</v>
      </c>
      <c r="C54" s="31">
        <v>10</v>
      </c>
      <c r="D54" s="35">
        <f>+B54-B54*(C54/100)</f>
        <v>4.4926122727923117</v>
      </c>
      <c r="E54" s="31">
        <v>18</v>
      </c>
      <c r="F54" s="35">
        <f>+(D54-D54*(E54)/100)</f>
        <v>3.6839420636896953</v>
      </c>
      <c r="G54" s="31">
        <v>30</v>
      </c>
      <c r="H54" s="97">
        <f>F54-(F54*G54/100)</f>
        <v>2.5787594445827868</v>
      </c>
      <c r="I54" s="31">
        <v>69</v>
      </c>
      <c r="J54" s="60">
        <f>100-(K54/B54*100)</f>
        <v>83.985399999999998</v>
      </c>
      <c r="K54" s="80">
        <f>+H54-H54*I54/100</f>
        <v>0.79941542782066377</v>
      </c>
      <c r="L54" s="35">
        <f>+(K54/365)*16</f>
        <v>3.5042868068851013E-2</v>
      </c>
      <c r="M54" s="35">
        <f>+L54*28.3495</f>
        <v>0.99344778831789171</v>
      </c>
      <c r="N54" s="31">
        <v>30</v>
      </c>
      <c r="O54" s="31">
        <v>116</v>
      </c>
      <c r="P54" s="61">
        <f>+Q54*N54</f>
        <v>0.25692615215117887</v>
      </c>
      <c r="Q54" s="159">
        <f>+M54/O54</f>
        <v>8.5642050717059624E-3</v>
      </c>
      <c r="R54" s="119"/>
    </row>
    <row r="55" spans="1:18" ht="13.8" customHeight="1" x14ac:dyDescent="0.25">
      <c r="A55" s="59">
        <v>2020</v>
      </c>
      <c r="B55" s="84">
        <v>5.6565030278473598</v>
      </c>
      <c r="C55" s="31">
        <v>10</v>
      </c>
      <c r="D55" s="35">
        <f>+B55-B55*(C55/100)</f>
        <v>5.0908527250626241</v>
      </c>
      <c r="E55" s="31">
        <v>18</v>
      </c>
      <c r="F55" s="35">
        <f>+(D55-D55*(E55)/100)</f>
        <v>4.1744992345513516</v>
      </c>
      <c r="G55" s="31">
        <v>30</v>
      </c>
      <c r="H55" s="97">
        <f>F55-(F55*G55/100)</f>
        <v>2.9221494641859458</v>
      </c>
      <c r="I55" s="31">
        <v>69</v>
      </c>
      <c r="J55" s="60">
        <f>100-(K55/B55*100)</f>
        <v>83.985399999999998</v>
      </c>
      <c r="K55" s="80">
        <f>+H55-H55*I55/100</f>
        <v>0.90586633389764337</v>
      </c>
      <c r="L55" s="35">
        <f>+(K55/365)*16</f>
        <v>3.970920915715697E-2</v>
      </c>
      <c r="M55" s="35">
        <f>+L55*28.3495</f>
        <v>1.1257362250008216</v>
      </c>
      <c r="N55" s="31">
        <v>30</v>
      </c>
      <c r="O55" s="31">
        <v>116</v>
      </c>
      <c r="P55" s="61">
        <f>+Q55*N55</f>
        <v>0.29113867887952283</v>
      </c>
      <c r="Q55" s="159">
        <f>+M55/O55</f>
        <v>9.7046226293174276E-3</v>
      </c>
      <c r="R55" s="119"/>
    </row>
    <row r="56" spans="1:18" ht="13.8" customHeight="1" x14ac:dyDescent="0.25">
      <c r="A56" s="19">
        <v>2021</v>
      </c>
      <c r="B56" s="143">
        <v>6.2167475539879078</v>
      </c>
      <c r="C56" s="21">
        <v>10</v>
      </c>
      <c r="D56" s="20">
        <f t="shared" ref="D56:D57" si="23">+B56-B56*(C56/100)</f>
        <v>5.5950727985891167</v>
      </c>
      <c r="E56" s="21">
        <v>18</v>
      </c>
      <c r="F56" s="20">
        <f t="shared" ref="F56:F57" si="24">+(D56-D56*(E56)/100)</f>
        <v>4.5879596948430752</v>
      </c>
      <c r="G56" s="21">
        <v>30</v>
      </c>
      <c r="H56" s="21">
        <f t="shared" ref="H56:H57" si="25">F56-(F56*G56/100)</f>
        <v>3.2115717863901527</v>
      </c>
      <c r="I56" s="21">
        <v>69</v>
      </c>
      <c r="J56" s="22">
        <f t="shared" ref="J56:J57" si="26">100-(K56/B56*100)</f>
        <v>83.985399999999998</v>
      </c>
      <c r="K56" s="20">
        <f t="shared" ref="K56:K57" si="27">+H56-H56*I56/100</f>
        <v>0.99558725378094737</v>
      </c>
      <c r="L56" s="20">
        <f t="shared" ref="L56:L57" si="28">+(K56/365)*16</f>
        <v>4.3642180987657965E-2</v>
      </c>
      <c r="M56" s="20">
        <f t="shared" ref="M56:M57" si="29">+L56*28.3495</f>
        <v>1.2372340099096095</v>
      </c>
      <c r="N56" s="21">
        <v>30</v>
      </c>
      <c r="O56" s="21">
        <v>116</v>
      </c>
      <c r="P56" s="23">
        <f t="shared" ref="P56:P57" si="30">+Q56*N56</f>
        <v>0.31997431290765765</v>
      </c>
      <c r="Q56" s="156">
        <f t="shared" ref="Q56:Q57" si="31">+M56/O56</f>
        <v>1.0665810430255255E-2</v>
      </c>
      <c r="R56" s="119"/>
    </row>
    <row r="57" spans="1:18" ht="13.8" customHeight="1" thickBot="1" x14ac:dyDescent="0.3">
      <c r="A57" s="123">
        <v>2022</v>
      </c>
      <c r="B57" s="135">
        <v>5.6181434690508079</v>
      </c>
      <c r="C57" s="125">
        <v>10</v>
      </c>
      <c r="D57" s="124">
        <f t="shared" si="23"/>
        <v>5.0563291221457272</v>
      </c>
      <c r="E57" s="125">
        <v>18</v>
      </c>
      <c r="F57" s="124">
        <f t="shared" si="24"/>
        <v>4.1461898801594961</v>
      </c>
      <c r="G57" s="125">
        <v>30</v>
      </c>
      <c r="H57" s="125">
        <f t="shared" si="25"/>
        <v>2.9023329161116473</v>
      </c>
      <c r="I57" s="125">
        <v>69</v>
      </c>
      <c r="J57" s="126">
        <f t="shared" si="26"/>
        <v>83.985399999999998</v>
      </c>
      <c r="K57" s="124">
        <f t="shared" si="27"/>
        <v>0.89972320399461081</v>
      </c>
      <c r="L57" s="124">
        <f t="shared" si="28"/>
        <v>3.9439921270996638E-2</v>
      </c>
      <c r="M57" s="124">
        <f t="shared" si="29"/>
        <v>1.1181020480721191</v>
      </c>
      <c r="N57" s="125">
        <v>30</v>
      </c>
      <c r="O57" s="125">
        <v>116</v>
      </c>
      <c r="P57" s="127">
        <f t="shared" si="30"/>
        <v>0.28916432277727216</v>
      </c>
      <c r="Q57" s="160">
        <f t="shared" si="31"/>
        <v>9.6388107592424062E-3</v>
      </c>
      <c r="R57" s="119"/>
    </row>
    <row r="58" spans="1:18" ht="15" customHeight="1" thickTop="1" x14ac:dyDescent="0.25">
      <c r="A58" s="7" t="s">
        <v>96</v>
      </c>
      <c r="Q58" s="7"/>
    </row>
    <row r="59" spans="1:18" ht="15" customHeight="1" x14ac:dyDescent="0.25">
      <c r="A59" s="7" t="s">
        <v>88</v>
      </c>
      <c r="Q59" s="7"/>
    </row>
    <row r="60" spans="1:18" ht="15" customHeight="1" x14ac:dyDescent="0.25">
      <c r="A60" s="7" t="s">
        <v>104</v>
      </c>
      <c r="Q60" s="7"/>
    </row>
    <row r="61" spans="1:18" ht="15" customHeight="1" x14ac:dyDescent="0.25">
      <c r="A61" s="7" t="s">
        <v>209</v>
      </c>
      <c r="Q61" s="7"/>
    </row>
    <row r="62" spans="1:18" ht="15" customHeight="1" x14ac:dyDescent="0.25">
      <c r="A62" s="7" t="s">
        <v>210</v>
      </c>
      <c r="Q62" s="7"/>
    </row>
    <row r="63" spans="1:18" ht="15" customHeight="1" x14ac:dyDescent="0.25">
      <c r="A63" s="7" t="s">
        <v>105</v>
      </c>
      <c r="Q63" s="7"/>
    </row>
    <row r="64" spans="1:18" ht="15" customHeight="1" x14ac:dyDescent="0.25">
      <c r="A64" s="7" t="s">
        <v>106</v>
      </c>
      <c r="Q64" s="7"/>
    </row>
    <row r="65" spans="1:17" ht="15" customHeight="1" x14ac:dyDescent="0.25">
      <c r="A65" s="7" t="s">
        <v>214</v>
      </c>
      <c r="Q65" s="7"/>
    </row>
    <row r="66" spans="1:17" x14ac:dyDescent="0.25">
      <c r="Q66" s="7"/>
    </row>
    <row r="67" spans="1:17" x14ac:dyDescent="0.25">
      <c r="Q67" s="7"/>
    </row>
    <row r="68" spans="1:17" x14ac:dyDescent="0.25">
      <c r="Q68" s="7"/>
    </row>
    <row r="69" spans="1:17" x14ac:dyDescent="0.25">
      <c r="Q69" s="7"/>
    </row>
    <row r="70" spans="1:17" x14ac:dyDescent="0.25">
      <c r="Q70" s="7"/>
    </row>
    <row r="71" spans="1:17" x14ac:dyDescent="0.25">
      <c r="Q71" s="7"/>
    </row>
    <row r="72" spans="1:17" x14ac:dyDescent="0.25">
      <c r="Q72" s="7"/>
    </row>
    <row r="73" spans="1:17" x14ac:dyDescent="0.25">
      <c r="Q73" s="7"/>
    </row>
    <row r="74" spans="1:17" x14ac:dyDescent="0.25">
      <c r="Q74" s="7"/>
    </row>
    <row r="75" spans="1:17" x14ac:dyDescent="0.25">
      <c r="Q75" s="7"/>
    </row>
    <row r="76" spans="1:17" x14ac:dyDescent="0.25">
      <c r="Q76" s="7"/>
    </row>
    <row r="77" spans="1:17" x14ac:dyDescent="0.25">
      <c r="Q77" s="7"/>
    </row>
    <row r="78" spans="1:17" x14ac:dyDescent="0.25">
      <c r="Q78" s="7"/>
    </row>
    <row r="79" spans="1:17" x14ac:dyDescent="0.25">
      <c r="Q79" s="7"/>
    </row>
    <row r="80" spans="1:17" x14ac:dyDescent="0.25">
      <c r="Q80" s="7"/>
    </row>
    <row r="81" spans="17:17" x14ac:dyDescent="0.25">
      <c r="Q81"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pageSetUpPr fitToPage="1"/>
  </sheetPr>
  <dimension ref="A1:R70"/>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129</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0.50279928993621126</v>
      </c>
      <c r="C5" s="15">
        <v>3</v>
      </c>
      <c r="D5" s="16">
        <f t="shared" ref="D5:D46" si="0">+B5-B5*(C5/100)</f>
        <v>0.48771531123812495</v>
      </c>
      <c r="E5" s="15">
        <v>21.021318277658899</v>
      </c>
      <c r="F5" s="16">
        <f t="shared" ref="F5:F46" si="1">+(D5-D5*(E5)/100)</f>
        <v>0.385191123373884</v>
      </c>
      <c r="G5" s="15">
        <v>10</v>
      </c>
      <c r="H5" s="16">
        <f>F5-(F5*G5/100)</f>
        <v>0.34667201103649559</v>
      </c>
      <c r="I5" s="15">
        <v>47</v>
      </c>
      <c r="J5" s="17">
        <f t="shared" ref="J5:J46" si="2">100-(K5/B5*100)</f>
        <v>63.457353753889997</v>
      </c>
      <c r="K5" s="16">
        <f>+H5-H5*I5/100</f>
        <v>0.18373616584934266</v>
      </c>
      <c r="L5" s="16">
        <f t="shared" ref="L5:L46" si="3">+(K5/365)*16</f>
        <v>8.0541880920259792E-3</v>
      </c>
      <c r="M5" s="16">
        <f t="shared" ref="M5:M46" si="4">+L5*28.3495</f>
        <v>0.22833220531489049</v>
      </c>
      <c r="N5" s="15">
        <v>19</v>
      </c>
      <c r="O5" s="15">
        <v>116</v>
      </c>
      <c r="P5" s="18">
        <f t="shared" ref="P5:P46" si="5">+Q5*N5</f>
        <v>3.7399240525714819E-2</v>
      </c>
      <c r="Q5" s="114">
        <f t="shared" ref="Q5:Q46" si="6">+M5/O5</f>
        <v>1.9683810803007799E-3</v>
      </c>
      <c r="R5" s="119"/>
    </row>
    <row r="6" spans="1:18" ht="13.8" customHeight="1" x14ac:dyDescent="0.25">
      <c r="A6" s="19">
        <v>1971</v>
      </c>
      <c r="B6" s="20">
        <v>0.56438137156230583</v>
      </c>
      <c r="C6" s="21">
        <v>3</v>
      </c>
      <c r="D6" s="20">
        <f t="shared" si="0"/>
        <v>0.54744993041543666</v>
      </c>
      <c r="E6" s="21">
        <v>21.021318277658899</v>
      </c>
      <c r="F6" s="20">
        <f t="shared" si="1"/>
        <v>0.43236873813198556</v>
      </c>
      <c r="G6" s="21">
        <v>10</v>
      </c>
      <c r="H6" s="20">
        <f t="shared" ref="H6:H52" si="7">F6-(F6*G6/100)</f>
        <v>0.38913186431878699</v>
      </c>
      <c r="I6" s="21">
        <v>47</v>
      </c>
      <c r="J6" s="22">
        <f t="shared" si="2"/>
        <v>63.457353753889997</v>
      </c>
      <c r="K6" s="20">
        <f t="shared" ref="K6:K52" si="8">+H6-H6*I6/100</f>
        <v>0.2062398880889571</v>
      </c>
      <c r="L6" s="20">
        <f t="shared" si="3"/>
        <v>9.0406526285570239E-3</v>
      </c>
      <c r="M6" s="20">
        <f t="shared" si="4"/>
        <v>0.25629798169327733</v>
      </c>
      <c r="N6" s="21">
        <v>19</v>
      </c>
      <c r="O6" s="21">
        <v>116</v>
      </c>
      <c r="P6" s="23">
        <f t="shared" si="5"/>
        <v>4.1979841829071288E-2</v>
      </c>
      <c r="Q6" s="115">
        <f t="shared" si="6"/>
        <v>2.2094653594248045E-3</v>
      </c>
      <c r="R6" s="119"/>
    </row>
    <row r="7" spans="1:18" ht="13.8" customHeight="1" x14ac:dyDescent="0.25">
      <c r="A7" s="19">
        <v>1972</v>
      </c>
      <c r="B7" s="20">
        <v>0.50358272668369097</v>
      </c>
      <c r="C7" s="21">
        <v>3</v>
      </c>
      <c r="D7" s="20">
        <f t="shared" si="0"/>
        <v>0.48847524488318023</v>
      </c>
      <c r="E7" s="21">
        <v>21.021318277658899</v>
      </c>
      <c r="F7" s="20">
        <f t="shared" si="1"/>
        <v>0.38579130894871316</v>
      </c>
      <c r="G7" s="21">
        <v>10</v>
      </c>
      <c r="H7" s="20">
        <f t="shared" si="7"/>
        <v>0.34721217805384186</v>
      </c>
      <c r="I7" s="21">
        <v>47</v>
      </c>
      <c r="J7" s="22">
        <f t="shared" si="2"/>
        <v>63.457353753889997</v>
      </c>
      <c r="K7" s="20">
        <f t="shared" si="8"/>
        <v>0.1840224543685362</v>
      </c>
      <c r="L7" s="20">
        <f t="shared" si="3"/>
        <v>8.0667377257440526E-3</v>
      </c>
      <c r="M7" s="20">
        <f t="shared" si="4"/>
        <v>0.22868798115598102</v>
      </c>
      <c r="N7" s="21">
        <v>19</v>
      </c>
      <c r="O7" s="21">
        <v>116</v>
      </c>
      <c r="P7" s="23">
        <f t="shared" si="5"/>
        <v>3.7457514154858956E-2</v>
      </c>
      <c r="Q7" s="115">
        <f t="shared" si="6"/>
        <v>1.9714481134136294E-3</v>
      </c>
      <c r="R7" s="119"/>
    </row>
    <row r="8" spans="1:18" ht="13.8" customHeight="1" x14ac:dyDescent="0.25">
      <c r="A8" s="19">
        <v>1973</v>
      </c>
      <c r="B8" s="20">
        <v>0.55967419977443145</v>
      </c>
      <c r="C8" s="21">
        <v>3</v>
      </c>
      <c r="D8" s="20">
        <f t="shared" si="0"/>
        <v>0.54288397378119846</v>
      </c>
      <c r="E8" s="21">
        <v>21.021318277658899</v>
      </c>
      <c r="F8" s="20">
        <f t="shared" si="1"/>
        <v>0.42876260577425046</v>
      </c>
      <c r="G8" s="21">
        <v>10</v>
      </c>
      <c r="H8" s="20">
        <f t="shared" si="7"/>
        <v>0.38588634519682541</v>
      </c>
      <c r="I8" s="21">
        <v>47</v>
      </c>
      <c r="J8" s="22">
        <f t="shared" si="2"/>
        <v>63.457353753889997</v>
      </c>
      <c r="K8" s="20">
        <f t="shared" si="8"/>
        <v>0.20451976295431745</v>
      </c>
      <c r="L8" s="20">
        <f t="shared" si="3"/>
        <v>8.9652498829289849E-3</v>
      </c>
      <c r="M8" s="20">
        <f t="shared" si="4"/>
        <v>0.25416035155609523</v>
      </c>
      <c r="N8" s="21">
        <v>19</v>
      </c>
      <c r="O8" s="21">
        <v>116</v>
      </c>
      <c r="P8" s="23">
        <f t="shared" si="5"/>
        <v>4.1629712754877667E-2</v>
      </c>
      <c r="Q8" s="115">
        <f t="shared" si="6"/>
        <v>2.1910375134146141E-3</v>
      </c>
      <c r="R8" s="119"/>
    </row>
    <row r="9" spans="1:18" ht="13.8" customHeight="1" x14ac:dyDescent="0.25">
      <c r="A9" s="19">
        <v>1974</v>
      </c>
      <c r="B9" s="20">
        <v>0.50642026803333107</v>
      </c>
      <c r="C9" s="21">
        <v>3</v>
      </c>
      <c r="D9" s="20">
        <f t="shared" si="0"/>
        <v>0.49122765999233114</v>
      </c>
      <c r="E9" s="21">
        <v>21.021318277658899</v>
      </c>
      <c r="F9" s="20">
        <f t="shared" si="1"/>
        <v>0.38796513011744715</v>
      </c>
      <c r="G9" s="21">
        <v>10</v>
      </c>
      <c r="H9" s="20">
        <f t="shared" si="7"/>
        <v>0.34916861710570246</v>
      </c>
      <c r="I9" s="21">
        <v>47</v>
      </c>
      <c r="J9" s="22">
        <f t="shared" si="2"/>
        <v>63.457353753889983</v>
      </c>
      <c r="K9" s="20">
        <f t="shared" si="8"/>
        <v>0.18505936706602233</v>
      </c>
      <c r="L9" s="20">
        <f t="shared" si="3"/>
        <v>8.1121914330311157E-3</v>
      </c>
      <c r="M9" s="20">
        <f t="shared" si="4"/>
        <v>0.22997657103071562</v>
      </c>
      <c r="N9" s="21">
        <v>19</v>
      </c>
      <c r="O9" s="21">
        <v>116</v>
      </c>
      <c r="P9" s="23">
        <f t="shared" si="5"/>
        <v>3.7668576289513762E-2</v>
      </c>
      <c r="Q9" s="115">
        <f t="shared" si="6"/>
        <v>1.9825566468165139E-3</v>
      </c>
      <c r="R9" s="119"/>
    </row>
    <row r="10" spans="1:18" ht="13.8" customHeight="1" x14ac:dyDescent="0.25">
      <c r="A10" s="19">
        <v>1975</v>
      </c>
      <c r="B10" s="20">
        <v>0.63387553073763847</v>
      </c>
      <c r="C10" s="21">
        <v>3</v>
      </c>
      <c r="D10" s="20">
        <f t="shared" si="0"/>
        <v>0.61485926481550934</v>
      </c>
      <c r="E10" s="21">
        <v>21.021318277658899</v>
      </c>
      <c r="F10" s="20">
        <f t="shared" si="1"/>
        <v>0.48560774179896754</v>
      </c>
      <c r="G10" s="21">
        <v>10</v>
      </c>
      <c r="H10" s="20">
        <f t="shared" si="7"/>
        <v>0.4370469676190708</v>
      </c>
      <c r="I10" s="21">
        <v>47</v>
      </c>
      <c r="J10" s="22">
        <f t="shared" si="2"/>
        <v>63.457353753889997</v>
      </c>
      <c r="K10" s="20">
        <f t="shared" si="8"/>
        <v>0.23163489283810751</v>
      </c>
      <c r="L10" s="20">
        <f t="shared" si="3"/>
        <v>1.0153858316191014E-2</v>
      </c>
      <c r="M10" s="20">
        <f t="shared" si="4"/>
        <v>0.28785680633485716</v>
      </c>
      <c r="N10" s="21">
        <v>19</v>
      </c>
      <c r="O10" s="21">
        <v>116</v>
      </c>
      <c r="P10" s="23">
        <f t="shared" si="5"/>
        <v>4.7148959658295568E-2</v>
      </c>
      <c r="Q10" s="115">
        <f t="shared" si="6"/>
        <v>2.4815241925418719E-3</v>
      </c>
      <c r="R10" s="119"/>
    </row>
    <row r="11" spans="1:18" ht="13.8" customHeight="1" x14ac:dyDescent="0.25">
      <c r="A11" s="13">
        <v>1976</v>
      </c>
      <c r="B11" s="14">
        <v>0.60127961107161687</v>
      </c>
      <c r="C11" s="15">
        <v>3</v>
      </c>
      <c r="D11" s="16">
        <f t="shared" si="0"/>
        <v>0.58324122273946832</v>
      </c>
      <c r="E11" s="15">
        <v>21.021318277658899</v>
      </c>
      <c r="F11" s="16">
        <f t="shared" si="1"/>
        <v>0.46063622898089523</v>
      </c>
      <c r="G11" s="15">
        <v>10</v>
      </c>
      <c r="H11" s="16">
        <f t="shared" si="7"/>
        <v>0.41457260608280572</v>
      </c>
      <c r="I11" s="15">
        <v>47</v>
      </c>
      <c r="J11" s="17">
        <f t="shared" si="2"/>
        <v>63.457353753889997</v>
      </c>
      <c r="K11" s="16">
        <f t="shared" si="8"/>
        <v>0.21972348122388702</v>
      </c>
      <c r="L11" s="16">
        <f t="shared" si="3"/>
        <v>9.6317142454306632E-3</v>
      </c>
      <c r="M11" s="16">
        <f t="shared" si="4"/>
        <v>0.27305428300083656</v>
      </c>
      <c r="N11" s="15">
        <v>19</v>
      </c>
      <c r="O11" s="15">
        <v>116</v>
      </c>
      <c r="P11" s="18">
        <f t="shared" si="5"/>
        <v>4.4724408422550814E-2</v>
      </c>
      <c r="Q11" s="114">
        <f t="shared" si="6"/>
        <v>2.3539162327658324E-3</v>
      </c>
      <c r="R11" s="119"/>
    </row>
    <row r="12" spans="1:18" ht="13.8" customHeight="1" x14ac:dyDescent="0.25">
      <c r="A12" s="13">
        <v>1977</v>
      </c>
      <c r="B12" s="14">
        <v>0.66064593464372801</v>
      </c>
      <c r="C12" s="15">
        <v>3</v>
      </c>
      <c r="D12" s="16">
        <f t="shared" si="0"/>
        <v>0.64082655660441612</v>
      </c>
      <c r="E12" s="15">
        <v>21.021318277658899</v>
      </c>
      <c r="F12" s="16">
        <f t="shared" si="1"/>
        <v>0.50611636653283987</v>
      </c>
      <c r="G12" s="15">
        <v>10</v>
      </c>
      <c r="H12" s="16">
        <f t="shared" si="7"/>
        <v>0.45550472987955587</v>
      </c>
      <c r="I12" s="15">
        <v>47</v>
      </c>
      <c r="J12" s="17">
        <f t="shared" si="2"/>
        <v>63.457353753889997</v>
      </c>
      <c r="K12" s="16">
        <f t="shared" si="8"/>
        <v>0.24141750683616461</v>
      </c>
      <c r="L12" s="16">
        <f t="shared" si="3"/>
        <v>1.058268523117434E-2</v>
      </c>
      <c r="M12" s="16">
        <f t="shared" si="4"/>
        <v>0.30001383496117695</v>
      </c>
      <c r="N12" s="15">
        <v>19</v>
      </c>
      <c r="O12" s="15">
        <v>116</v>
      </c>
      <c r="P12" s="18">
        <f t="shared" si="5"/>
        <v>4.9140197105710021E-2</v>
      </c>
      <c r="Q12" s="114">
        <f t="shared" si="6"/>
        <v>2.586326163458422E-3</v>
      </c>
      <c r="R12" s="119"/>
    </row>
    <row r="13" spans="1:18" ht="13.8" customHeight="1" x14ac:dyDescent="0.25">
      <c r="A13" s="13">
        <v>1978</v>
      </c>
      <c r="B13" s="14">
        <v>0.54718643130004274</v>
      </c>
      <c r="C13" s="15">
        <v>3</v>
      </c>
      <c r="D13" s="16">
        <f t="shared" si="0"/>
        <v>0.53077083836104144</v>
      </c>
      <c r="E13" s="15">
        <v>21.021318277658899</v>
      </c>
      <c r="F13" s="16">
        <f t="shared" si="1"/>
        <v>0.41919581110416848</v>
      </c>
      <c r="G13" s="15">
        <v>10</v>
      </c>
      <c r="H13" s="16">
        <f t="shared" si="7"/>
        <v>0.37727622999375166</v>
      </c>
      <c r="I13" s="15">
        <v>47</v>
      </c>
      <c r="J13" s="17">
        <f t="shared" si="2"/>
        <v>63.45735375388999</v>
      </c>
      <c r="K13" s="16">
        <f t="shared" si="8"/>
        <v>0.1999564018966884</v>
      </c>
      <c r="L13" s="16">
        <f t="shared" si="3"/>
        <v>8.765212137937026E-3</v>
      </c>
      <c r="M13" s="16">
        <f t="shared" si="4"/>
        <v>0.24848938150444572</v>
      </c>
      <c r="N13" s="15">
        <v>19</v>
      </c>
      <c r="O13" s="15">
        <v>116</v>
      </c>
      <c r="P13" s="18">
        <f t="shared" si="5"/>
        <v>4.070084697055576E-2</v>
      </c>
      <c r="Q13" s="114">
        <f t="shared" si="6"/>
        <v>2.1421498405555664E-3</v>
      </c>
      <c r="R13" s="119"/>
    </row>
    <row r="14" spans="1:18" ht="13.8" customHeight="1" x14ac:dyDescent="0.25">
      <c r="A14" s="13">
        <v>1979</v>
      </c>
      <c r="B14" s="14">
        <v>0.59284213950003328</v>
      </c>
      <c r="C14" s="15">
        <v>3</v>
      </c>
      <c r="D14" s="16">
        <f t="shared" si="0"/>
        <v>0.57505687531503225</v>
      </c>
      <c r="E14" s="15">
        <v>21.021318277658899</v>
      </c>
      <c r="F14" s="16">
        <f t="shared" si="1"/>
        <v>0.45417233927749923</v>
      </c>
      <c r="G14" s="15">
        <v>10</v>
      </c>
      <c r="H14" s="16">
        <f t="shared" si="7"/>
        <v>0.40875510534974929</v>
      </c>
      <c r="I14" s="15">
        <v>47</v>
      </c>
      <c r="J14" s="17">
        <f t="shared" si="2"/>
        <v>63.457353753889997</v>
      </c>
      <c r="K14" s="16">
        <f t="shared" si="8"/>
        <v>0.21664020583536711</v>
      </c>
      <c r="L14" s="16">
        <f t="shared" si="3"/>
        <v>9.4965569681256818E-3</v>
      </c>
      <c r="M14" s="16">
        <f t="shared" si="4"/>
        <v>0.26922264176787902</v>
      </c>
      <c r="N14" s="15">
        <v>19</v>
      </c>
      <c r="O14" s="15">
        <v>116</v>
      </c>
      <c r="P14" s="18">
        <f t="shared" si="5"/>
        <v>4.4096812013704328E-2</v>
      </c>
      <c r="Q14" s="114">
        <f t="shared" si="6"/>
        <v>2.3208848428265434E-3</v>
      </c>
      <c r="R14" s="119"/>
    </row>
    <row r="15" spans="1:18" ht="13.8" customHeight="1" x14ac:dyDescent="0.25">
      <c r="A15" s="13">
        <v>1980</v>
      </c>
      <c r="B15" s="14">
        <v>0.56509848709484201</v>
      </c>
      <c r="C15" s="15">
        <v>3</v>
      </c>
      <c r="D15" s="16">
        <f t="shared" si="0"/>
        <v>0.54814553248199671</v>
      </c>
      <c r="E15" s="15">
        <v>21.021318277658899</v>
      </c>
      <c r="F15" s="16">
        <f t="shared" si="1"/>
        <v>0.43291811547418801</v>
      </c>
      <c r="G15" s="15">
        <v>10</v>
      </c>
      <c r="H15" s="16">
        <f t="shared" si="7"/>
        <v>0.38962630392676922</v>
      </c>
      <c r="I15" s="15">
        <v>47</v>
      </c>
      <c r="J15" s="17">
        <f t="shared" si="2"/>
        <v>63.457353753889997</v>
      </c>
      <c r="K15" s="16">
        <f t="shared" si="8"/>
        <v>0.20650194108118769</v>
      </c>
      <c r="L15" s="16">
        <f t="shared" si="3"/>
        <v>9.0521398830109671E-3</v>
      </c>
      <c r="M15" s="16">
        <f t="shared" si="4"/>
        <v>0.25662363961341939</v>
      </c>
      <c r="N15" s="15">
        <v>19</v>
      </c>
      <c r="O15" s="15">
        <v>116</v>
      </c>
      <c r="P15" s="18">
        <f t="shared" si="5"/>
        <v>4.2033182350473861E-2</v>
      </c>
      <c r="Q15" s="114">
        <f t="shared" si="6"/>
        <v>2.2122727552880981E-3</v>
      </c>
      <c r="R15" s="119"/>
    </row>
    <row r="16" spans="1:18" ht="13.8" customHeight="1" x14ac:dyDescent="0.25">
      <c r="A16" s="19">
        <v>1981</v>
      </c>
      <c r="B16" s="20">
        <v>0.5745082421135298</v>
      </c>
      <c r="C16" s="21">
        <v>3</v>
      </c>
      <c r="D16" s="20">
        <f t="shared" si="0"/>
        <v>0.55727299485012394</v>
      </c>
      <c r="E16" s="21">
        <v>21.021318277658899</v>
      </c>
      <c r="F16" s="20">
        <f t="shared" si="1"/>
        <v>0.44012686492723768</v>
      </c>
      <c r="G16" s="21">
        <v>10</v>
      </c>
      <c r="H16" s="20">
        <f t="shared" si="7"/>
        <v>0.39611417843451391</v>
      </c>
      <c r="I16" s="21">
        <v>47</v>
      </c>
      <c r="J16" s="22">
        <f t="shared" si="2"/>
        <v>63.457353753889997</v>
      </c>
      <c r="K16" s="20">
        <f t="shared" si="8"/>
        <v>0.20994051457029236</v>
      </c>
      <c r="L16" s="20">
        <f t="shared" si="3"/>
        <v>9.2028718715744598E-3</v>
      </c>
      <c r="M16" s="20">
        <f t="shared" si="4"/>
        <v>0.26089681612320015</v>
      </c>
      <c r="N16" s="21">
        <v>19</v>
      </c>
      <c r="O16" s="21">
        <v>116</v>
      </c>
      <c r="P16" s="23">
        <f t="shared" si="5"/>
        <v>4.2733099192593126E-2</v>
      </c>
      <c r="Q16" s="115">
        <f t="shared" si="6"/>
        <v>2.2491104838206909E-3</v>
      </c>
      <c r="R16" s="119"/>
    </row>
    <row r="17" spans="1:18" ht="13.8" customHeight="1" x14ac:dyDescent="0.25">
      <c r="A17" s="19">
        <v>1982</v>
      </c>
      <c r="B17" s="20">
        <v>0.50078348660189165</v>
      </c>
      <c r="C17" s="21">
        <v>3</v>
      </c>
      <c r="D17" s="20">
        <f t="shared" si="0"/>
        <v>0.48575998200383491</v>
      </c>
      <c r="E17" s="21">
        <v>21.021318277658899</v>
      </c>
      <c r="F17" s="20">
        <f t="shared" si="1"/>
        <v>0.38364683012131018</v>
      </c>
      <c r="G17" s="21">
        <v>10</v>
      </c>
      <c r="H17" s="20">
        <f t="shared" si="7"/>
        <v>0.34528214710917915</v>
      </c>
      <c r="I17" s="21">
        <v>47</v>
      </c>
      <c r="J17" s="22">
        <f t="shared" si="2"/>
        <v>63.457353753889997</v>
      </c>
      <c r="K17" s="20">
        <f t="shared" si="8"/>
        <v>0.18299953796786497</v>
      </c>
      <c r="L17" s="20">
        <f t="shared" si="3"/>
        <v>8.0218975547557241E-3</v>
      </c>
      <c r="M17" s="20">
        <f t="shared" si="4"/>
        <v>0.2274167847285474</v>
      </c>
      <c r="N17" s="21">
        <v>19</v>
      </c>
      <c r="O17" s="21">
        <v>116</v>
      </c>
      <c r="P17" s="23">
        <f t="shared" si="5"/>
        <v>3.7249300946917245E-2</v>
      </c>
      <c r="Q17" s="115">
        <f t="shared" si="6"/>
        <v>1.9604895235219603E-3</v>
      </c>
      <c r="R17" s="119"/>
    </row>
    <row r="18" spans="1:18" ht="13.8" customHeight="1" x14ac:dyDescent="0.25">
      <c r="A18" s="19">
        <v>1983</v>
      </c>
      <c r="B18" s="20">
        <v>0.5465946308722317</v>
      </c>
      <c r="C18" s="21">
        <v>3</v>
      </c>
      <c r="D18" s="20">
        <f t="shared" si="0"/>
        <v>0.53019679194606473</v>
      </c>
      <c r="E18" s="21">
        <v>21.021318277658899</v>
      </c>
      <c r="F18" s="20">
        <f t="shared" si="1"/>
        <v>0.41874243681314549</v>
      </c>
      <c r="G18" s="21">
        <v>10</v>
      </c>
      <c r="H18" s="20">
        <f t="shared" si="7"/>
        <v>0.37686819313183095</v>
      </c>
      <c r="I18" s="21">
        <v>47</v>
      </c>
      <c r="J18" s="22">
        <f t="shared" si="2"/>
        <v>63.457353753889997</v>
      </c>
      <c r="K18" s="20">
        <f t="shared" si="8"/>
        <v>0.19974014235987039</v>
      </c>
      <c r="L18" s="20">
        <f t="shared" si="3"/>
        <v>8.7557322678299358E-3</v>
      </c>
      <c r="M18" s="20">
        <f t="shared" si="4"/>
        <v>0.24822063192684476</v>
      </c>
      <c r="N18" s="21">
        <v>19</v>
      </c>
      <c r="O18" s="21">
        <v>116</v>
      </c>
      <c r="P18" s="23">
        <f t="shared" si="5"/>
        <v>4.0656827643190091E-2</v>
      </c>
      <c r="Q18" s="115">
        <f t="shared" si="6"/>
        <v>2.1398330338521102E-3</v>
      </c>
      <c r="R18" s="119"/>
    </row>
    <row r="19" spans="1:18" ht="13.8" customHeight="1" x14ac:dyDescent="0.25">
      <c r="A19" s="19">
        <v>1984</v>
      </c>
      <c r="B19" s="20">
        <v>0.4950474365462792</v>
      </c>
      <c r="C19" s="21">
        <v>3</v>
      </c>
      <c r="D19" s="20">
        <f t="shared" si="0"/>
        <v>0.48019601344989082</v>
      </c>
      <c r="E19" s="21">
        <v>21.021318277658899</v>
      </c>
      <c r="F19" s="20">
        <f t="shared" si="1"/>
        <v>0.37925248110595955</v>
      </c>
      <c r="G19" s="21">
        <v>10</v>
      </c>
      <c r="H19" s="20">
        <f t="shared" si="7"/>
        <v>0.34132723299536361</v>
      </c>
      <c r="I19" s="21">
        <v>47</v>
      </c>
      <c r="J19" s="22">
        <f t="shared" si="2"/>
        <v>63.45735375388999</v>
      </c>
      <c r="K19" s="20">
        <f t="shared" si="8"/>
        <v>0.18090343348754273</v>
      </c>
      <c r="L19" s="20">
        <f t="shared" si="3"/>
        <v>7.9300135227415997E-3</v>
      </c>
      <c r="M19" s="20">
        <f t="shared" si="4"/>
        <v>0.22481191836296296</v>
      </c>
      <c r="N19" s="21">
        <v>19</v>
      </c>
      <c r="O19" s="21">
        <v>116</v>
      </c>
      <c r="P19" s="23">
        <f t="shared" si="5"/>
        <v>3.6822641800830141E-2</v>
      </c>
      <c r="Q19" s="115">
        <f t="shared" si="6"/>
        <v>1.9380337789910601E-3</v>
      </c>
      <c r="R19" s="119"/>
    </row>
    <row r="20" spans="1:18" ht="13.8" customHeight="1" x14ac:dyDescent="0.25">
      <c r="A20" s="19">
        <v>1985</v>
      </c>
      <c r="B20" s="20">
        <v>0.51205496680298235</v>
      </c>
      <c r="C20" s="21">
        <v>3</v>
      </c>
      <c r="D20" s="20">
        <f t="shared" si="0"/>
        <v>0.49669331779889286</v>
      </c>
      <c r="E20" s="21">
        <v>21.021318277658899</v>
      </c>
      <c r="F20" s="20">
        <f t="shared" si="1"/>
        <v>0.39228183460052379</v>
      </c>
      <c r="G20" s="21">
        <v>10</v>
      </c>
      <c r="H20" s="20">
        <f t="shared" si="7"/>
        <v>0.35305365114047138</v>
      </c>
      <c r="I20" s="21">
        <v>47</v>
      </c>
      <c r="J20" s="22">
        <f t="shared" si="2"/>
        <v>63.457353753890004</v>
      </c>
      <c r="K20" s="20">
        <f t="shared" si="8"/>
        <v>0.18711843510444981</v>
      </c>
      <c r="L20" s="20">
        <f t="shared" si="3"/>
        <v>8.2024519497841016E-3</v>
      </c>
      <c r="M20" s="20">
        <f t="shared" si="4"/>
        <v>0.23253541155040439</v>
      </c>
      <c r="N20" s="21">
        <v>19</v>
      </c>
      <c r="O20" s="21">
        <v>116</v>
      </c>
      <c r="P20" s="23">
        <f t="shared" si="5"/>
        <v>3.8087696719462785E-2</v>
      </c>
      <c r="Q20" s="115">
        <f t="shared" si="6"/>
        <v>2.0046156168138309E-3</v>
      </c>
      <c r="R20" s="119"/>
    </row>
    <row r="21" spans="1:18" ht="13.8" customHeight="1" x14ac:dyDescent="0.25">
      <c r="A21" s="13">
        <v>1986</v>
      </c>
      <c r="B21" s="14">
        <v>0.46356455047998968</v>
      </c>
      <c r="C21" s="15">
        <v>3</v>
      </c>
      <c r="D21" s="16">
        <f t="shared" si="0"/>
        <v>0.44965761396559001</v>
      </c>
      <c r="E21" s="15">
        <v>21.021318277658899</v>
      </c>
      <c r="F21" s="16">
        <f t="shared" si="1"/>
        <v>0.35513365577415656</v>
      </c>
      <c r="G21" s="15">
        <v>10</v>
      </c>
      <c r="H21" s="16">
        <f t="shared" si="7"/>
        <v>0.31962029019674087</v>
      </c>
      <c r="I21" s="15">
        <v>47</v>
      </c>
      <c r="J21" s="17">
        <f t="shared" si="2"/>
        <v>63.457353753889997</v>
      </c>
      <c r="K21" s="16">
        <f t="shared" si="8"/>
        <v>0.16939875380427266</v>
      </c>
      <c r="L21" s="16">
        <f t="shared" si="3"/>
        <v>7.4256987968996232E-3</v>
      </c>
      <c r="M21" s="16">
        <f t="shared" si="4"/>
        <v>0.21051484804270587</v>
      </c>
      <c r="N21" s="15">
        <v>19</v>
      </c>
      <c r="O21" s="15">
        <v>116</v>
      </c>
      <c r="P21" s="18">
        <f t="shared" si="5"/>
        <v>3.4480880282856993E-2</v>
      </c>
      <c r="Q21" s="114">
        <f t="shared" si="6"/>
        <v>1.8147831727819471E-3</v>
      </c>
      <c r="R21" s="119"/>
    </row>
    <row r="22" spans="1:18" ht="13.8" customHeight="1" x14ac:dyDescent="0.25">
      <c r="A22" s="13">
        <v>1987</v>
      </c>
      <c r="B22" s="14">
        <v>0.51295693100121909</v>
      </c>
      <c r="C22" s="15">
        <v>3</v>
      </c>
      <c r="D22" s="16">
        <f t="shared" si="0"/>
        <v>0.49756822307118254</v>
      </c>
      <c r="E22" s="15">
        <v>21.021318277658899</v>
      </c>
      <c r="F22" s="16">
        <f t="shared" si="1"/>
        <v>0.39297282325089744</v>
      </c>
      <c r="G22" s="15">
        <v>10</v>
      </c>
      <c r="H22" s="16">
        <f t="shared" si="7"/>
        <v>0.35367554092580766</v>
      </c>
      <c r="I22" s="15">
        <v>47</v>
      </c>
      <c r="J22" s="17">
        <f t="shared" si="2"/>
        <v>63.457353753889997</v>
      </c>
      <c r="K22" s="16">
        <f t="shared" si="8"/>
        <v>0.18744803669067805</v>
      </c>
      <c r="L22" s="16">
        <f t="shared" si="3"/>
        <v>8.216900238495476E-3</v>
      </c>
      <c r="M22" s="16">
        <f t="shared" si="4"/>
        <v>0.23294501331122749</v>
      </c>
      <c r="N22" s="15">
        <v>19</v>
      </c>
      <c r="O22" s="15">
        <v>116</v>
      </c>
      <c r="P22" s="18">
        <f t="shared" si="5"/>
        <v>3.8154786663045885E-2</v>
      </c>
      <c r="Q22" s="114">
        <f t="shared" si="6"/>
        <v>2.0081466664760993E-3</v>
      </c>
      <c r="R22" s="119"/>
    </row>
    <row r="23" spans="1:18" ht="13.8" customHeight="1" x14ac:dyDescent="0.25">
      <c r="A23" s="13">
        <v>1988</v>
      </c>
      <c r="B23" s="14">
        <v>0.54979864818011526</v>
      </c>
      <c r="C23" s="15">
        <v>3</v>
      </c>
      <c r="D23" s="16">
        <f t="shared" si="0"/>
        <v>0.53330468873471182</v>
      </c>
      <c r="E23" s="15">
        <v>21.021318277658899</v>
      </c>
      <c r="F23" s="16">
        <f t="shared" si="1"/>
        <v>0.42119701272610993</v>
      </c>
      <c r="G23" s="15">
        <v>10</v>
      </c>
      <c r="H23" s="16">
        <f t="shared" si="7"/>
        <v>0.37907731145349893</v>
      </c>
      <c r="I23" s="15">
        <v>47</v>
      </c>
      <c r="J23" s="17">
        <f t="shared" si="2"/>
        <v>63.457353753889997</v>
      </c>
      <c r="K23" s="16">
        <f t="shared" si="8"/>
        <v>0.20091097507035444</v>
      </c>
      <c r="L23" s="16">
        <f t="shared" si="3"/>
        <v>8.807056441440194E-3</v>
      </c>
      <c r="M23" s="16">
        <f t="shared" si="4"/>
        <v>0.24967564658660876</v>
      </c>
      <c r="N23" s="15">
        <v>19</v>
      </c>
      <c r="O23" s="15">
        <v>116</v>
      </c>
      <c r="P23" s="18">
        <f t="shared" si="5"/>
        <v>4.0895149009875578E-2</v>
      </c>
      <c r="Q23" s="114">
        <f t="shared" si="6"/>
        <v>2.1523762636776619E-3</v>
      </c>
      <c r="R23" s="119"/>
    </row>
    <row r="24" spans="1:18" ht="13.8" customHeight="1" x14ac:dyDescent="0.25">
      <c r="A24" s="13">
        <v>1989</v>
      </c>
      <c r="B24" s="14">
        <v>0.70787500154619931</v>
      </c>
      <c r="C24" s="15">
        <v>3</v>
      </c>
      <c r="D24" s="16">
        <f t="shared" si="0"/>
        <v>0.68663875149981335</v>
      </c>
      <c r="E24" s="15">
        <v>21.021318277658899</v>
      </c>
      <c r="F24" s="16">
        <f t="shared" si="1"/>
        <v>0.54229823412929423</v>
      </c>
      <c r="G24" s="15">
        <v>10</v>
      </c>
      <c r="H24" s="16">
        <f t="shared" si="7"/>
        <v>0.48806841071636481</v>
      </c>
      <c r="I24" s="15">
        <v>47</v>
      </c>
      <c r="J24" s="17">
        <f t="shared" si="2"/>
        <v>63.457353753889997</v>
      </c>
      <c r="K24" s="16">
        <f t="shared" si="8"/>
        <v>0.25867625767967334</v>
      </c>
      <c r="L24" s="16">
        <f t="shared" si="3"/>
        <v>1.1339233213355544E-2</v>
      </c>
      <c r="M24" s="16">
        <f t="shared" si="4"/>
        <v>0.32146159198202301</v>
      </c>
      <c r="N24" s="15">
        <v>19</v>
      </c>
      <c r="O24" s="15">
        <v>116</v>
      </c>
      <c r="P24" s="18">
        <f t="shared" si="5"/>
        <v>5.265319179015894E-2</v>
      </c>
      <c r="Q24" s="114">
        <f t="shared" si="6"/>
        <v>2.771220620534681E-3</v>
      </c>
      <c r="R24" s="119"/>
    </row>
    <row r="25" spans="1:18" ht="13.8" customHeight="1" x14ac:dyDescent="0.25">
      <c r="A25" s="13">
        <v>1990</v>
      </c>
      <c r="B25" s="14">
        <v>0.65856476140597764</v>
      </c>
      <c r="C25" s="15">
        <v>3</v>
      </c>
      <c r="D25" s="16">
        <f t="shared" si="0"/>
        <v>0.63880781856379831</v>
      </c>
      <c r="E25" s="15">
        <v>21.021318277658899</v>
      </c>
      <c r="F25" s="16">
        <f t="shared" si="1"/>
        <v>0.50452199384093244</v>
      </c>
      <c r="G25" s="15">
        <v>10</v>
      </c>
      <c r="H25" s="16">
        <f t="shared" si="7"/>
        <v>0.4540697944568392</v>
      </c>
      <c r="I25" s="15">
        <v>47</v>
      </c>
      <c r="J25" s="17">
        <f t="shared" si="2"/>
        <v>63.457353753889997</v>
      </c>
      <c r="K25" s="16">
        <f t="shared" si="8"/>
        <v>0.24065699106212479</v>
      </c>
      <c r="L25" s="16">
        <f t="shared" si="3"/>
        <v>1.054934755340821E-2</v>
      </c>
      <c r="M25" s="16">
        <f t="shared" si="4"/>
        <v>0.29906872846534605</v>
      </c>
      <c r="N25" s="15">
        <v>19</v>
      </c>
      <c r="O25" s="15">
        <v>116</v>
      </c>
      <c r="P25" s="18">
        <f t="shared" si="5"/>
        <v>4.8985395179668753E-2</v>
      </c>
      <c r="Q25" s="114">
        <f t="shared" si="6"/>
        <v>2.5781786936667763E-3</v>
      </c>
      <c r="R25" s="119"/>
    </row>
    <row r="26" spans="1:18" ht="13.8" customHeight="1" x14ac:dyDescent="0.25">
      <c r="A26" s="19">
        <v>1991</v>
      </c>
      <c r="B26" s="20">
        <v>0.54758980997502882</v>
      </c>
      <c r="C26" s="21">
        <v>3</v>
      </c>
      <c r="D26" s="20">
        <f t="shared" si="0"/>
        <v>0.53116211567577798</v>
      </c>
      <c r="E26" s="21">
        <v>21.021318277658899</v>
      </c>
      <c r="F26" s="20">
        <f t="shared" si="1"/>
        <v>0.41950483676922595</v>
      </c>
      <c r="G26" s="21">
        <v>10</v>
      </c>
      <c r="H26" s="20">
        <f t="shared" si="7"/>
        <v>0.37755435309230334</v>
      </c>
      <c r="I26" s="21">
        <v>47</v>
      </c>
      <c r="J26" s="22">
        <f t="shared" si="2"/>
        <v>63.457353753889997</v>
      </c>
      <c r="K26" s="20">
        <f t="shared" si="8"/>
        <v>0.20010380713892079</v>
      </c>
      <c r="L26" s="20">
        <f t="shared" si="3"/>
        <v>8.7716737375965279E-3</v>
      </c>
      <c r="M26" s="20">
        <f t="shared" si="4"/>
        <v>0.24867256462399276</v>
      </c>
      <c r="N26" s="21">
        <v>19</v>
      </c>
      <c r="O26" s="21">
        <v>116</v>
      </c>
      <c r="P26" s="23">
        <f t="shared" si="5"/>
        <v>4.0730851102205708E-2</v>
      </c>
      <c r="Q26" s="115">
        <f t="shared" si="6"/>
        <v>2.1437290053792479E-3</v>
      </c>
      <c r="R26" s="119"/>
    </row>
    <row r="27" spans="1:18" ht="13.8" customHeight="1" x14ac:dyDescent="0.25">
      <c r="A27" s="19">
        <v>1992</v>
      </c>
      <c r="B27" s="20">
        <v>0.4763765989084992</v>
      </c>
      <c r="C27" s="21">
        <v>3</v>
      </c>
      <c r="D27" s="20">
        <f t="shared" si="0"/>
        <v>0.46208530094124423</v>
      </c>
      <c r="E27" s="21">
        <v>21.021318277658899</v>
      </c>
      <c r="F27" s="20">
        <f t="shared" si="1"/>
        <v>0.36494887911610735</v>
      </c>
      <c r="G27" s="21">
        <v>10</v>
      </c>
      <c r="H27" s="20">
        <f t="shared" si="7"/>
        <v>0.32845399120449659</v>
      </c>
      <c r="I27" s="21">
        <v>47</v>
      </c>
      <c r="J27" s="22">
        <f t="shared" si="2"/>
        <v>63.457353753889997</v>
      </c>
      <c r="K27" s="20">
        <f t="shared" si="8"/>
        <v>0.17408061533838318</v>
      </c>
      <c r="L27" s="20">
        <f t="shared" si="3"/>
        <v>7.6309310833263862E-3</v>
      </c>
      <c r="M27" s="20">
        <f t="shared" si="4"/>
        <v>0.21633308074676139</v>
      </c>
      <c r="N27" s="21">
        <v>19</v>
      </c>
      <c r="O27" s="21">
        <v>116</v>
      </c>
      <c r="P27" s="23">
        <f t="shared" si="5"/>
        <v>3.54338666740385E-2</v>
      </c>
      <c r="Q27" s="115">
        <f t="shared" si="6"/>
        <v>1.8649403512651843E-3</v>
      </c>
      <c r="R27" s="119"/>
    </row>
    <row r="28" spans="1:18" ht="13.8" customHeight="1" x14ac:dyDescent="0.25">
      <c r="A28" s="19">
        <v>1993</v>
      </c>
      <c r="B28" s="20">
        <v>0.5168008572361722</v>
      </c>
      <c r="C28" s="21">
        <v>3</v>
      </c>
      <c r="D28" s="20">
        <f t="shared" si="0"/>
        <v>0.50129683151908699</v>
      </c>
      <c r="E28" s="21">
        <v>21.021318277658899</v>
      </c>
      <c r="F28" s="20">
        <f t="shared" si="1"/>
        <v>0.39591762904964023</v>
      </c>
      <c r="G28" s="21">
        <v>10</v>
      </c>
      <c r="H28" s="20">
        <f t="shared" si="7"/>
        <v>0.35632586614467621</v>
      </c>
      <c r="I28" s="21">
        <v>47</v>
      </c>
      <c r="J28" s="22">
        <f t="shared" si="2"/>
        <v>63.457353753889997</v>
      </c>
      <c r="K28" s="20">
        <f t="shared" si="8"/>
        <v>0.18885270905667839</v>
      </c>
      <c r="L28" s="20">
        <f t="shared" si="3"/>
        <v>8.2784749175530258E-3</v>
      </c>
      <c r="M28" s="20">
        <f t="shared" si="4"/>
        <v>0.23469062467516949</v>
      </c>
      <c r="N28" s="21">
        <v>19</v>
      </c>
      <c r="O28" s="21">
        <v>116</v>
      </c>
      <c r="P28" s="23">
        <f t="shared" si="5"/>
        <v>3.8440705765760523E-2</v>
      </c>
      <c r="Q28" s="115">
        <f t="shared" si="6"/>
        <v>2.0231950403031855E-3</v>
      </c>
      <c r="R28" s="119"/>
    </row>
    <row r="29" spans="1:18" ht="13.8" customHeight="1" x14ac:dyDescent="0.25">
      <c r="A29" s="19">
        <v>1994</v>
      </c>
      <c r="B29" s="20">
        <v>0.43575459428475988</v>
      </c>
      <c r="C29" s="21">
        <v>3</v>
      </c>
      <c r="D29" s="20">
        <f t="shared" si="0"/>
        <v>0.42268195645621709</v>
      </c>
      <c r="E29" s="21">
        <v>21.021318277658899</v>
      </c>
      <c r="F29" s="20">
        <f t="shared" si="1"/>
        <v>0.33382863708732008</v>
      </c>
      <c r="G29" s="21">
        <v>10</v>
      </c>
      <c r="H29" s="20">
        <f t="shared" si="7"/>
        <v>0.30044577337858808</v>
      </c>
      <c r="I29" s="21">
        <v>47</v>
      </c>
      <c r="J29" s="22">
        <f t="shared" si="2"/>
        <v>63.457353753889997</v>
      </c>
      <c r="K29" s="20">
        <f t="shared" si="8"/>
        <v>0.15923625989065168</v>
      </c>
      <c r="L29" s="20">
        <f t="shared" si="3"/>
        <v>6.9802196116450057E-3</v>
      </c>
      <c r="M29" s="20">
        <f t="shared" si="4"/>
        <v>0.19788573588033009</v>
      </c>
      <c r="N29" s="21">
        <v>19</v>
      </c>
      <c r="O29" s="21">
        <v>116</v>
      </c>
      <c r="P29" s="23">
        <f t="shared" si="5"/>
        <v>3.2412318807985098E-2</v>
      </c>
      <c r="Q29" s="115">
        <f t="shared" si="6"/>
        <v>1.7059115162097421E-3</v>
      </c>
      <c r="R29" s="119"/>
    </row>
    <row r="30" spans="1:18" ht="13.8" customHeight="1" x14ac:dyDescent="0.25">
      <c r="A30" s="19">
        <v>1995</v>
      </c>
      <c r="B30" s="20">
        <v>0.41383617650258658</v>
      </c>
      <c r="C30" s="21">
        <v>3</v>
      </c>
      <c r="D30" s="20">
        <f t="shared" si="0"/>
        <v>0.40142109120750896</v>
      </c>
      <c r="E30" s="21">
        <v>21.021318277658899</v>
      </c>
      <c r="F30" s="20">
        <f t="shared" si="1"/>
        <v>0.31703708599112707</v>
      </c>
      <c r="G30" s="21">
        <v>10</v>
      </c>
      <c r="H30" s="20">
        <f t="shared" si="7"/>
        <v>0.28533337739201436</v>
      </c>
      <c r="I30" s="21">
        <v>47</v>
      </c>
      <c r="J30" s="22">
        <f t="shared" si="2"/>
        <v>63.457353753889997</v>
      </c>
      <c r="K30" s="20">
        <f t="shared" si="8"/>
        <v>0.15122669001776762</v>
      </c>
      <c r="L30" s="20">
        <f t="shared" si="3"/>
        <v>6.6291151788610463E-3</v>
      </c>
      <c r="M30" s="20">
        <f t="shared" si="4"/>
        <v>0.18793210076312122</v>
      </c>
      <c r="N30" s="21">
        <v>19</v>
      </c>
      <c r="O30" s="21">
        <v>116</v>
      </c>
      <c r="P30" s="23">
        <f t="shared" si="5"/>
        <v>3.0781982021545719E-2</v>
      </c>
      <c r="Q30" s="115">
        <f t="shared" si="6"/>
        <v>1.6201043169234589E-3</v>
      </c>
      <c r="R30" s="119"/>
    </row>
    <row r="31" spans="1:18" ht="13.8" customHeight="1" x14ac:dyDescent="0.25">
      <c r="A31" s="13">
        <v>1996</v>
      </c>
      <c r="B31" s="14">
        <v>0.40701950479665666</v>
      </c>
      <c r="C31" s="15">
        <v>3</v>
      </c>
      <c r="D31" s="16">
        <f t="shared" si="0"/>
        <v>0.39480891965275694</v>
      </c>
      <c r="E31" s="15">
        <v>21.021318277658899</v>
      </c>
      <c r="F31" s="16">
        <f t="shared" si="1"/>
        <v>0.31181488006396429</v>
      </c>
      <c r="G31" s="15">
        <v>10</v>
      </c>
      <c r="H31" s="16">
        <f t="shared" si="7"/>
        <v>0.28063339205756788</v>
      </c>
      <c r="I31" s="15">
        <v>47</v>
      </c>
      <c r="J31" s="17">
        <f t="shared" si="2"/>
        <v>63.457353753889997</v>
      </c>
      <c r="K31" s="16">
        <f t="shared" si="8"/>
        <v>0.14873569779051099</v>
      </c>
      <c r="L31" s="16">
        <f t="shared" si="3"/>
        <v>6.519920999036098E-3</v>
      </c>
      <c r="M31" s="16">
        <f t="shared" si="4"/>
        <v>0.18483650036217386</v>
      </c>
      <c r="N31" s="15">
        <v>19</v>
      </c>
      <c r="O31" s="15">
        <v>116</v>
      </c>
      <c r="P31" s="18">
        <f t="shared" si="5"/>
        <v>3.0274944024838824E-2</v>
      </c>
      <c r="Q31" s="114">
        <f t="shared" si="6"/>
        <v>1.5934181065704644E-3</v>
      </c>
      <c r="R31" s="119"/>
    </row>
    <row r="32" spans="1:18" ht="13.8" customHeight="1" x14ac:dyDescent="0.25">
      <c r="A32" s="13">
        <v>1997</v>
      </c>
      <c r="B32" s="14">
        <v>0.50624525561353118</v>
      </c>
      <c r="C32" s="15">
        <v>3</v>
      </c>
      <c r="D32" s="16">
        <f t="shared" si="0"/>
        <v>0.49105789794512522</v>
      </c>
      <c r="E32" s="15">
        <v>21.021318277658899</v>
      </c>
      <c r="F32" s="16">
        <f t="shared" si="1"/>
        <v>0.38783105429049902</v>
      </c>
      <c r="G32" s="15">
        <v>10</v>
      </c>
      <c r="H32" s="16">
        <f t="shared" si="7"/>
        <v>0.34904794886144913</v>
      </c>
      <c r="I32" s="15">
        <v>47</v>
      </c>
      <c r="J32" s="17">
        <f t="shared" si="2"/>
        <v>63.457353753889997</v>
      </c>
      <c r="K32" s="16">
        <f t="shared" si="8"/>
        <v>0.18499541289656804</v>
      </c>
      <c r="L32" s="16">
        <f t="shared" si="3"/>
        <v>8.1093879625892835E-3</v>
      </c>
      <c r="M32" s="16">
        <f t="shared" si="4"/>
        <v>0.22989709404542488</v>
      </c>
      <c r="N32" s="15">
        <v>19</v>
      </c>
      <c r="O32" s="15">
        <v>116</v>
      </c>
      <c r="P32" s="18">
        <f t="shared" si="5"/>
        <v>3.7655558507440283E-2</v>
      </c>
      <c r="Q32" s="114">
        <f t="shared" si="6"/>
        <v>1.9818715003915937E-3</v>
      </c>
      <c r="R32" s="119"/>
    </row>
    <row r="33" spans="1:18" ht="13.8" customHeight="1" x14ac:dyDescent="0.25">
      <c r="A33" s="13">
        <v>1998</v>
      </c>
      <c r="B33" s="14">
        <v>0.44469635115803202</v>
      </c>
      <c r="C33" s="15">
        <v>3</v>
      </c>
      <c r="D33" s="16">
        <f t="shared" si="0"/>
        <v>0.43135546062329105</v>
      </c>
      <c r="E33" s="15">
        <v>21.021318277658899</v>
      </c>
      <c r="F33" s="16">
        <f t="shared" si="1"/>
        <v>0.34067885633760742</v>
      </c>
      <c r="G33" s="15">
        <v>10</v>
      </c>
      <c r="H33" s="16">
        <f t="shared" si="7"/>
        <v>0.30661097070384669</v>
      </c>
      <c r="I33" s="15">
        <v>47</v>
      </c>
      <c r="J33" s="17">
        <f t="shared" si="2"/>
        <v>63.457353753889997</v>
      </c>
      <c r="K33" s="16">
        <f t="shared" si="8"/>
        <v>0.16250381447303874</v>
      </c>
      <c r="L33" s="16">
        <f t="shared" si="3"/>
        <v>7.1234548810099173E-3</v>
      </c>
      <c r="M33" s="16">
        <f t="shared" si="4"/>
        <v>0.20194638414919064</v>
      </c>
      <c r="N33" s="15">
        <v>19</v>
      </c>
      <c r="O33" s="15">
        <v>116</v>
      </c>
      <c r="P33" s="18">
        <f t="shared" si="5"/>
        <v>3.3077424989953634E-2</v>
      </c>
      <c r="Q33" s="114">
        <f t="shared" si="6"/>
        <v>1.740917104734402E-3</v>
      </c>
      <c r="R33" s="119"/>
    </row>
    <row r="34" spans="1:18" ht="13.8" customHeight="1" x14ac:dyDescent="0.25">
      <c r="A34" s="13">
        <v>1999</v>
      </c>
      <c r="B34" s="14">
        <v>0.39181832900696395</v>
      </c>
      <c r="C34" s="15">
        <v>3</v>
      </c>
      <c r="D34" s="16">
        <f t="shared" si="0"/>
        <v>0.38006377913675504</v>
      </c>
      <c r="E34" s="15">
        <v>21.021318277658899</v>
      </c>
      <c r="F34" s="16">
        <f t="shared" si="1"/>
        <v>0.3001693624663192</v>
      </c>
      <c r="G34" s="15">
        <v>10</v>
      </c>
      <c r="H34" s="16">
        <f t="shared" si="7"/>
        <v>0.27015242621968727</v>
      </c>
      <c r="I34" s="15">
        <v>47</v>
      </c>
      <c r="J34" s="17">
        <f t="shared" si="2"/>
        <v>63.457353753889997</v>
      </c>
      <c r="K34" s="16">
        <f t="shared" si="8"/>
        <v>0.14318078589643424</v>
      </c>
      <c r="L34" s="16">
        <f t="shared" si="3"/>
        <v>6.2764180118984872E-3</v>
      </c>
      <c r="M34" s="16">
        <f t="shared" si="4"/>
        <v>0.17793331242831614</v>
      </c>
      <c r="N34" s="15">
        <v>19</v>
      </c>
      <c r="O34" s="15">
        <v>116</v>
      </c>
      <c r="P34" s="18">
        <f t="shared" si="5"/>
        <v>2.9144249449465573E-2</v>
      </c>
      <c r="Q34" s="114">
        <f t="shared" si="6"/>
        <v>1.533907865761346E-3</v>
      </c>
      <c r="R34" s="119"/>
    </row>
    <row r="35" spans="1:18" ht="13.8" customHeight="1" x14ac:dyDescent="0.25">
      <c r="A35" s="13">
        <v>2000</v>
      </c>
      <c r="B35" s="14">
        <v>0.48062190383696018</v>
      </c>
      <c r="C35" s="15">
        <v>3</v>
      </c>
      <c r="D35" s="16">
        <f t="shared" si="0"/>
        <v>0.46620324672185137</v>
      </c>
      <c r="E35" s="15">
        <v>21.021318277658899</v>
      </c>
      <c r="F35" s="16">
        <f t="shared" si="1"/>
        <v>0.36820117840767164</v>
      </c>
      <c r="G35" s="15">
        <v>10</v>
      </c>
      <c r="H35" s="16">
        <f t="shared" si="7"/>
        <v>0.33138106056690447</v>
      </c>
      <c r="I35" s="15">
        <v>47</v>
      </c>
      <c r="J35" s="17">
        <f t="shared" si="2"/>
        <v>63.457353753889997</v>
      </c>
      <c r="K35" s="16">
        <f t="shared" si="8"/>
        <v>0.17563196210045937</v>
      </c>
      <c r="L35" s="16">
        <f t="shared" si="3"/>
        <v>7.6989353249516434E-3</v>
      </c>
      <c r="M35" s="16">
        <f t="shared" si="4"/>
        <v>0.21826096699471662</v>
      </c>
      <c r="N35" s="15">
        <v>19</v>
      </c>
      <c r="O35" s="15">
        <v>116</v>
      </c>
      <c r="P35" s="18">
        <f t="shared" si="5"/>
        <v>3.5749641145686344E-2</v>
      </c>
      <c r="Q35" s="114">
        <f t="shared" si="6"/>
        <v>1.8815600602992812E-3</v>
      </c>
      <c r="R35" s="119"/>
    </row>
    <row r="36" spans="1:18" ht="13.8" customHeight="1" x14ac:dyDescent="0.25">
      <c r="A36" s="19">
        <v>2001</v>
      </c>
      <c r="B36" s="20">
        <v>0.50753860068475443</v>
      </c>
      <c r="C36" s="21">
        <v>3</v>
      </c>
      <c r="D36" s="20">
        <f t="shared" si="0"/>
        <v>0.49231244266421181</v>
      </c>
      <c r="E36" s="21">
        <v>21.021318277658899</v>
      </c>
      <c r="F36" s="20">
        <f t="shared" si="1"/>
        <v>0.38882187717125088</v>
      </c>
      <c r="G36" s="21">
        <v>10</v>
      </c>
      <c r="H36" s="20">
        <f t="shared" si="7"/>
        <v>0.34993968945412579</v>
      </c>
      <c r="I36" s="21">
        <v>47</v>
      </c>
      <c r="J36" s="22">
        <f t="shared" si="2"/>
        <v>63.457353753889997</v>
      </c>
      <c r="K36" s="20">
        <f t="shared" si="8"/>
        <v>0.18546803541068665</v>
      </c>
      <c r="L36" s="20">
        <f t="shared" si="3"/>
        <v>8.1301056618383188E-3</v>
      </c>
      <c r="M36" s="20">
        <f t="shared" si="4"/>
        <v>0.23048443046028541</v>
      </c>
      <c r="N36" s="21">
        <v>19</v>
      </c>
      <c r="O36" s="21">
        <v>116</v>
      </c>
      <c r="P36" s="23">
        <f t="shared" si="5"/>
        <v>3.7751760161598473E-2</v>
      </c>
      <c r="Q36" s="115">
        <f t="shared" si="6"/>
        <v>1.9869347453472879E-3</v>
      </c>
      <c r="R36" s="119"/>
    </row>
    <row r="37" spans="1:18" ht="13.8" customHeight="1" x14ac:dyDescent="0.25">
      <c r="A37" s="19">
        <v>2002</v>
      </c>
      <c r="B37" s="20">
        <v>0.51293276490086326</v>
      </c>
      <c r="C37" s="21">
        <v>3</v>
      </c>
      <c r="D37" s="20">
        <f t="shared" si="0"/>
        <v>0.49754478195383733</v>
      </c>
      <c r="E37" s="21">
        <v>21.021318277658899</v>
      </c>
      <c r="F37" s="20">
        <f t="shared" si="1"/>
        <v>0.39295430976543722</v>
      </c>
      <c r="G37" s="21">
        <v>10</v>
      </c>
      <c r="H37" s="20">
        <f t="shared" si="7"/>
        <v>0.35365887878889346</v>
      </c>
      <c r="I37" s="21">
        <v>47</v>
      </c>
      <c r="J37" s="22">
        <f t="shared" si="2"/>
        <v>63.457353753890004</v>
      </c>
      <c r="K37" s="20">
        <f t="shared" si="8"/>
        <v>0.18743920575811351</v>
      </c>
      <c r="L37" s="20">
        <f t="shared" si="3"/>
        <v>8.2165131291227836E-3</v>
      </c>
      <c r="M37" s="20">
        <f t="shared" si="4"/>
        <v>0.23293403895406634</v>
      </c>
      <c r="N37" s="21">
        <v>19</v>
      </c>
      <c r="O37" s="21">
        <v>116</v>
      </c>
      <c r="P37" s="23">
        <f t="shared" si="5"/>
        <v>3.8152989139028107E-2</v>
      </c>
      <c r="Q37" s="115">
        <f t="shared" si="6"/>
        <v>2.0080520599488477E-3</v>
      </c>
      <c r="R37" s="119"/>
    </row>
    <row r="38" spans="1:18" ht="13.8" customHeight="1" x14ac:dyDescent="0.25">
      <c r="A38" s="19">
        <v>2003</v>
      </c>
      <c r="B38" s="20">
        <v>0.35002240313493538</v>
      </c>
      <c r="C38" s="21">
        <v>3</v>
      </c>
      <c r="D38" s="20">
        <f t="shared" si="0"/>
        <v>0.33952173104088734</v>
      </c>
      <c r="E38" s="21">
        <v>21.021318277658899</v>
      </c>
      <c r="F38" s="20">
        <f t="shared" si="1"/>
        <v>0.26814978733696537</v>
      </c>
      <c r="G38" s="21">
        <v>10</v>
      </c>
      <c r="H38" s="20">
        <f t="shared" si="7"/>
        <v>0.24133480860326884</v>
      </c>
      <c r="I38" s="21">
        <v>47</v>
      </c>
      <c r="J38" s="22">
        <f t="shared" si="2"/>
        <v>63.457353753890004</v>
      </c>
      <c r="K38" s="20">
        <f t="shared" si="8"/>
        <v>0.12790744855973246</v>
      </c>
      <c r="L38" s="20">
        <f t="shared" si="3"/>
        <v>5.6069018546732038E-3</v>
      </c>
      <c r="M38" s="20">
        <f t="shared" si="4"/>
        <v>0.15895286412905799</v>
      </c>
      <c r="N38" s="21">
        <v>19</v>
      </c>
      <c r="O38" s="21">
        <v>116</v>
      </c>
      <c r="P38" s="23">
        <f t="shared" si="5"/>
        <v>2.6035382917690534E-2</v>
      </c>
      <c r="Q38" s="115">
        <f t="shared" si="6"/>
        <v>1.3702833114573965E-3</v>
      </c>
      <c r="R38" s="119"/>
    </row>
    <row r="39" spans="1:18" ht="13.8" customHeight="1" x14ac:dyDescent="0.25">
      <c r="A39" s="19">
        <v>2004</v>
      </c>
      <c r="B39" s="20">
        <v>0.48506881562019633</v>
      </c>
      <c r="C39" s="21">
        <v>3</v>
      </c>
      <c r="D39" s="20">
        <f t="shared" si="0"/>
        <v>0.47051675115159042</v>
      </c>
      <c r="E39" s="21">
        <v>21.021318277658899</v>
      </c>
      <c r="F39" s="20">
        <f t="shared" si="1"/>
        <v>0.37160792734231429</v>
      </c>
      <c r="G39" s="21">
        <v>10</v>
      </c>
      <c r="H39" s="20">
        <f t="shared" si="7"/>
        <v>0.33444713460808284</v>
      </c>
      <c r="I39" s="21">
        <v>47</v>
      </c>
      <c r="J39" s="22">
        <f t="shared" si="2"/>
        <v>63.457353753889997</v>
      </c>
      <c r="K39" s="20">
        <f t="shared" si="8"/>
        <v>0.1772569813422839</v>
      </c>
      <c r="L39" s="20">
        <f t="shared" si="3"/>
        <v>7.7701690451412123E-3</v>
      </c>
      <c r="M39" s="20">
        <f t="shared" si="4"/>
        <v>0.2202804073452308</v>
      </c>
      <c r="N39" s="21">
        <v>19</v>
      </c>
      <c r="O39" s="21">
        <v>116</v>
      </c>
      <c r="P39" s="23">
        <f t="shared" si="5"/>
        <v>3.6080411547925732E-2</v>
      </c>
      <c r="Q39" s="115">
        <f t="shared" si="6"/>
        <v>1.8989690288381965E-3</v>
      </c>
      <c r="R39" s="119"/>
    </row>
    <row r="40" spans="1:18" ht="13.8" customHeight="1" x14ac:dyDescent="0.25">
      <c r="A40" s="19">
        <v>2005</v>
      </c>
      <c r="B40" s="20">
        <v>0.50152865849715766</v>
      </c>
      <c r="C40" s="21">
        <v>3</v>
      </c>
      <c r="D40" s="20">
        <f t="shared" si="0"/>
        <v>0.48648279874224293</v>
      </c>
      <c r="E40" s="21">
        <v>21.021318277658899</v>
      </c>
      <c r="F40" s="20">
        <f t="shared" si="1"/>
        <v>0.38421770125257326</v>
      </c>
      <c r="G40" s="21">
        <v>10</v>
      </c>
      <c r="H40" s="20">
        <f t="shared" si="7"/>
        <v>0.34579593112731594</v>
      </c>
      <c r="I40" s="21">
        <v>47</v>
      </c>
      <c r="J40" s="22">
        <f t="shared" si="2"/>
        <v>63.457353753889997</v>
      </c>
      <c r="K40" s="20">
        <f t="shared" si="8"/>
        <v>0.18327184349747747</v>
      </c>
      <c r="L40" s="20">
        <f t="shared" si="3"/>
        <v>8.0338342355058615E-3</v>
      </c>
      <c r="M40" s="20">
        <f t="shared" si="4"/>
        <v>0.22775518365947342</v>
      </c>
      <c r="N40" s="21">
        <v>19</v>
      </c>
      <c r="O40" s="21">
        <v>116</v>
      </c>
      <c r="P40" s="23">
        <f t="shared" si="5"/>
        <v>3.7304728358017195E-2</v>
      </c>
      <c r="Q40" s="115">
        <f t="shared" si="6"/>
        <v>1.9634067556851156E-3</v>
      </c>
      <c r="R40" s="119"/>
    </row>
    <row r="41" spans="1:18" ht="13.8" customHeight="1" x14ac:dyDescent="0.25">
      <c r="A41" s="13">
        <v>2006</v>
      </c>
      <c r="B41" s="14">
        <v>0.52358320687450288</v>
      </c>
      <c r="C41" s="15">
        <v>3</v>
      </c>
      <c r="D41" s="16">
        <f t="shared" si="0"/>
        <v>0.50787571066826775</v>
      </c>
      <c r="E41" s="15">
        <v>21.021318277658899</v>
      </c>
      <c r="F41" s="16">
        <f t="shared" si="1"/>
        <v>0.40111354107376918</v>
      </c>
      <c r="G41" s="15">
        <v>10</v>
      </c>
      <c r="H41" s="16">
        <f t="shared" si="7"/>
        <v>0.36100218696639225</v>
      </c>
      <c r="I41" s="15">
        <v>47</v>
      </c>
      <c r="J41" s="17">
        <f t="shared" si="2"/>
        <v>63.457353753889997</v>
      </c>
      <c r="K41" s="16">
        <f t="shared" si="8"/>
        <v>0.19133115909218787</v>
      </c>
      <c r="L41" s="16">
        <f t="shared" si="3"/>
        <v>8.3871193026712493E-3</v>
      </c>
      <c r="M41" s="16">
        <f t="shared" si="4"/>
        <v>0.23777063867107859</v>
      </c>
      <c r="N41" s="15">
        <v>19</v>
      </c>
      <c r="O41" s="15">
        <v>116</v>
      </c>
      <c r="P41" s="18">
        <f t="shared" si="5"/>
        <v>3.8945190816814593E-2</v>
      </c>
      <c r="Q41" s="114">
        <f t="shared" si="6"/>
        <v>2.049746885095505E-3</v>
      </c>
      <c r="R41" s="119"/>
    </row>
    <row r="42" spans="1:18" ht="13.8" customHeight="1" x14ac:dyDescent="0.25">
      <c r="A42" s="13">
        <v>2007</v>
      </c>
      <c r="B42" s="14">
        <v>0.51905351010634615</v>
      </c>
      <c r="C42" s="15">
        <v>3</v>
      </c>
      <c r="D42" s="16">
        <f t="shared" si="0"/>
        <v>0.5034819048031558</v>
      </c>
      <c r="E42" s="15">
        <v>21.36144620451191</v>
      </c>
      <c r="F42" s="16">
        <f t="shared" si="1"/>
        <v>0.3959308885591778</v>
      </c>
      <c r="G42" s="15">
        <v>10</v>
      </c>
      <c r="H42" s="16">
        <f t="shared" si="7"/>
        <v>0.35633779970326002</v>
      </c>
      <c r="I42" s="15">
        <v>47</v>
      </c>
      <c r="J42" s="17">
        <f t="shared" si="2"/>
        <v>63.614727544365614</v>
      </c>
      <c r="K42" s="16">
        <f t="shared" si="8"/>
        <v>0.18885903384272781</v>
      </c>
      <c r="L42" s="16">
        <f t="shared" si="3"/>
        <v>8.2787521684483424E-3</v>
      </c>
      <c r="M42" s="16">
        <f t="shared" si="4"/>
        <v>0.23469848459942627</v>
      </c>
      <c r="N42" s="15">
        <v>19</v>
      </c>
      <c r="O42" s="15">
        <v>116</v>
      </c>
      <c r="P42" s="18">
        <f t="shared" si="5"/>
        <v>3.8441993167147401E-2</v>
      </c>
      <c r="Q42" s="114">
        <f t="shared" si="6"/>
        <v>2.023262798270916E-3</v>
      </c>
      <c r="R42" s="119"/>
    </row>
    <row r="43" spans="1:18" ht="13.8" customHeight="1" x14ac:dyDescent="0.25">
      <c r="A43" s="13">
        <v>2008</v>
      </c>
      <c r="B43" s="14">
        <v>0.51007164793104642</v>
      </c>
      <c r="C43" s="15">
        <v>3</v>
      </c>
      <c r="D43" s="16">
        <f t="shared" si="0"/>
        <v>0.49476949849311502</v>
      </c>
      <c r="E43" s="15">
        <v>21.701574131364922</v>
      </c>
      <c r="F43" s="16">
        <f t="shared" si="1"/>
        <v>0.38739672899824923</v>
      </c>
      <c r="G43" s="15">
        <v>10</v>
      </c>
      <c r="H43" s="16">
        <f t="shared" si="7"/>
        <v>0.34865705609842429</v>
      </c>
      <c r="I43" s="15">
        <v>47</v>
      </c>
      <c r="J43" s="17">
        <f t="shared" si="2"/>
        <v>63.772101334841238</v>
      </c>
      <c r="K43" s="16">
        <f t="shared" si="8"/>
        <v>0.18478823973216488</v>
      </c>
      <c r="L43" s="16">
        <f t="shared" si="3"/>
        <v>8.1003063992181861E-3</v>
      </c>
      <c r="M43" s="16">
        <f t="shared" si="4"/>
        <v>0.22963963626463596</v>
      </c>
      <c r="N43" s="15">
        <v>19</v>
      </c>
      <c r="O43" s="15">
        <v>116</v>
      </c>
      <c r="P43" s="18">
        <f t="shared" si="5"/>
        <v>3.7613388698517963E-2</v>
      </c>
      <c r="Q43" s="114">
        <f t="shared" si="6"/>
        <v>1.9796520367641032E-3</v>
      </c>
      <c r="R43" s="119"/>
    </row>
    <row r="44" spans="1:18" ht="13.8" customHeight="1" x14ac:dyDescent="0.25">
      <c r="A44" s="13">
        <v>2009</v>
      </c>
      <c r="B44" s="14">
        <v>0.45761846980167681</v>
      </c>
      <c r="C44" s="15">
        <v>3</v>
      </c>
      <c r="D44" s="16">
        <f t="shared" si="0"/>
        <v>0.44388991570762648</v>
      </c>
      <c r="E44" s="15">
        <v>22.041702058217933</v>
      </c>
      <c r="F44" s="16">
        <f t="shared" si="1"/>
        <v>0.3460490230208767</v>
      </c>
      <c r="G44" s="15">
        <v>10</v>
      </c>
      <c r="H44" s="16">
        <f t="shared" si="7"/>
        <v>0.31144412071878902</v>
      </c>
      <c r="I44" s="15">
        <v>47</v>
      </c>
      <c r="J44" s="17">
        <f t="shared" si="2"/>
        <v>63.929475125316856</v>
      </c>
      <c r="K44" s="16">
        <f t="shared" si="8"/>
        <v>0.16506538398095819</v>
      </c>
      <c r="L44" s="16">
        <f t="shared" si="3"/>
        <v>7.2357428594392627E-3</v>
      </c>
      <c r="M44" s="16">
        <f t="shared" si="4"/>
        <v>0.20512969219367336</v>
      </c>
      <c r="N44" s="15">
        <v>19</v>
      </c>
      <c r="O44" s="15">
        <v>116</v>
      </c>
      <c r="P44" s="18">
        <f t="shared" si="5"/>
        <v>3.3598828893791323E-2</v>
      </c>
      <c r="Q44" s="114">
        <f t="shared" si="6"/>
        <v>1.7683594154627013E-3</v>
      </c>
      <c r="R44" s="119"/>
    </row>
    <row r="45" spans="1:18" ht="13.8" customHeight="1" x14ac:dyDescent="0.25">
      <c r="A45" s="13">
        <v>2010</v>
      </c>
      <c r="B45" s="14">
        <v>0.49620254200498126</v>
      </c>
      <c r="C45" s="15">
        <v>3</v>
      </c>
      <c r="D45" s="16">
        <f t="shared" si="0"/>
        <v>0.48131646574483183</v>
      </c>
      <c r="E45" s="15">
        <v>22.381829985070944</v>
      </c>
      <c r="F45" s="16">
        <f t="shared" si="1"/>
        <v>0.37358903269167132</v>
      </c>
      <c r="G45" s="15">
        <v>10</v>
      </c>
      <c r="H45" s="16">
        <f t="shared" si="7"/>
        <v>0.33623012942250419</v>
      </c>
      <c r="I45" s="15">
        <v>47</v>
      </c>
      <c r="J45" s="17">
        <f t="shared" si="2"/>
        <v>64.086848915792473</v>
      </c>
      <c r="K45" s="16">
        <f t="shared" si="8"/>
        <v>0.1782019685939272</v>
      </c>
      <c r="L45" s="16">
        <f t="shared" si="3"/>
        <v>7.8115931438433837E-3</v>
      </c>
      <c r="M45" s="16">
        <f t="shared" si="4"/>
        <v>0.22145475983138799</v>
      </c>
      <c r="N45" s="15">
        <v>19</v>
      </c>
      <c r="O45" s="15">
        <v>116</v>
      </c>
      <c r="P45" s="18">
        <f t="shared" si="5"/>
        <v>3.6272762386175619E-2</v>
      </c>
      <c r="Q45" s="114">
        <f t="shared" si="6"/>
        <v>1.9090927571671378E-3</v>
      </c>
      <c r="R45" s="119"/>
    </row>
    <row r="46" spans="1:18" ht="13.8" customHeight="1" x14ac:dyDescent="0.25">
      <c r="A46" s="19">
        <v>2011</v>
      </c>
      <c r="B46" s="20">
        <v>0.41492519820202278</v>
      </c>
      <c r="C46" s="21">
        <v>3</v>
      </c>
      <c r="D46" s="20">
        <f t="shared" si="0"/>
        <v>0.4024774422559621</v>
      </c>
      <c r="E46" s="21">
        <v>22.721957911923955</v>
      </c>
      <c r="F46" s="20">
        <f t="shared" si="1"/>
        <v>0.31102668722157434</v>
      </c>
      <c r="G46" s="21">
        <v>10</v>
      </c>
      <c r="H46" s="20">
        <f t="shared" si="7"/>
        <v>0.27992401849941689</v>
      </c>
      <c r="I46" s="21">
        <v>47</v>
      </c>
      <c r="J46" s="22">
        <f t="shared" si="2"/>
        <v>64.24422270626809</v>
      </c>
      <c r="K46" s="20">
        <f t="shared" si="8"/>
        <v>0.14835972980469095</v>
      </c>
      <c r="L46" s="20">
        <f t="shared" si="3"/>
        <v>6.5034402106165894E-3</v>
      </c>
      <c r="M46" s="20">
        <f t="shared" si="4"/>
        <v>0.18436927825087499</v>
      </c>
      <c r="N46" s="21">
        <v>19</v>
      </c>
      <c r="O46" s="21">
        <v>116</v>
      </c>
      <c r="P46" s="23">
        <f t="shared" si="5"/>
        <v>3.0198416265229525E-2</v>
      </c>
      <c r="Q46" s="115">
        <f t="shared" si="6"/>
        <v>1.5893903297489224E-3</v>
      </c>
      <c r="R46" s="119"/>
    </row>
    <row r="47" spans="1:18" ht="13.8" customHeight="1" x14ac:dyDescent="0.25">
      <c r="A47" s="19">
        <v>2012</v>
      </c>
      <c r="B47" s="20">
        <v>0.32608651276471046</v>
      </c>
      <c r="C47" s="21">
        <v>3</v>
      </c>
      <c r="D47" s="20">
        <f t="shared" ref="D47:D52" si="9">+B47-B47*(C47/100)</f>
        <v>0.31630391738176916</v>
      </c>
      <c r="E47" s="21">
        <v>22.721957911923955</v>
      </c>
      <c r="F47" s="20">
        <f t="shared" ref="F47:F52" si="10">+(D47-D47*(E47)/100)</f>
        <v>0.24443347440051685</v>
      </c>
      <c r="G47" s="21">
        <v>10</v>
      </c>
      <c r="H47" s="20">
        <f t="shared" si="7"/>
        <v>0.21999012696046516</v>
      </c>
      <c r="I47" s="21">
        <v>47</v>
      </c>
      <c r="J47" s="22">
        <f t="shared" ref="J47:J52" si="11">100-(K47/B47*100)</f>
        <v>64.24422270626809</v>
      </c>
      <c r="K47" s="20">
        <f t="shared" si="8"/>
        <v>0.11659476728904652</v>
      </c>
      <c r="L47" s="20">
        <f t="shared" ref="L47:L52" si="12">+(K47/365)*16</f>
        <v>5.1110034976020397E-3</v>
      </c>
      <c r="M47" s="20">
        <f t="shared" ref="M47:M52" si="13">+L47*28.3495</f>
        <v>0.14489439365526902</v>
      </c>
      <c r="N47" s="21">
        <v>19</v>
      </c>
      <c r="O47" s="21">
        <v>116</v>
      </c>
      <c r="P47" s="23">
        <f t="shared" ref="P47:P52" si="14">+Q47*N47</f>
        <v>2.3732702409052685E-2</v>
      </c>
      <c r="Q47" s="115">
        <f t="shared" ref="Q47:Q52" si="15">+M47/O47</f>
        <v>1.2490896004764571E-3</v>
      </c>
      <c r="R47" s="119"/>
    </row>
    <row r="48" spans="1:18" ht="13.8" customHeight="1" x14ac:dyDescent="0.25">
      <c r="A48" s="19">
        <v>2013</v>
      </c>
      <c r="B48" s="20">
        <v>0.47287199049349832</v>
      </c>
      <c r="C48" s="21">
        <v>3</v>
      </c>
      <c r="D48" s="20">
        <f t="shared" si="9"/>
        <v>0.45868583077869335</v>
      </c>
      <c r="E48" s="21">
        <v>22.721957911923955</v>
      </c>
      <c r="F48" s="20">
        <f t="shared" si="10"/>
        <v>0.3544634293611999</v>
      </c>
      <c r="G48" s="21">
        <v>10</v>
      </c>
      <c r="H48" s="20">
        <f t="shared" si="7"/>
        <v>0.31901708642507992</v>
      </c>
      <c r="I48" s="21">
        <v>47</v>
      </c>
      <c r="J48" s="22">
        <f t="shared" si="11"/>
        <v>64.24422270626809</v>
      </c>
      <c r="K48" s="20">
        <f t="shared" si="8"/>
        <v>0.16907905580529237</v>
      </c>
      <c r="L48" s="20">
        <f t="shared" si="12"/>
        <v>7.4116846380402135E-3</v>
      </c>
      <c r="M48" s="20">
        <f t="shared" si="13"/>
        <v>0.21011755364612103</v>
      </c>
      <c r="N48" s="21">
        <v>19</v>
      </c>
      <c r="O48" s="21">
        <v>116</v>
      </c>
      <c r="P48" s="23">
        <f t="shared" si="14"/>
        <v>3.4415806200657754E-2</v>
      </c>
      <c r="Q48" s="115">
        <f t="shared" si="15"/>
        <v>1.8113582210872502E-3</v>
      </c>
      <c r="R48" s="119"/>
    </row>
    <row r="49" spans="1:18" ht="13.8" customHeight="1" x14ac:dyDescent="0.25">
      <c r="A49" s="19">
        <v>2014</v>
      </c>
      <c r="B49" s="20">
        <v>0.49928443637424352</v>
      </c>
      <c r="C49" s="21">
        <v>3</v>
      </c>
      <c r="D49" s="20">
        <f t="shared" si="9"/>
        <v>0.4843059032830162</v>
      </c>
      <c r="E49" s="21">
        <v>22.721957911923955</v>
      </c>
      <c r="F49" s="20">
        <f t="shared" si="10"/>
        <v>0.37426211977408613</v>
      </c>
      <c r="G49" s="21">
        <v>10</v>
      </c>
      <c r="H49" s="20">
        <f t="shared" si="7"/>
        <v>0.33683590779667749</v>
      </c>
      <c r="I49" s="21">
        <v>47</v>
      </c>
      <c r="J49" s="22">
        <f t="shared" si="11"/>
        <v>64.24422270626809</v>
      </c>
      <c r="K49" s="20">
        <f t="shared" si="8"/>
        <v>0.17852303113223908</v>
      </c>
      <c r="L49" s="20">
        <f t="shared" si="12"/>
        <v>7.825667118125549E-3</v>
      </c>
      <c r="M49" s="20">
        <f t="shared" si="13"/>
        <v>0.22185374996530025</v>
      </c>
      <c r="N49" s="21">
        <v>19</v>
      </c>
      <c r="O49" s="21">
        <v>116</v>
      </c>
      <c r="P49" s="23">
        <f t="shared" si="14"/>
        <v>3.633811421845435E-2</v>
      </c>
      <c r="Q49" s="115">
        <f t="shared" si="15"/>
        <v>1.9125323272870711E-3</v>
      </c>
      <c r="R49" s="119"/>
    </row>
    <row r="50" spans="1:18" ht="13.8" customHeight="1" x14ac:dyDescent="0.25">
      <c r="A50" s="24">
        <v>2015</v>
      </c>
      <c r="B50" s="20">
        <v>0.49040873586245293</v>
      </c>
      <c r="C50" s="25">
        <v>3</v>
      </c>
      <c r="D50" s="26">
        <f t="shared" si="9"/>
        <v>0.47569647378657937</v>
      </c>
      <c r="E50" s="21">
        <v>22.721957911923955</v>
      </c>
      <c r="F50" s="26">
        <f t="shared" si="10"/>
        <v>0.36760892122428646</v>
      </c>
      <c r="G50" s="25">
        <v>10</v>
      </c>
      <c r="H50" s="20">
        <f t="shared" si="7"/>
        <v>0.33084802910185784</v>
      </c>
      <c r="I50" s="25">
        <v>47</v>
      </c>
      <c r="J50" s="27">
        <f t="shared" si="11"/>
        <v>64.24422270626809</v>
      </c>
      <c r="K50" s="20">
        <f t="shared" si="8"/>
        <v>0.17534945542398467</v>
      </c>
      <c r="L50" s="26">
        <f t="shared" si="12"/>
        <v>7.686551470640424E-3</v>
      </c>
      <c r="M50" s="26">
        <f t="shared" si="13"/>
        <v>0.2179098909169207</v>
      </c>
      <c r="N50" s="25">
        <v>19</v>
      </c>
      <c r="O50" s="25">
        <v>116</v>
      </c>
      <c r="P50" s="28">
        <f t="shared" si="14"/>
        <v>3.5692137305357703E-2</v>
      </c>
      <c r="Q50" s="116">
        <f t="shared" si="15"/>
        <v>1.8785335423872475E-3</v>
      </c>
      <c r="R50" s="119"/>
    </row>
    <row r="51" spans="1:18" ht="13.8" customHeight="1" x14ac:dyDescent="0.25">
      <c r="A51" s="29">
        <v>2016</v>
      </c>
      <c r="B51" s="14">
        <v>0.51571210514689181</v>
      </c>
      <c r="C51" s="30">
        <v>3</v>
      </c>
      <c r="D51" s="14">
        <f t="shared" si="9"/>
        <v>0.50024074199248503</v>
      </c>
      <c r="E51" s="30">
        <v>22.721957911923955</v>
      </c>
      <c r="F51" s="14">
        <f t="shared" si="10"/>
        <v>0.38657625113865646</v>
      </c>
      <c r="G51" s="30">
        <v>10</v>
      </c>
      <c r="H51" s="14">
        <f t="shared" si="7"/>
        <v>0.34791862602479084</v>
      </c>
      <c r="I51" s="30">
        <v>47</v>
      </c>
      <c r="J51" s="32">
        <f t="shared" si="11"/>
        <v>64.24422270626809</v>
      </c>
      <c r="K51" s="14">
        <f t="shared" si="8"/>
        <v>0.18439687179313913</v>
      </c>
      <c r="L51" s="14">
        <f t="shared" si="12"/>
        <v>8.0831505443567844E-3</v>
      </c>
      <c r="M51" s="14">
        <f t="shared" si="13"/>
        <v>0.22915327635724264</v>
      </c>
      <c r="N51" s="30">
        <v>19</v>
      </c>
      <c r="O51" s="30">
        <v>116</v>
      </c>
      <c r="P51" s="33">
        <f t="shared" si="14"/>
        <v>3.7533726299893197E-2</v>
      </c>
      <c r="Q51" s="117">
        <f t="shared" si="15"/>
        <v>1.975459278941747E-3</v>
      </c>
      <c r="R51" s="119"/>
    </row>
    <row r="52" spans="1:18" ht="13.8" customHeight="1" x14ac:dyDescent="0.25">
      <c r="A52" s="29">
        <v>2017</v>
      </c>
      <c r="B52" s="14">
        <v>0.53486886327451477</v>
      </c>
      <c r="C52" s="30">
        <v>3</v>
      </c>
      <c r="D52" s="14">
        <f t="shared" si="9"/>
        <v>0.51882279737627934</v>
      </c>
      <c r="E52" s="30">
        <v>22.721957911923955</v>
      </c>
      <c r="F52" s="14">
        <f t="shared" si="10"/>
        <v>0.40093609971897465</v>
      </c>
      <c r="G52" s="30">
        <v>10</v>
      </c>
      <c r="H52" s="14">
        <f t="shared" si="7"/>
        <v>0.36084248974707717</v>
      </c>
      <c r="I52" s="30">
        <v>47</v>
      </c>
      <c r="J52" s="32">
        <f t="shared" si="11"/>
        <v>64.24422270626809</v>
      </c>
      <c r="K52" s="14">
        <f t="shared" si="8"/>
        <v>0.19124651956595087</v>
      </c>
      <c r="L52" s="14">
        <f t="shared" si="12"/>
        <v>8.3834090768636002E-3</v>
      </c>
      <c r="M52" s="14">
        <f t="shared" si="13"/>
        <v>0.23766545562454464</v>
      </c>
      <c r="N52" s="30">
        <v>19</v>
      </c>
      <c r="O52" s="30">
        <v>116</v>
      </c>
      <c r="P52" s="33">
        <f t="shared" si="14"/>
        <v>3.8927962559192661E-2</v>
      </c>
      <c r="Q52" s="117">
        <f t="shared" si="15"/>
        <v>2.0488401346943504E-3</v>
      </c>
      <c r="R52" s="119"/>
    </row>
    <row r="53" spans="1:18" ht="13.8" customHeight="1" x14ac:dyDescent="0.25">
      <c r="A53" s="59">
        <v>2018</v>
      </c>
      <c r="B53" s="14">
        <v>0.5437239087764083</v>
      </c>
      <c r="C53" s="31">
        <v>3</v>
      </c>
      <c r="D53" s="35">
        <f>+B53-B53*(C53/100)</f>
        <v>0.52741219151311602</v>
      </c>
      <c r="E53" s="31">
        <v>22.721957911923955</v>
      </c>
      <c r="F53" s="35">
        <f>+(D53-D53*(E53)/100)</f>
        <v>0.40757381533515002</v>
      </c>
      <c r="G53" s="31">
        <v>10</v>
      </c>
      <c r="H53" s="35">
        <f>F53-(F53*G53/100)</f>
        <v>0.36681643380163503</v>
      </c>
      <c r="I53" s="31">
        <v>47</v>
      </c>
      <c r="J53" s="60">
        <f>100-(K53/B53*100)</f>
        <v>64.24422270626809</v>
      </c>
      <c r="K53" s="35">
        <f>+H53-H53*I53/100</f>
        <v>0.19441270991486656</v>
      </c>
      <c r="L53" s="35">
        <f>+(K53/365)*16</f>
        <v>8.5222009825694934E-3</v>
      </c>
      <c r="M53" s="35">
        <f>+L53*28.3495</f>
        <v>0.24160013675535386</v>
      </c>
      <c r="N53" s="31">
        <v>19</v>
      </c>
      <c r="O53" s="31">
        <v>116</v>
      </c>
      <c r="P53" s="61">
        <f>+Q53*N53</f>
        <v>3.9572436192687264E-2</v>
      </c>
      <c r="Q53" s="120">
        <f>+M53/O53</f>
        <v>2.0827597996151193E-3</v>
      </c>
      <c r="R53" s="119"/>
    </row>
    <row r="54" spans="1:18" ht="13.8" customHeight="1" x14ac:dyDescent="0.25">
      <c r="A54" s="59">
        <v>2019</v>
      </c>
      <c r="B54" s="35">
        <v>0.53839487530770547</v>
      </c>
      <c r="C54" s="31">
        <v>3</v>
      </c>
      <c r="D54" s="35">
        <f>+B54-B54*(C54/100)</f>
        <v>0.52224302904847431</v>
      </c>
      <c r="E54" s="31">
        <v>22.721957911923955</v>
      </c>
      <c r="F54" s="35">
        <f>+(D54-D54*(E54)/100)</f>
        <v>0.40357918779012319</v>
      </c>
      <c r="G54" s="31">
        <v>10</v>
      </c>
      <c r="H54" s="35">
        <f>F54-(F54*G54/100)</f>
        <v>0.36322126901111085</v>
      </c>
      <c r="I54" s="31">
        <v>47</v>
      </c>
      <c r="J54" s="60">
        <f>100-(K54/B54*100)</f>
        <v>64.24422270626809</v>
      </c>
      <c r="K54" s="35">
        <f>+H54-H54*I54/100</f>
        <v>0.19250727257588876</v>
      </c>
      <c r="L54" s="35">
        <f>+(K54/365)*16</f>
        <v>8.4386749622307397E-3</v>
      </c>
      <c r="M54" s="35">
        <f>+L54*28.3495</f>
        <v>0.23923221584176035</v>
      </c>
      <c r="N54" s="31">
        <v>19</v>
      </c>
      <c r="O54" s="31">
        <v>116</v>
      </c>
      <c r="P54" s="61">
        <f>+Q54*N54</f>
        <v>3.9184587077529712E-2</v>
      </c>
      <c r="Q54" s="120">
        <f>+M54/O54</f>
        <v>2.0623466882910375E-3</v>
      </c>
      <c r="R54" s="119"/>
    </row>
    <row r="55" spans="1:18" ht="13.8" customHeight="1" x14ac:dyDescent="0.25">
      <c r="A55" s="59">
        <v>2020</v>
      </c>
      <c r="B55" s="35">
        <v>0.74298053720717916</v>
      </c>
      <c r="C55" s="31">
        <v>3</v>
      </c>
      <c r="D55" s="35">
        <f>+B55-B55*(C55/100)</f>
        <v>0.72069112109096378</v>
      </c>
      <c r="E55" s="31">
        <v>22.721957911923955</v>
      </c>
      <c r="F55" s="35">
        <f>+(D55-D55*(E55)/100)</f>
        <v>0.55693598788170207</v>
      </c>
      <c r="G55" s="31">
        <v>10</v>
      </c>
      <c r="H55" s="35">
        <f>F55-(F55*G55/100)</f>
        <v>0.5012423890935318</v>
      </c>
      <c r="I55" s="31">
        <v>47</v>
      </c>
      <c r="J55" s="60">
        <f>100-(K55/B55*100)</f>
        <v>64.24422270626809</v>
      </c>
      <c r="K55" s="35">
        <f>+H55-H55*I55/100</f>
        <v>0.26565846621957184</v>
      </c>
      <c r="L55" s="35">
        <f>+(K55/365)*16</f>
        <v>1.164530262880315E-2</v>
      </c>
      <c r="M55" s="35">
        <f>+L55*28.3495</f>
        <v>0.33013850687525487</v>
      </c>
      <c r="N55" s="31">
        <v>19</v>
      </c>
      <c r="O55" s="31">
        <v>116</v>
      </c>
      <c r="P55" s="61">
        <f>+Q55*N55</f>
        <v>5.4074410608877951E-2</v>
      </c>
      <c r="Q55" s="120">
        <f>+M55/O55</f>
        <v>2.8460216109935763E-3</v>
      </c>
      <c r="R55" s="119"/>
    </row>
    <row r="56" spans="1:18" ht="13.8" customHeight="1" x14ac:dyDescent="0.25">
      <c r="A56" s="19">
        <v>2021</v>
      </c>
      <c r="B56" s="121">
        <v>0.76574324174891173</v>
      </c>
      <c r="C56" s="21">
        <v>3</v>
      </c>
      <c r="D56" s="20">
        <f t="shared" ref="D56:D57" si="16">+B56-B56*(C56/100)</f>
        <v>0.74277094449644443</v>
      </c>
      <c r="E56" s="21">
        <v>22.721957911923955</v>
      </c>
      <c r="F56" s="20">
        <f t="shared" ref="F56:F57" si="17">+(D56-D56*(E56)/100)</f>
        <v>0.57399884310596228</v>
      </c>
      <c r="G56" s="21">
        <v>10</v>
      </c>
      <c r="H56" s="20">
        <f t="shared" ref="H56:H57" si="18">F56-(F56*G56/100)</f>
        <v>0.5165989587953661</v>
      </c>
      <c r="I56" s="21">
        <v>47</v>
      </c>
      <c r="J56" s="22">
        <f t="shared" ref="J56:J57" si="19">100-(K56/B56*100)</f>
        <v>64.24422270626809</v>
      </c>
      <c r="K56" s="20">
        <f t="shared" ref="K56:K57" si="20">+H56-H56*I56/100</f>
        <v>0.27379744816154405</v>
      </c>
      <c r="L56" s="20">
        <f t="shared" ref="L56:L57" si="21">+(K56/365)*16</f>
        <v>1.2002079919410151E-2</v>
      </c>
      <c r="M56" s="20">
        <f t="shared" ref="M56:M57" si="22">+L56*28.3495</f>
        <v>0.34025296467531807</v>
      </c>
      <c r="N56" s="21">
        <v>19</v>
      </c>
      <c r="O56" s="21">
        <v>116</v>
      </c>
      <c r="P56" s="23">
        <f t="shared" ref="P56:P57" si="23">+Q56*N56</f>
        <v>5.573108904164692E-2</v>
      </c>
      <c r="Q56" s="115">
        <f t="shared" ref="Q56:Q57" si="24">+M56/O56</f>
        <v>2.9332152127182591E-3</v>
      </c>
      <c r="R56" s="119"/>
    </row>
    <row r="57" spans="1:18" ht="13.8" customHeight="1" thickBot="1" x14ac:dyDescent="0.3">
      <c r="A57" s="123">
        <v>2022</v>
      </c>
      <c r="B57" s="124">
        <v>0.76077788932921209</v>
      </c>
      <c r="C57" s="125">
        <v>3</v>
      </c>
      <c r="D57" s="124">
        <f t="shared" si="16"/>
        <v>0.73795455264933574</v>
      </c>
      <c r="E57" s="125">
        <v>22.721957911923955</v>
      </c>
      <c r="F57" s="124">
        <f t="shared" si="17"/>
        <v>0.57027682978722694</v>
      </c>
      <c r="G57" s="125">
        <v>10</v>
      </c>
      <c r="H57" s="124">
        <f t="shared" si="18"/>
        <v>0.5132491468085042</v>
      </c>
      <c r="I57" s="125">
        <v>47</v>
      </c>
      <c r="J57" s="126">
        <f t="shared" si="19"/>
        <v>64.24422270626809</v>
      </c>
      <c r="K57" s="124">
        <f t="shared" si="20"/>
        <v>0.27202204780850725</v>
      </c>
      <c r="L57" s="124">
        <f t="shared" si="21"/>
        <v>1.1924254150509907E-2</v>
      </c>
      <c r="M57" s="124">
        <f t="shared" si="22"/>
        <v>0.33804664303988058</v>
      </c>
      <c r="N57" s="125">
        <v>19</v>
      </c>
      <c r="O57" s="125">
        <v>116</v>
      </c>
      <c r="P57" s="127">
        <f t="shared" si="23"/>
        <v>5.5369708773773549E-2</v>
      </c>
      <c r="Q57" s="128">
        <f t="shared" si="24"/>
        <v>2.9141951986196603E-3</v>
      </c>
      <c r="R57" s="119"/>
    </row>
    <row r="58" spans="1:18" ht="15" customHeight="1" thickTop="1" x14ac:dyDescent="0.25">
      <c r="A58" s="7" t="s">
        <v>96</v>
      </c>
      <c r="Q58" s="7"/>
    </row>
    <row r="59" spans="1:18" ht="15" customHeight="1" x14ac:dyDescent="0.25">
      <c r="A59" s="7" t="s">
        <v>104</v>
      </c>
      <c r="Q59" s="7"/>
    </row>
    <row r="60" spans="1:18" ht="15" customHeight="1" x14ac:dyDescent="0.25">
      <c r="A60" s="7" t="s">
        <v>209</v>
      </c>
      <c r="Q60" s="7"/>
    </row>
    <row r="61" spans="1:18" ht="15" customHeight="1" x14ac:dyDescent="0.25">
      <c r="A61" s="7" t="s">
        <v>210</v>
      </c>
      <c r="Q61" s="7"/>
    </row>
    <row r="62" spans="1:18" ht="15" customHeight="1" x14ac:dyDescent="0.25">
      <c r="A62" s="7" t="s">
        <v>105</v>
      </c>
      <c r="Q62" s="7"/>
    </row>
    <row r="63" spans="1:18" ht="15" customHeight="1" x14ac:dyDescent="0.25">
      <c r="A63" s="7" t="s">
        <v>106</v>
      </c>
      <c r="Q63" s="7"/>
    </row>
    <row r="64" spans="1:18" ht="15" customHeight="1" x14ac:dyDescent="0.25">
      <c r="A64" s="7" t="s">
        <v>214</v>
      </c>
      <c r="Q64" s="7"/>
    </row>
    <row r="65" spans="17:17" x14ac:dyDescent="0.25">
      <c r="Q65" s="7"/>
    </row>
    <row r="66" spans="17:17" x14ac:dyDescent="0.25">
      <c r="Q66" s="7"/>
    </row>
    <row r="67" spans="17:17" x14ac:dyDescent="0.25">
      <c r="Q67" s="7"/>
    </row>
    <row r="68" spans="17:17" x14ac:dyDescent="0.25">
      <c r="Q68" s="7"/>
    </row>
    <row r="69" spans="17:17" x14ac:dyDescent="0.25">
      <c r="Q69" s="7"/>
    </row>
    <row r="70" spans="17:17" x14ac:dyDescent="0.25">
      <c r="Q70"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79">
    <pageSetUpPr fitToPage="1"/>
  </sheetPr>
  <dimension ref="A1:R74"/>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130</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1.5483877260402239</v>
      </c>
      <c r="C5" s="15">
        <v>6</v>
      </c>
      <c r="D5" s="16">
        <f t="shared" ref="D5:D46" si="0">+B5-B5*(C5/100)</f>
        <v>1.4554844624778105</v>
      </c>
      <c r="E5" s="15">
        <v>18.562325077739558</v>
      </c>
      <c r="F5" s="16">
        <f t="shared" ref="F5:F46" si="1">+(D5-D5*(E5)/100)</f>
        <v>1.1853127050966892</v>
      </c>
      <c r="G5" s="15">
        <v>12</v>
      </c>
      <c r="H5" s="15">
        <f>F5-(F5*G5/100)</f>
        <v>1.0430751804850864</v>
      </c>
      <c r="I5" s="15">
        <v>24</v>
      </c>
      <c r="J5" s="17">
        <f t="shared" ref="J5:J46" si="2">100-(K5/B5*100)</f>
        <v>48.802414031272676</v>
      </c>
      <c r="K5" s="16">
        <f>+H5-H5*I5/100</f>
        <v>0.79273713716866567</v>
      </c>
      <c r="L5" s="16">
        <f t="shared" ref="L5:L46" si="3">+(K5/365)*16</f>
        <v>3.4750121081366166E-2</v>
      </c>
      <c r="M5" s="16">
        <f t="shared" ref="M5:M46" si="4">+L5*28.3495</f>
        <v>0.98514855759619013</v>
      </c>
      <c r="N5" s="15">
        <v>31</v>
      </c>
      <c r="O5" s="15">
        <v>100</v>
      </c>
      <c r="P5" s="18">
        <f t="shared" ref="P5:P46" si="5">+Q5*N5</f>
        <v>0.30539605285481897</v>
      </c>
      <c r="Q5" s="114">
        <f t="shared" ref="Q5:Q46" si="6">+M5/O5</f>
        <v>9.8514855759619015E-3</v>
      </c>
      <c r="R5" s="119"/>
    </row>
    <row r="6" spans="1:18" ht="13.8" customHeight="1" x14ac:dyDescent="0.25">
      <c r="A6" s="19">
        <v>1971</v>
      </c>
      <c r="B6" s="20">
        <v>1.5125613379498317</v>
      </c>
      <c r="C6" s="21">
        <v>6</v>
      </c>
      <c r="D6" s="20">
        <f t="shared" si="0"/>
        <v>1.4218076576728418</v>
      </c>
      <c r="E6" s="21">
        <v>18.562325077739558</v>
      </c>
      <c r="F6" s="20">
        <f t="shared" si="1"/>
        <v>1.1578870982754146</v>
      </c>
      <c r="G6" s="21">
        <v>12</v>
      </c>
      <c r="H6" s="21">
        <f t="shared" ref="H6:H52" si="7">F6-(F6*G6/100)</f>
        <v>1.0189406464823647</v>
      </c>
      <c r="I6" s="21">
        <v>24</v>
      </c>
      <c r="J6" s="22">
        <f t="shared" si="2"/>
        <v>48.802414031272676</v>
      </c>
      <c r="K6" s="20">
        <f t="shared" ref="K6:K52" si="8">+H6-H6*I6/100</f>
        <v>0.77439489132659722</v>
      </c>
      <c r="L6" s="20">
        <f t="shared" si="3"/>
        <v>3.3946077428015219E-2</v>
      </c>
      <c r="M6" s="20">
        <f t="shared" si="4"/>
        <v>0.96235432204551741</v>
      </c>
      <c r="N6" s="21">
        <v>31</v>
      </c>
      <c r="O6" s="21">
        <v>100</v>
      </c>
      <c r="P6" s="23">
        <f t="shared" si="5"/>
        <v>0.29832983983411038</v>
      </c>
      <c r="Q6" s="115">
        <f t="shared" si="6"/>
        <v>9.6235432204551732E-3</v>
      </c>
      <c r="R6" s="119"/>
    </row>
    <row r="7" spans="1:18" ht="13.8" customHeight="1" x14ac:dyDescent="0.25">
      <c r="A7" s="19">
        <v>1972</v>
      </c>
      <c r="B7" s="20">
        <v>1.5274231047756983</v>
      </c>
      <c r="C7" s="21">
        <v>6</v>
      </c>
      <c r="D7" s="20">
        <f t="shared" si="0"/>
        <v>1.4357777184891565</v>
      </c>
      <c r="E7" s="21">
        <v>18.562325077739558</v>
      </c>
      <c r="F7" s="20">
        <f t="shared" si="1"/>
        <v>1.1692639909894469</v>
      </c>
      <c r="G7" s="21">
        <v>12</v>
      </c>
      <c r="H7" s="21">
        <f t="shared" si="7"/>
        <v>1.0289523120707131</v>
      </c>
      <c r="I7" s="21">
        <v>24</v>
      </c>
      <c r="J7" s="22">
        <f t="shared" si="2"/>
        <v>48.80241403127269</v>
      </c>
      <c r="K7" s="20">
        <f t="shared" si="8"/>
        <v>0.78200375717374193</v>
      </c>
      <c r="L7" s="20">
        <f t="shared" si="3"/>
        <v>3.4279616752821561E-2</v>
      </c>
      <c r="M7" s="20">
        <f t="shared" si="4"/>
        <v>0.97180999513411481</v>
      </c>
      <c r="N7" s="21">
        <v>31</v>
      </c>
      <c r="O7" s="21">
        <v>100</v>
      </c>
      <c r="P7" s="23">
        <f t="shared" si="5"/>
        <v>0.30126109849157556</v>
      </c>
      <c r="Q7" s="115">
        <f t="shared" si="6"/>
        <v>9.7180999513411474E-3</v>
      </c>
      <c r="R7" s="119"/>
    </row>
    <row r="8" spans="1:18" ht="13.8" customHeight="1" x14ac:dyDescent="0.25">
      <c r="A8" s="19">
        <v>1973</v>
      </c>
      <c r="B8" s="20">
        <v>1.4279714405711885</v>
      </c>
      <c r="C8" s="21">
        <v>6</v>
      </c>
      <c r="D8" s="20">
        <f t="shared" si="0"/>
        <v>1.3422931541369172</v>
      </c>
      <c r="E8" s="21">
        <v>18.562325077739558</v>
      </c>
      <c r="F8" s="20">
        <f t="shared" si="1"/>
        <v>1.0931323353697788</v>
      </c>
      <c r="G8" s="21">
        <v>12</v>
      </c>
      <c r="H8" s="21">
        <f t="shared" si="7"/>
        <v>0.9619564551254054</v>
      </c>
      <c r="I8" s="21">
        <v>24</v>
      </c>
      <c r="J8" s="22">
        <f t="shared" si="2"/>
        <v>48.80241403127269</v>
      </c>
      <c r="K8" s="20">
        <f t="shared" si="8"/>
        <v>0.73108690589530811</v>
      </c>
      <c r="L8" s="20">
        <f t="shared" si="3"/>
        <v>3.2047645189931313E-2</v>
      </c>
      <c r="M8" s="20">
        <f t="shared" si="4"/>
        <v>0.90853471731195778</v>
      </c>
      <c r="N8" s="21">
        <v>31</v>
      </c>
      <c r="O8" s="21">
        <v>100</v>
      </c>
      <c r="P8" s="23">
        <f t="shared" si="5"/>
        <v>0.28164576236670691</v>
      </c>
      <c r="Q8" s="115">
        <f t="shared" si="6"/>
        <v>9.0853471731195783E-3</v>
      </c>
      <c r="R8" s="119"/>
    </row>
    <row r="9" spans="1:18" ht="13.8" customHeight="1" x14ac:dyDescent="0.25">
      <c r="A9" s="19">
        <v>1974</v>
      </c>
      <c r="B9" s="20">
        <v>1.3612090491643829</v>
      </c>
      <c r="C9" s="21">
        <v>6</v>
      </c>
      <c r="D9" s="20">
        <f t="shared" si="0"/>
        <v>1.2795365062145199</v>
      </c>
      <c r="E9" s="21">
        <v>18.562325077739558</v>
      </c>
      <c r="F9" s="20">
        <f t="shared" si="1"/>
        <v>1.0420247804426295</v>
      </c>
      <c r="G9" s="21">
        <v>12</v>
      </c>
      <c r="H9" s="21">
        <f t="shared" si="7"/>
        <v>0.91698180678951391</v>
      </c>
      <c r="I9" s="21">
        <v>24</v>
      </c>
      <c r="J9" s="22">
        <f t="shared" si="2"/>
        <v>48.80241403127269</v>
      </c>
      <c r="K9" s="20">
        <f t="shared" si="8"/>
        <v>0.69690617316003056</v>
      </c>
      <c r="L9" s="20">
        <f t="shared" si="3"/>
        <v>3.0549311700165723E-2</v>
      </c>
      <c r="M9" s="20">
        <f t="shared" si="4"/>
        <v>0.86605771204384818</v>
      </c>
      <c r="N9" s="21">
        <v>31</v>
      </c>
      <c r="O9" s="21">
        <v>100</v>
      </c>
      <c r="P9" s="23">
        <f t="shared" si="5"/>
        <v>0.26847789073359291</v>
      </c>
      <c r="Q9" s="115">
        <f t="shared" si="6"/>
        <v>8.6605771204384813E-3</v>
      </c>
      <c r="R9" s="119"/>
    </row>
    <row r="10" spans="1:18" ht="13.8" customHeight="1" x14ac:dyDescent="0.25">
      <c r="A10" s="19">
        <v>1975</v>
      </c>
      <c r="B10" s="20">
        <v>1.4464771059345378</v>
      </c>
      <c r="C10" s="21">
        <v>6</v>
      </c>
      <c r="D10" s="20">
        <f t="shared" si="0"/>
        <v>1.3596884795784656</v>
      </c>
      <c r="E10" s="21">
        <v>18.562325077739558</v>
      </c>
      <c r="F10" s="20">
        <f t="shared" si="1"/>
        <v>1.1072986839545365</v>
      </c>
      <c r="G10" s="21">
        <v>12</v>
      </c>
      <c r="H10" s="21">
        <f t="shared" si="7"/>
        <v>0.97442284187999206</v>
      </c>
      <c r="I10" s="21">
        <v>24</v>
      </c>
      <c r="J10" s="22">
        <f t="shared" si="2"/>
        <v>48.802414031272676</v>
      </c>
      <c r="K10" s="20">
        <f t="shared" si="8"/>
        <v>0.74056135982879401</v>
      </c>
      <c r="L10" s="20">
        <f t="shared" si="3"/>
        <v>3.2462963718522475E-2</v>
      </c>
      <c r="M10" s="20">
        <f t="shared" si="4"/>
        <v>0.92030878993825282</v>
      </c>
      <c r="N10" s="21">
        <v>31</v>
      </c>
      <c r="O10" s="21">
        <v>100</v>
      </c>
      <c r="P10" s="23">
        <f t="shared" si="5"/>
        <v>0.28529572488085841</v>
      </c>
      <c r="Q10" s="115">
        <f t="shared" si="6"/>
        <v>9.2030878993825289E-3</v>
      </c>
      <c r="R10" s="119"/>
    </row>
    <row r="11" spans="1:18" ht="13.8" customHeight="1" x14ac:dyDescent="0.25">
      <c r="A11" s="13">
        <v>1976</v>
      </c>
      <c r="B11" s="14">
        <v>1.4479326713601026</v>
      </c>
      <c r="C11" s="15">
        <v>6</v>
      </c>
      <c r="D11" s="16">
        <f t="shared" si="0"/>
        <v>1.3610567110784966</v>
      </c>
      <c r="E11" s="15">
        <v>18.562325077739558</v>
      </c>
      <c r="F11" s="16">
        <f t="shared" si="1"/>
        <v>1.1084129398757154</v>
      </c>
      <c r="G11" s="15">
        <v>12</v>
      </c>
      <c r="H11" s="15">
        <f t="shared" si="7"/>
        <v>0.97540338709062957</v>
      </c>
      <c r="I11" s="15">
        <v>24</v>
      </c>
      <c r="J11" s="17">
        <f t="shared" si="2"/>
        <v>48.80241403127269</v>
      </c>
      <c r="K11" s="16">
        <f t="shared" si="8"/>
        <v>0.74130657418887846</v>
      </c>
      <c r="L11" s="16">
        <f t="shared" si="3"/>
        <v>3.2495630649375495E-2</v>
      </c>
      <c r="M11" s="16">
        <f t="shared" si="4"/>
        <v>0.9212348810944706</v>
      </c>
      <c r="N11" s="15">
        <v>31</v>
      </c>
      <c r="O11" s="15">
        <v>100</v>
      </c>
      <c r="P11" s="18">
        <f t="shared" si="5"/>
        <v>0.28558281313928591</v>
      </c>
      <c r="Q11" s="114">
        <f t="shared" si="6"/>
        <v>9.2123488109447059E-3</v>
      </c>
      <c r="R11" s="119"/>
    </row>
    <row r="12" spans="1:18" ht="13.8" customHeight="1" x14ac:dyDescent="0.25">
      <c r="A12" s="13">
        <v>1977</v>
      </c>
      <c r="B12" s="14">
        <v>1.344902583102902</v>
      </c>
      <c r="C12" s="15">
        <v>6</v>
      </c>
      <c r="D12" s="16">
        <f t="shared" si="0"/>
        <v>1.2642084281167278</v>
      </c>
      <c r="E12" s="15">
        <v>18.562325077739558</v>
      </c>
      <c r="F12" s="16">
        <f t="shared" si="1"/>
        <v>1.0295419500295193</v>
      </c>
      <c r="G12" s="15">
        <v>12</v>
      </c>
      <c r="H12" s="15">
        <f t="shared" si="7"/>
        <v>0.90599691602597698</v>
      </c>
      <c r="I12" s="15">
        <v>24</v>
      </c>
      <c r="J12" s="17">
        <f t="shared" si="2"/>
        <v>48.80241403127269</v>
      </c>
      <c r="K12" s="16">
        <f t="shared" si="8"/>
        <v>0.68855765617974252</v>
      </c>
      <c r="L12" s="16">
        <f t="shared" si="3"/>
        <v>3.0183349311988714E-2</v>
      </c>
      <c r="M12" s="16">
        <f t="shared" si="4"/>
        <v>0.85568286132022398</v>
      </c>
      <c r="N12" s="15">
        <v>31</v>
      </c>
      <c r="O12" s="15">
        <v>100</v>
      </c>
      <c r="P12" s="18">
        <f t="shared" si="5"/>
        <v>0.26526168700926944</v>
      </c>
      <c r="Q12" s="114">
        <f t="shared" si="6"/>
        <v>8.5568286132022397E-3</v>
      </c>
      <c r="R12" s="119"/>
    </row>
    <row r="13" spans="1:18" ht="13.8" customHeight="1" x14ac:dyDescent="0.25">
      <c r="A13" s="13">
        <v>1978</v>
      </c>
      <c r="B13" s="14">
        <v>1.2893950625603705</v>
      </c>
      <c r="C13" s="15">
        <v>6</v>
      </c>
      <c r="D13" s="16">
        <f t="shared" si="0"/>
        <v>1.2120313588067484</v>
      </c>
      <c r="E13" s="15">
        <v>18.562325077739558</v>
      </c>
      <c r="F13" s="16">
        <f t="shared" si="1"/>
        <v>0.98705015794089579</v>
      </c>
      <c r="G13" s="15">
        <v>12</v>
      </c>
      <c r="H13" s="15">
        <f t="shared" si="7"/>
        <v>0.86860413898798827</v>
      </c>
      <c r="I13" s="15">
        <v>24</v>
      </c>
      <c r="J13" s="17">
        <f t="shared" si="2"/>
        <v>48.802414031272676</v>
      </c>
      <c r="K13" s="16">
        <f t="shared" si="8"/>
        <v>0.66013914563087106</v>
      </c>
      <c r="L13" s="16">
        <f t="shared" si="3"/>
        <v>2.8937606383819005E-2</v>
      </c>
      <c r="M13" s="16">
        <f t="shared" si="4"/>
        <v>0.82036667217807691</v>
      </c>
      <c r="N13" s="15">
        <v>31</v>
      </c>
      <c r="O13" s="15">
        <v>100</v>
      </c>
      <c r="P13" s="18">
        <f t="shared" si="5"/>
        <v>0.25431366837520386</v>
      </c>
      <c r="Q13" s="114">
        <f t="shared" si="6"/>
        <v>8.2036667217807689E-3</v>
      </c>
      <c r="R13" s="119"/>
    </row>
    <row r="14" spans="1:18" ht="13.8" customHeight="1" x14ac:dyDescent="0.25">
      <c r="A14" s="13">
        <v>1979</v>
      </c>
      <c r="B14" s="14">
        <v>1.3067916731465641</v>
      </c>
      <c r="C14" s="15">
        <v>6</v>
      </c>
      <c r="D14" s="16">
        <f t="shared" si="0"/>
        <v>1.2283841727577702</v>
      </c>
      <c r="E14" s="15">
        <v>18.562325077739558</v>
      </c>
      <c r="F14" s="16">
        <f t="shared" si="1"/>
        <v>1.0003675094069711</v>
      </c>
      <c r="G14" s="15">
        <v>12</v>
      </c>
      <c r="H14" s="15">
        <f t="shared" si="7"/>
        <v>0.88032340827813449</v>
      </c>
      <c r="I14" s="15">
        <v>24</v>
      </c>
      <c r="J14" s="17">
        <f t="shared" si="2"/>
        <v>48.802414031272676</v>
      </c>
      <c r="K14" s="16">
        <f t="shared" si="8"/>
        <v>0.66904579029138223</v>
      </c>
      <c r="L14" s="16">
        <f t="shared" si="3"/>
        <v>2.9328034642909905E-2</v>
      </c>
      <c r="M14" s="16">
        <f t="shared" si="4"/>
        <v>0.83143511810917436</v>
      </c>
      <c r="N14" s="15">
        <v>31</v>
      </c>
      <c r="O14" s="15">
        <v>100</v>
      </c>
      <c r="P14" s="18">
        <f t="shared" si="5"/>
        <v>0.25774488661384404</v>
      </c>
      <c r="Q14" s="114">
        <f t="shared" si="6"/>
        <v>8.3143511810917434E-3</v>
      </c>
      <c r="R14" s="119"/>
    </row>
    <row r="15" spans="1:18" ht="13.8" customHeight="1" x14ac:dyDescent="0.25">
      <c r="A15" s="13">
        <v>1980</v>
      </c>
      <c r="B15" s="14">
        <v>1.3145710195585925</v>
      </c>
      <c r="C15" s="15">
        <v>6</v>
      </c>
      <c r="D15" s="16">
        <f t="shared" si="0"/>
        <v>1.2356967583850769</v>
      </c>
      <c r="E15" s="15">
        <v>18.562325077739558</v>
      </c>
      <c r="F15" s="16">
        <f t="shared" si="1"/>
        <v>1.0063227091185489</v>
      </c>
      <c r="G15" s="15">
        <v>12</v>
      </c>
      <c r="H15" s="15">
        <f t="shared" si="7"/>
        <v>0.88556398402432301</v>
      </c>
      <c r="I15" s="15">
        <v>24</v>
      </c>
      <c r="J15" s="17">
        <f t="shared" si="2"/>
        <v>48.80241403127269</v>
      </c>
      <c r="K15" s="16">
        <f t="shared" si="8"/>
        <v>0.6730286278584855</v>
      </c>
      <c r="L15" s="16">
        <f t="shared" si="3"/>
        <v>2.950262478283772E-2</v>
      </c>
      <c r="M15" s="16">
        <f t="shared" si="4"/>
        <v>0.83638466128105793</v>
      </c>
      <c r="N15" s="15">
        <v>31</v>
      </c>
      <c r="O15" s="15">
        <v>100</v>
      </c>
      <c r="P15" s="18">
        <f t="shared" si="5"/>
        <v>0.25927924499712796</v>
      </c>
      <c r="Q15" s="114">
        <f t="shared" si="6"/>
        <v>8.3638466128105795E-3</v>
      </c>
      <c r="R15" s="119"/>
    </row>
    <row r="16" spans="1:18" ht="13.8" customHeight="1" x14ac:dyDescent="0.25">
      <c r="A16" s="19">
        <v>1981</v>
      </c>
      <c r="B16" s="20">
        <v>1.2570510423279966</v>
      </c>
      <c r="C16" s="21">
        <v>6</v>
      </c>
      <c r="D16" s="20">
        <f t="shared" si="0"/>
        <v>1.1816279797883169</v>
      </c>
      <c r="E16" s="21">
        <v>18.562325077739558</v>
      </c>
      <c r="F16" s="20">
        <f t="shared" si="1"/>
        <v>0.96229035297048282</v>
      </c>
      <c r="G16" s="21">
        <v>12</v>
      </c>
      <c r="H16" s="21">
        <f t="shared" si="7"/>
        <v>0.84681551061402494</v>
      </c>
      <c r="I16" s="21">
        <v>24</v>
      </c>
      <c r="J16" s="22">
        <f t="shared" si="2"/>
        <v>48.802414031272676</v>
      </c>
      <c r="K16" s="20">
        <f t="shared" si="8"/>
        <v>0.64357978806665894</v>
      </c>
      <c r="L16" s="20">
        <f t="shared" si="3"/>
        <v>2.8211716737168612E-2</v>
      </c>
      <c r="M16" s="20">
        <f t="shared" si="4"/>
        <v>0.79978806364036159</v>
      </c>
      <c r="N16" s="21">
        <v>31</v>
      </c>
      <c r="O16" s="21">
        <v>100</v>
      </c>
      <c r="P16" s="23">
        <f t="shared" si="5"/>
        <v>0.24793429972851211</v>
      </c>
      <c r="Q16" s="115">
        <f t="shared" si="6"/>
        <v>7.9978806364036162E-3</v>
      </c>
      <c r="R16" s="119"/>
    </row>
    <row r="17" spans="1:18" ht="13.8" customHeight="1" x14ac:dyDescent="0.25">
      <c r="A17" s="19">
        <v>1982</v>
      </c>
      <c r="B17" s="20">
        <v>1.2598325494857616</v>
      </c>
      <c r="C17" s="21">
        <v>6</v>
      </c>
      <c r="D17" s="20">
        <f t="shared" si="0"/>
        <v>1.1842425965166159</v>
      </c>
      <c r="E17" s="21">
        <v>18.562325077739558</v>
      </c>
      <c r="F17" s="20">
        <f t="shared" si="1"/>
        <v>0.96441963604213798</v>
      </c>
      <c r="G17" s="21">
        <v>12</v>
      </c>
      <c r="H17" s="21">
        <f t="shared" si="7"/>
        <v>0.84868927971708141</v>
      </c>
      <c r="I17" s="21">
        <v>24</v>
      </c>
      <c r="J17" s="22">
        <f t="shared" si="2"/>
        <v>48.80241403127269</v>
      </c>
      <c r="K17" s="20">
        <f t="shared" si="8"/>
        <v>0.64500385258498183</v>
      </c>
      <c r="L17" s="20">
        <f t="shared" si="3"/>
        <v>2.8274141483177286E-2</v>
      </c>
      <c r="M17" s="20">
        <f t="shared" si="4"/>
        <v>0.80155777397733441</v>
      </c>
      <c r="N17" s="21">
        <v>31</v>
      </c>
      <c r="O17" s="21">
        <v>100</v>
      </c>
      <c r="P17" s="23">
        <f t="shared" si="5"/>
        <v>0.24848290993297367</v>
      </c>
      <c r="Q17" s="115">
        <f t="shared" si="6"/>
        <v>8.0155777397733444E-3</v>
      </c>
      <c r="R17" s="119"/>
    </row>
    <row r="18" spans="1:18" ht="13.8" customHeight="1" x14ac:dyDescent="0.25">
      <c r="A18" s="19">
        <v>1983</v>
      </c>
      <c r="B18" s="20">
        <v>1.2389045141630426</v>
      </c>
      <c r="C18" s="21">
        <v>6</v>
      </c>
      <c r="D18" s="20">
        <f t="shared" si="0"/>
        <v>1.1645702433132601</v>
      </c>
      <c r="E18" s="21">
        <v>18.562325077739558</v>
      </c>
      <c r="F18" s="20">
        <f t="shared" si="1"/>
        <v>0.94839892899083023</v>
      </c>
      <c r="G18" s="21">
        <v>12</v>
      </c>
      <c r="H18" s="21">
        <f t="shared" si="7"/>
        <v>0.83459105751193063</v>
      </c>
      <c r="I18" s="21">
        <v>24</v>
      </c>
      <c r="J18" s="22">
        <f t="shared" si="2"/>
        <v>48.802414031272676</v>
      </c>
      <c r="K18" s="20">
        <f t="shared" si="8"/>
        <v>0.63428920370906727</v>
      </c>
      <c r="L18" s="20">
        <f t="shared" si="3"/>
        <v>2.7804458244781029E-2</v>
      </c>
      <c r="M18" s="20">
        <f t="shared" si="4"/>
        <v>0.78824248901041982</v>
      </c>
      <c r="N18" s="21">
        <v>31</v>
      </c>
      <c r="O18" s="21">
        <v>100</v>
      </c>
      <c r="P18" s="23">
        <f t="shared" si="5"/>
        <v>0.24435517159323011</v>
      </c>
      <c r="Q18" s="115">
        <f t="shared" si="6"/>
        <v>7.8824248901041977E-3</v>
      </c>
      <c r="R18" s="119"/>
    </row>
    <row r="19" spans="1:18" ht="13.8" customHeight="1" x14ac:dyDescent="0.25">
      <c r="A19" s="19">
        <v>1984</v>
      </c>
      <c r="B19" s="20">
        <v>1.342643051771117</v>
      </c>
      <c r="C19" s="21">
        <v>6</v>
      </c>
      <c r="D19" s="20">
        <f t="shared" si="0"/>
        <v>1.26208446866485</v>
      </c>
      <c r="E19" s="21">
        <v>18.562325077739558</v>
      </c>
      <c r="F19" s="20">
        <f t="shared" si="1"/>
        <v>1.0278122468356186</v>
      </c>
      <c r="G19" s="21">
        <v>12</v>
      </c>
      <c r="H19" s="21">
        <f t="shared" si="7"/>
        <v>0.90447477721534431</v>
      </c>
      <c r="I19" s="21">
        <v>24</v>
      </c>
      <c r="J19" s="22">
        <f t="shared" si="2"/>
        <v>48.802414031272676</v>
      </c>
      <c r="K19" s="20">
        <f t="shared" si="8"/>
        <v>0.68740083068366165</v>
      </c>
      <c r="L19" s="20">
        <f t="shared" si="3"/>
        <v>3.01326391532564E-2</v>
      </c>
      <c r="M19" s="20">
        <f t="shared" si="4"/>
        <v>0.85424525367524229</v>
      </c>
      <c r="N19" s="21">
        <v>31</v>
      </c>
      <c r="O19" s="21">
        <v>100</v>
      </c>
      <c r="P19" s="23">
        <f t="shared" si="5"/>
        <v>0.26481602863932513</v>
      </c>
      <c r="Q19" s="115">
        <f t="shared" si="6"/>
        <v>8.5424525367524227E-3</v>
      </c>
      <c r="R19" s="119"/>
    </row>
    <row r="20" spans="1:18" ht="13.8" customHeight="1" x14ac:dyDescent="0.25">
      <c r="A20" s="19">
        <v>1985</v>
      </c>
      <c r="B20" s="20">
        <v>1.2598693314770242</v>
      </c>
      <c r="C20" s="21">
        <v>6</v>
      </c>
      <c r="D20" s="20">
        <f t="shared" si="0"/>
        <v>1.1842771715884028</v>
      </c>
      <c r="E20" s="21">
        <v>18.562325077739558</v>
      </c>
      <c r="F20" s="20">
        <f t="shared" si="1"/>
        <v>0.96444779317670393</v>
      </c>
      <c r="G20" s="21">
        <v>12</v>
      </c>
      <c r="H20" s="21">
        <f t="shared" si="7"/>
        <v>0.84871405799549948</v>
      </c>
      <c r="I20" s="21">
        <v>24</v>
      </c>
      <c r="J20" s="22">
        <f t="shared" si="2"/>
        <v>48.802414031272676</v>
      </c>
      <c r="K20" s="20">
        <f t="shared" si="8"/>
        <v>0.64502268407657959</v>
      </c>
      <c r="L20" s="20">
        <f t="shared" si="3"/>
        <v>2.8274966973219927E-2</v>
      </c>
      <c r="M20" s="20">
        <f t="shared" si="4"/>
        <v>0.8015811762072983</v>
      </c>
      <c r="N20" s="21">
        <v>31</v>
      </c>
      <c r="O20" s="21">
        <v>100</v>
      </c>
      <c r="P20" s="23">
        <f t="shared" si="5"/>
        <v>0.24849016462426246</v>
      </c>
      <c r="Q20" s="115">
        <f t="shared" si="6"/>
        <v>8.0158117620729823E-3</v>
      </c>
      <c r="R20" s="119"/>
    </row>
    <row r="21" spans="1:18" ht="13.8" customHeight="1" x14ac:dyDescent="0.25">
      <c r="A21" s="13">
        <v>1986</v>
      </c>
      <c r="B21" s="14">
        <v>1.2562632193508443</v>
      </c>
      <c r="C21" s="15">
        <v>6</v>
      </c>
      <c r="D21" s="16">
        <f t="shared" si="0"/>
        <v>1.1808874261897937</v>
      </c>
      <c r="E21" s="15">
        <v>18.562325077739558</v>
      </c>
      <c r="F21" s="16">
        <f t="shared" si="1"/>
        <v>0.96168726333829246</v>
      </c>
      <c r="G21" s="15">
        <v>12</v>
      </c>
      <c r="H21" s="15">
        <f t="shared" si="7"/>
        <v>0.84628479173769733</v>
      </c>
      <c r="I21" s="15">
        <v>24</v>
      </c>
      <c r="J21" s="17">
        <f t="shared" si="2"/>
        <v>48.802414031272676</v>
      </c>
      <c r="K21" s="16">
        <f t="shared" si="8"/>
        <v>0.64317644172065003</v>
      </c>
      <c r="L21" s="16">
        <f t="shared" si="3"/>
        <v>2.8194035801453153E-2</v>
      </c>
      <c r="M21" s="16">
        <f t="shared" si="4"/>
        <v>0.79928681795329615</v>
      </c>
      <c r="N21" s="15">
        <v>31</v>
      </c>
      <c r="O21" s="15">
        <v>100</v>
      </c>
      <c r="P21" s="18">
        <f t="shared" si="5"/>
        <v>0.24777891356552181</v>
      </c>
      <c r="Q21" s="114">
        <f t="shared" si="6"/>
        <v>7.9928681795329616E-3</v>
      </c>
      <c r="R21" s="119"/>
    </row>
    <row r="22" spans="1:18" ht="13.8" customHeight="1" x14ac:dyDescent="0.25">
      <c r="A22" s="13">
        <v>1987</v>
      </c>
      <c r="B22" s="14">
        <v>1.2165244394655772</v>
      </c>
      <c r="C22" s="15">
        <v>6</v>
      </c>
      <c r="D22" s="16">
        <f t="shared" si="0"/>
        <v>1.1435329730976425</v>
      </c>
      <c r="E22" s="15">
        <v>18.562325077739558</v>
      </c>
      <c r="F22" s="16">
        <f t="shared" si="1"/>
        <v>0.93126666526011803</v>
      </c>
      <c r="G22" s="15">
        <v>12</v>
      </c>
      <c r="H22" s="15">
        <f t="shared" si="7"/>
        <v>0.81951466542890383</v>
      </c>
      <c r="I22" s="15">
        <v>24</v>
      </c>
      <c r="J22" s="17">
        <f t="shared" si="2"/>
        <v>48.80241403127269</v>
      </c>
      <c r="K22" s="16">
        <f t="shared" si="8"/>
        <v>0.62283114572596687</v>
      </c>
      <c r="L22" s="16">
        <f t="shared" si="3"/>
        <v>2.7302187209905397E-2</v>
      </c>
      <c r="M22" s="16">
        <f t="shared" si="4"/>
        <v>0.77400335630721306</v>
      </c>
      <c r="N22" s="15">
        <v>31</v>
      </c>
      <c r="O22" s="15">
        <v>100</v>
      </c>
      <c r="P22" s="18">
        <f t="shared" si="5"/>
        <v>0.23994104045523607</v>
      </c>
      <c r="Q22" s="114">
        <f t="shared" si="6"/>
        <v>7.7400335630721309E-3</v>
      </c>
      <c r="R22" s="119"/>
    </row>
    <row r="23" spans="1:18" ht="13.8" customHeight="1" x14ac:dyDescent="0.25">
      <c r="A23" s="13">
        <v>1988</v>
      </c>
      <c r="B23" s="14">
        <v>1.189506205590541</v>
      </c>
      <c r="C23" s="15">
        <v>6</v>
      </c>
      <c r="D23" s="16">
        <f t="shared" si="0"/>
        <v>1.1181358332551086</v>
      </c>
      <c r="E23" s="15">
        <v>18.562325077739558</v>
      </c>
      <c r="F23" s="16">
        <f t="shared" si="1"/>
        <v>0.91058382507560331</v>
      </c>
      <c r="G23" s="15">
        <v>12</v>
      </c>
      <c r="H23" s="15">
        <f t="shared" si="7"/>
        <v>0.80131376606653093</v>
      </c>
      <c r="I23" s="15">
        <v>24</v>
      </c>
      <c r="J23" s="17">
        <f t="shared" si="2"/>
        <v>48.802414031272676</v>
      </c>
      <c r="K23" s="16">
        <f t="shared" si="8"/>
        <v>0.60899846221056353</v>
      </c>
      <c r="L23" s="16">
        <f t="shared" si="3"/>
        <v>2.6695823001011004E-2</v>
      </c>
      <c r="M23" s="16">
        <f t="shared" si="4"/>
        <v>0.7568132341671614</v>
      </c>
      <c r="N23" s="15">
        <v>31</v>
      </c>
      <c r="O23" s="15">
        <v>100</v>
      </c>
      <c r="P23" s="18">
        <f t="shared" si="5"/>
        <v>0.23461210259182003</v>
      </c>
      <c r="Q23" s="114">
        <f t="shared" si="6"/>
        <v>7.5681323416716137E-3</v>
      </c>
      <c r="R23" s="119"/>
    </row>
    <row r="24" spans="1:18" ht="13.8" customHeight="1" x14ac:dyDescent="0.25">
      <c r="A24" s="13">
        <v>1989</v>
      </c>
      <c r="B24" s="14">
        <v>1.1939496729225121</v>
      </c>
      <c r="C24" s="15">
        <v>6</v>
      </c>
      <c r="D24" s="16">
        <f t="shared" si="0"/>
        <v>1.1223126925471614</v>
      </c>
      <c r="E24" s="15">
        <v>18.562325077739558</v>
      </c>
      <c r="F24" s="16">
        <f t="shared" si="1"/>
        <v>0.91398536216782555</v>
      </c>
      <c r="G24" s="15">
        <v>12</v>
      </c>
      <c r="H24" s="15">
        <f t="shared" si="7"/>
        <v>0.80430711870768645</v>
      </c>
      <c r="I24" s="15">
        <v>24</v>
      </c>
      <c r="J24" s="17">
        <f t="shared" si="2"/>
        <v>48.80241403127269</v>
      </c>
      <c r="K24" s="16">
        <f t="shared" si="8"/>
        <v>0.61127341021784165</v>
      </c>
      <c r="L24" s="16">
        <f t="shared" si="3"/>
        <v>2.6795546749275249E-2</v>
      </c>
      <c r="M24" s="16">
        <f t="shared" si="4"/>
        <v>0.75964035256857865</v>
      </c>
      <c r="N24" s="15">
        <v>31</v>
      </c>
      <c r="O24" s="15">
        <v>100</v>
      </c>
      <c r="P24" s="18">
        <f t="shared" si="5"/>
        <v>0.23548850929625939</v>
      </c>
      <c r="Q24" s="114">
        <f t="shared" si="6"/>
        <v>7.5964035256857864E-3</v>
      </c>
      <c r="R24" s="119"/>
    </row>
    <row r="25" spans="1:18" ht="13.8" customHeight="1" x14ac:dyDescent="0.25">
      <c r="A25" s="13">
        <v>1990</v>
      </c>
      <c r="B25" s="14">
        <v>1.0688002414725024</v>
      </c>
      <c r="C25" s="15">
        <v>6</v>
      </c>
      <c r="D25" s="16">
        <f t="shared" si="0"/>
        <v>1.0046722269841522</v>
      </c>
      <c r="E25" s="15">
        <v>18.562325077739558</v>
      </c>
      <c r="F25" s="16">
        <f t="shared" si="1"/>
        <v>0.81818170224558839</v>
      </c>
      <c r="G25" s="15">
        <v>12</v>
      </c>
      <c r="H25" s="15">
        <f t="shared" si="7"/>
        <v>0.71999989797611774</v>
      </c>
      <c r="I25" s="15">
        <v>24</v>
      </c>
      <c r="J25" s="17">
        <f t="shared" si="2"/>
        <v>48.80241403127269</v>
      </c>
      <c r="K25" s="16">
        <f t="shared" si="8"/>
        <v>0.54719992246184956</v>
      </c>
      <c r="L25" s="16">
        <f t="shared" si="3"/>
        <v>2.3986845916135872E-2</v>
      </c>
      <c r="M25" s="16">
        <f t="shared" si="4"/>
        <v>0.68001508829949386</v>
      </c>
      <c r="N25" s="15">
        <v>31</v>
      </c>
      <c r="O25" s="15">
        <v>100</v>
      </c>
      <c r="P25" s="18">
        <f t="shared" si="5"/>
        <v>0.21080467737284311</v>
      </c>
      <c r="Q25" s="114">
        <f t="shared" si="6"/>
        <v>6.8001508829949389E-3</v>
      </c>
      <c r="R25" s="119"/>
    </row>
    <row r="26" spans="1:18" ht="13.8" customHeight="1" x14ac:dyDescent="0.25">
      <c r="A26" s="19">
        <v>1991</v>
      </c>
      <c r="B26" s="20">
        <v>1.1234703640731696</v>
      </c>
      <c r="C26" s="21">
        <v>6</v>
      </c>
      <c r="D26" s="20">
        <f t="shared" si="0"/>
        <v>1.0560621422287795</v>
      </c>
      <c r="E26" s="21">
        <v>18.562325077739558</v>
      </c>
      <c r="F26" s="20">
        <f t="shared" si="1"/>
        <v>0.86003245436533315</v>
      </c>
      <c r="G26" s="21">
        <v>12</v>
      </c>
      <c r="H26" s="21">
        <f t="shared" si="7"/>
        <v>0.75682855984149322</v>
      </c>
      <c r="I26" s="21">
        <v>24</v>
      </c>
      <c r="J26" s="22">
        <f t="shared" si="2"/>
        <v>48.802414031272676</v>
      </c>
      <c r="K26" s="20">
        <f t="shared" si="8"/>
        <v>0.57518970547953485</v>
      </c>
      <c r="L26" s="20">
        <f t="shared" si="3"/>
        <v>2.5213795308691937E-2</v>
      </c>
      <c r="M26" s="20">
        <f t="shared" si="4"/>
        <v>0.71479849010376206</v>
      </c>
      <c r="N26" s="21">
        <v>31</v>
      </c>
      <c r="O26" s="21">
        <v>100</v>
      </c>
      <c r="P26" s="23">
        <f t="shared" si="5"/>
        <v>0.22158753193216624</v>
      </c>
      <c r="Q26" s="115">
        <f t="shared" si="6"/>
        <v>7.1479849010376208E-3</v>
      </c>
      <c r="R26" s="119"/>
    </row>
    <row r="27" spans="1:18" ht="13.8" customHeight="1" x14ac:dyDescent="0.25">
      <c r="A27" s="19">
        <v>1992</v>
      </c>
      <c r="B27" s="20">
        <v>1.4472934984857566</v>
      </c>
      <c r="C27" s="21">
        <v>6</v>
      </c>
      <c r="D27" s="20">
        <f t="shared" si="0"/>
        <v>1.3604558885766111</v>
      </c>
      <c r="E27" s="21">
        <v>18.562325077739558</v>
      </c>
      <c r="F27" s="20">
        <f t="shared" si="1"/>
        <v>1.1079236439997704</v>
      </c>
      <c r="G27" s="21">
        <v>12</v>
      </c>
      <c r="H27" s="21">
        <f t="shared" si="7"/>
        <v>0.97497280671979791</v>
      </c>
      <c r="I27" s="21">
        <v>24</v>
      </c>
      <c r="J27" s="22">
        <f t="shared" si="2"/>
        <v>48.802414031272676</v>
      </c>
      <c r="K27" s="20">
        <f t="shared" si="8"/>
        <v>0.74097933310704645</v>
      </c>
      <c r="L27" s="20">
        <f t="shared" si="3"/>
        <v>3.2481285834829433E-2</v>
      </c>
      <c r="M27" s="20">
        <f t="shared" si="4"/>
        <v>0.920828212774497</v>
      </c>
      <c r="N27" s="21">
        <v>31</v>
      </c>
      <c r="O27" s="21">
        <v>100</v>
      </c>
      <c r="P27" s="23">
        <f t="shared" si="5"/>
        <v>0.28545674596009407</v>
      </c>
      <c r="Q27" s="115">
        <f t="shared" si="6"/>
        <v>9.2082821277449708E-3</v>
      </c>
      <c r="R27" s="119"/>
    </row>
    <row r="28" spans="1:18" ht="13.8" customHeight="1" x14ac:dyDescent="0.25">
      <c r="A28" s="19">
        <v>1993</v>
      </c>
      <c r="B28" s="20">
        <v>1.5151860598259399</v>
      </c>
      <c r="C28" s="21">
        <v>6</v>
      </c>
      <c r="D28" s="20">
        <f t="shared" si="0"/>
        <v>1.4242748962363836</v>
      </c>
      <c r="E28" s="21">
        <v>18.562325077739558</v>
      </c>
      <c r="F28" s="20">
        <f t="shared" si="1"/>
        <v>1.1598963599963483</v>
      </c>
      <c r="G28" s="21">
        <v>12</v>
      </c>
      <c r="H28" s="21">
        <f t="shared" si="7"/>
        <v>1.0207087967967865</v>
      </c>
      <c r="I28" s="21">
        <v>24</v>
      </c>
      <c r="J28" s="22">
        <f t="shared" si="2"/>
        <v>48.802414031272676</v>
      </c>
      <c r="K28" s="20">
        <f t="shared" si="8"/>
        <v>0.7757386855655577</v>
      </c>
      <c r="L28" s="20">
        <f t="shared" si="3"/>
        <v>3.4004983476846364E-2</v>
      </c>
      <c r="M28" s="20">
        <f t="shared" si="4"/>
        <v>0.96402427907685595</v>
      </c>
      <c r="N28" s="21">
        <v>31</v>
      </c>
      <c r="O28" s="21">
        <v>100</v>
      </c>
      <c r="P28" s="23">
        <f t="shared" si="5"/>
        <v>0.29884752651382535</v>
      </c>
      <c r="Q28" s="115">
        <f t="shared" si="6"/>
        <v>9.6402427907685603E-3</v>
      </c>
      <c r="R28" s="119"/>
    </row>
    <row r="29" spans="1:18" ht="13.8" customHeight="1" x14ac:dyDescent="0.25">
      <c r="A29" s="19">
        <v>1994</v>
      </c>
      <c r="B29" s="20">
        <v>1.5386694832900591</v>
      </c>
      <c r="C29" s="21">
        <v>6</v>
      </c>
      <c r="D29" s="20">
        <f t="shared" si="0"/>
        <v>1.4463493142926556</v>
      </c>
      <c r="E29" s="21">
        <v>18.562325077739558</v>
      </c>
      <c r="F29" s="20">
        <f t="shared" si="1"/>
        <v>1.1778732528139959</v>
      </c>
      <c r="G29" s="21">
        <v>12</v>
      </c>
      <c r="H29" s="21">
        <f t="shared" si="7"/>
        <v>1.0365284624763165</v>
      </c>
      <c r="I29" s="21">
        <v>24</v>
      </c>
      <c r="J29" s="22">
        <f t="shared" si="2"/>
        <v>48.802414031272676</v>
      </c>
      <c r="K29" s="20">
        <f t="shared" si="8"/>
        <v>0.78776163148200051</v>
      </c>
      <c r="L29" s="20">
        <f t="shared" si="3"/>
        <v>3.453201672249865E-2</v>
      </c>
      <c r="M29" s="20">
        <f t="shared" si="4"/>
        <v>0.97896540807447541</v>
      </c>
      <c r="N29" s="21">
        <v>31</v>
      </c>
      <c r="O29" s="21">
        <v>100</v>
      </c>
      <c r="P29" s="23">
        <f t="shared" si="5"/>
        <v>0.30347927650308737</v>
      </c>
      <c r="Q29" s="115">
        <f t="shared" si="6"/>
        <v>9.7896540807447547E-3</v>
      </c>
      <c r="R29" s="119"/>
    </row>
    <row r="30" spans="1:18" ht="13.8" customHeight="1" x14ac:dyDescent="0.25">
      <c r="A30" s="19">
        <v>1995</v>
      </c>
      <c r="B30" s="20">
        <v>1.6355258837697002</v>
      </c>
      <c r="C30" s="21">
        <v>6</v>
      </c>
      <c r="D30" s="20">
        <f t="shared" si="0"/>
        <v>1.5373943307435183</v>
      </c>
      <c r="E30" s="21">
        <v>18.562325077739558</v>
      </c>
      <c r="F30" s="20">
        <f t="shared" si="1"/>
        <v>1.252018197344168</v>
      </c>
      <c r="G30" s="21">
        <v>12</v>
      </c>
      <c r="H30" s="21">
        <f t="shared" si="7"/>
        <v>1.1017760136628678</v>
      </c>
      <c r="I30" s="21">
        <v>24</v>
      </c>
      <c r="J30" s="22">
        <f t="shared" si="2"/>
        <v>48.802414031272676</v>
      </c>
      <c r="K30" s="20">
        <f t="shared" si="8"/>
        <v>0.83734977038377956</v>
      </c>
      <c r="L30" s="20">
        <f t="shared" si="3"/>
        <v>3.6705743359288966E-2</v>
      </c>
      <c r="M30" s="20">
        <f t="shared" si="4"/>
        <v>1.0405894713641626</v>
      </c>
      <c r="N30" s="21">
        <v>31</v>
      </c>
      <c r="O30" s="21">
        <v>100</v>
      </c>
      <c r="P30" s="23">
        <f t="shared" si="5"/>
        <v>0.3225827361228904</v>
      </c>
      <c r="Q30" s="115">
        <f t="shared" si="6"/>
        <v>1.0405894713641626E-2</v>
      </c>
      <c r="R30" s="119"/>
    </row>
    <row r="31" spans="1:18" ht="13.8" customHeight="1" x14ac:dyDescent="0.25">
      <c r="A31" s="13">
        <v>1996</v>
      </c>
      <c r="B31" s="14">
        <v>1.451637126530128</v>
      </c>
      <c r="C31" s="15">
        <v>6</v>
      </c>
      <c r="D31" s="16">
        <f t="shared" si="0"/>
        <v>1.3645388989383203</v>
      </c>
      <c r="E31" s="15">
        <v>18.562325077739558</v>
      </c>
      <c r="F31" s="16">
        <f t="shared" si="1"/>
        <v>1.1112487527051811</v>
      </c>
      <c r="G31" s="15">
        <v>12</v>
      </c>
      <c r="H31" s="15">
        <f t="shared" si="7"/>
        <v>0.97789890238055932</v>
      </c>
      <c r="I31" s="15">
        <v>24</v>
      </c>
      <c r="J31" s="17">
        <f t="shared" si="2"/>
        <v>48.80241403127269</v>
      </c>
      <c r="K31" s="16">
        <f t="shared" si="8"/>
        <v>0.74320316580922507</v>
      </c>
      <c r="L31" s="16">
        <f t="shared" si="3"/>
        <v>3.257876891218521E-2</v>
      </c>
      <c r="M31" s="16">
        <f t="shared" si="4"/>
        <v>0.9235918092759946</v>
      </c>
      <c r="N31" s="15">
        <v>31</v>
      </c>
      <c r="O31" s="15">
        <v>100</v>
      </c>
      <c r="P31" s="18">
        <f t="shared" si="5"/>
        <v>0.28631346087555837</v>
      </c>
      <c r="Q31" s="114">
        <f t="shared" si="6"/>
        <v>9.2359180927599465E-3</v>
      </c>
      <c r="R31" s="119"/>
    </row>
    <row r="32" spans="1:18" ht="13.8" customHeight="1" x14ac:dyDescent="0.25">
      <c r="A32" s="13">
        <v>1997</v>
      </c>
      <c r="B32" s="14">
        <v>1.3497453867913467</v>
      </c>
      <c r="C32" s="15">
        <v>6</v>
      </c>
      <c r="D32" s="16">
        <f t="shared" si="0"/>
        <v>1.268760663583866</v>
      </c>
      <c r="E32" s="15">
        <v>18.562325077739558</v>
      </c>
      <c r="F32" s="16">
        <f t="shared" si="1"/>
        <v>1.0332491847509431</v>
      </c>
      <c r="G32" s="15">
        <v>12</v>
      </c>
      <c r="H32" s="15">
        <f t="shared" si="7"/>
        <v>0.90925928258082989</v>
      </c>
      <c r="I32" s="15">
        <v>24</v>
      </c>
      <c r="J32" s="17">
        <f t="shared" si="2"/>
        <v>48.80241403127269</v>
      </c>
      <c r="K32" s="16">
        <f t="shared" si="8"/>
        <v>0.69103705476143074</v>
      </c>
      <c r="L32" s="16">
        <f t="shared" si="3"/>
        <v>3.0292035277213403E-2</v>
      </c>
      <c r="M32" s="16">
        <f t="shared" si="4"/>
        <v>0.85876405409136136</v>
      </c>
      <c r="N32" s="15">
        <v>31</v>
      </c>
      <c r="O32" s="15">
        <v>100</v>
      </c>
      <c r="P32" s="18">
        <f t="shared" si="5"/>
        <v>0.26621685676832202</v>
      </c>
      <c r="Q32" s="114">
        <f t="shared" si="6"/>
        <v>8.5876405409136131E-3</v>
      </c>
      <c r="R32" s="119"/>
    </row>
    <row r="33" spans="1:18" ht="13.8" customHeight="1" x14ac:dyDescent="0.25">
      <c r="A33" s="13">
        <v>1998</v>
      </c>
      <c r="B33" s="14">
        <v>1.6405745540807273</v>
      </c>
      <c r="C33" s="15">
        <v>6</v>
      </c>
      <c r="D33" s="16">
        <f t="shared" si="0"/>
        <v>1.5421400808358836</v>
      </c>
      <c r="E33" s="15">
        <v>18.562325077739558</v>
      </c>
      <c r="F33" s="16">
        <f t="shared" si="1"/>
        <v>1.2558830258770113</v>
      </c>
      <c r="G33" s="15">
        <v>12</v>
      </c>
      <c r="H33" s="15">
        <f t="shared" si="7"/>
        <v>1.1051770627717699</v>
      </c>
      <c r="I33" s="15">
        <v>24</v>
      </c>
      <c r="J33" s="17">
        <f t="shared" si="2"/>
        <v>48.80241403127269</v>
      </c>
      <c r="K33" s="16">
        <f t="shared" si="8"/>
        <v>0.83993456770654507</v>
      </c>
      <c r="L33" s="16">
        <f t="shared" si="3"/>
        <v>3.6819049543300605E-2</v>
      </c>
      <c r="M33" s="16">
        <f t="shared" si="4"/>
        <v>1.0438016450278005</v>
      </c>
      <c r="N33" s="15">
        <v>31</v>
      </c>
      <c r="O33" s="15">
        <v>100</v>
      </c>
      <c r="P33" s="18">
        <f t="shared" si="5"/>
        <v>0.32357850995861814</v>
      </c>
      <c r="Q33" s="114">
        <f t="shared" si="6"/>
        <v>1.0438016450278005E-2</v>
      </c>
      <c r="R33" s="119"/>
    </row>
    <row r="34" spans="1:18" ht="13.8" customHeight="1" x14ac:dyDescent="0.25">
      <c r="A34" s="13">
        <v>1999</v>
      </c>
      <c r="B34" s="14">
        <v>1.8951818471508617</v>
      </c>
      <c r="C34" s="15">
        <v>6</v>
      </c>
      <c r="D34" s="16">
        <f t="shared" si="0"/>
        <v>1.78147093632181</v>
      </c>
      <c r="E34" s="15">
        <v>18.562325077739558</v>
      </c>
      <c r="F34" s="16">
        <f t="shared" si="1"/>
        <v>1.4507885099563049</v>
      </c>
      <c r="G34" s="15">
        <v>12</v>
      </c>
      <c r="H34" s="15">
        <f t="shared" si="7"/>
        <v>1.2766938887615482</v>
      </c>
      <c r="I34" s="15">
        <v>24</v>
      </c>
      <c r="J34" s="17">
        <f t="shared" si="2"/>
        <v>48.80241403127269</v>
      </c>
      <c r="K34" s="16">
        <f t="shared" si="8"/>
        <v>0.97028735545877665</v>
      </c>
      <c r="L34" s="16">
        <f t="shared" si="3"/>
        <v>4.253314434887788E-2</v>
      </c>
      <c r="M34" s="16">
        <f t="shared" si="4"/>
        <v>1.2057933757185133</v>
      </c>
      <c r="N34" s="15">
        <v>31</v>
      </c>
      <c r="O34" s="15">
        <v>100</v>
      </c>
      <c r="P34" s="18">
        <f t="shared" si="5"/>
        <v>0.37379594647273917</v>
      </c>
      <c r="Q34" s="114">
        <f t="shared" si="6"/>
        <v>1.2057933757185134E-2</v>
      </c>
      <c r="R34" s="119"/>
    </row>
    <row r="35" spans="1:18" ht="13.8" customHeight="1" x14ac:dyDescent="0.25">
      <c r="A35" s="13">
        <v>2000</v>
      </c>
      <c r="B35" s="14">
        <v>2.0160333384917752</v>
      </c>
      <c r="C35" s="15">
        <v>6</v>
      </c>
      <c r="D35" s="16">
        <f t="shared" si="0"/>
        <v>1.8950713381822688</v>
      </c>
      <c r="E35" s="15">
        <v>18.562325077739558</v>
      </c>
      <c r="F35" s="16">
        <f t="shared" si="1"/>
        <v>1.543302035933807</v>
      </c>
      <c r="G35" s="15">
        <v>12</v>
      </c>
      <c r="H35" s="15">
        <f t="shared" si="7"/>
        <v>1.35810579162175</v>
      </c>
      <c r="I35" s="15">
        <v>24</v>
      </c>
      <c r="J35" s="17">
        <f t="shared" si="2"/>
        <v>48.802414031272676</v>
      </c>
      <c r="K35" s="16">
        <f t="shared" si="8"/>
        <v>1.0321604016325301</v>
      </c>
      <c r="L35" s="16">
        <f t="shared" si="3"/>
        <v>4.5245387468823235E-2</v>
      </c>
      <c r="M35" s="16">
        <f t="shared" si="4"/>
        <v>1.2826841120474042</v>
      </c>
      <c r="N35" s="15">
        <v>31</v>
      </c>
      <c r="O35" s="15">
        <v>100</v>
      </c>
      <c r="P35" s="18">
        <f t="shared" si="5"/>
        <v>0.39763207473469531</v>
      </c>
      <c r="Q35" s="114">
        <f t="shared" si="6"/>
        <v>1.2826841120474042E-2</v>
      </c>
      <c r="R35" s="119"/>
    </row>
    <row r="36" spans="1:18" ht="13.8" customHeight="1" x14ac:dyDescent="0.25">
      <c r="A36" s="19">
        <v>2001</v>
      </c>
      <c r="B36" s="20">
        <v>2.1654365314683583</v>
      </c>
      <c r="C36" s="21">
        <v>6</v>
      </c>
      <c r="D36" s="20">
        <f t="shared" si="0"/>
        <v>2.0355103395802567</v>
      </c>
      <c r="E36" s="21">
        <v>18.562325077739558</v>
      </c>
      <c r="F36" s="20">
        <f t="shared" si="1"/>
        <v>1.657672293356369</v>
      </c>
      <c r="G36" s="21">
        <v>12</v>
      </c>
      <c r="H36" s="21">
        <f t="shared" si="7"/>
        <v>1.4587516181536047</v>
      </c>
      <c r="I36" s="21">
        <v>24</v>
      </c>
      <c r="J36" s="22">
        <f t="shared" si="2"/>
        <v>48.80241403127269</v>
      </c>
      <c r="K36" s="20">
        <f t="shared" si="8"/>
        <v>1.1086512297967395</v>
      </c>
      <c r="L36" s="20">
        <f t="shared" si="3"/>
        <v>4.859841007328173E-2</v>
      </c>
      <c r="M36" s="20">
        <f t="shared" si="4"/>
        <v>1.3777406263725003</v>
      </c>
      <c r="N36" s="21">
        <v>31</v>
      </c>
      <c r="O36" s="21">
        <v>100</v>
      </c>
      <c r="P36" s="23">
        <f t="shared" si="5"/>
        <v>0.42709959417547511</v>
      </c>
      <c r="Q36" s="115">
        <f t="shared" si="6"/>
        <v>1.3777406263725003E-2</v>
      </c>
      <c r="R36" s="119"/>
    </row>
    <row r="37" spans="1:18" ht="13.8" customHeight="1" x14ac:dyDescent="0.25">
      <c r="A37" s="19">
        <v>2002</v>
      </c>
      <c r="B37" s="20">
        <v>2.0933349515175412</v>
      </c>
      <c r="C37" s="21">
        <v>6</v>
      </c>
      <c r="D37" s="20">
        <f t="shared" si="0"/>
        <v>1.9677348544264888</v>
      </c>
      <c r="E37" s="21">
        <v>18.562325077739558</v>
      </c>
      <c r="F37" s="20">
        <f t="shared" si="1"/>
        <v>1.6024775140798586</v>
      </c>
      <c r="G37" s="21">
        <v>12</v>
      </c>
      <c r="H37" s="21">
        <f t="shared" si="7"/>
        <v>1.4101802123902756</v>
      </c>
      <c r="I37" s="21">
        <v>24</v>
      </c>
      <c r="J37" s="22">
        <f t="shared" si="2"/>
        <v>48.802414031272676</v>
      </c>
      <c r="K37" s="20">
        <f t="shared" si="8"/>
        <v>1.0717369614166095</v>
      </c>
      <c r="L37" s="20">
        <f t="shared" si="3"/>
        <v>4.6980250363467813E-2</v>
      </c>
      <c r="M37" s="20">
        <f t="shared" si="4"/>
        <v>1.3318666076791308</v>
      </c>
      <c r="N37" s="21">
        <v>31</v>
      </c>
      <c r="O37" s="21">
        <v>100</v>
      </c>
      <c r="P37" s="23">
        <f t="shared" si="5"/>
        <v>0.41287864838053051</v>
      </c>
      <c r="Q37" s="115">
        <f t="shared" si="6"/>
        <v>1.3318666076791308E-2</v>
      </c>
      <c r="R37" s="119"/>
    </row>
    <row r="38" spans="1:18" ht="13.8" customHeight="1" x14ac:dyDescent="0.25">
      <c r="A38" s="19">
        <v>2003</v>
      </c>
      <c r="B38" s="20">
        <v>1.966898241505936</v>
      </c>
      <c r="C38" s="21">
        <v>6</v>
      </c>
      <c r="D38" s="20">
        <f t="shared" si="0"/>
        <v>1.8488843470155798</v>
      </c>
      <c r="E38" s="21">
        <v>18.562325077739558</v>
      </c>
      <c r="F38" s="20">
        <f t="shared" si="1"/>
        <v>1.5056884242111055</v>
      </c>
      <c r="G38" s="21">
        <v>12</v>
      </c>
      <c r="H38" s="21">
        <f t="shared" si="7"/>
        <v>1.3250058133057729</v>
      </c>
      <c r="I38" s="21">
        <v>24</v>
      </c>
      <c r="J38" s="22">
        <f t="shared" si="2"/>
        <v>48.802414031272676</v>
      </c>
      <c r="K38" s="20">
        <f t="shared" si="8"/>
        <v>1.0070044181123874</v>
      </c>
      <c r="L38" s="20">
        <f t="shared" si="3"/>
        <v>4.4142659424104655E-2</v>
      </c>
      <c r="M38" s="20">
        <f t="shared" si="4"/>
        <v>1.2514223233436548</v>
      </c>
      <c r="N38" s="21">
        <v>31</v>
      </c>
      <c r="O38" s="21">
        <v>100</v>
      </c>
      <c r="P38" s="23">
        <f t="shared" si="5"/>
        <v>0.38794092023653298</v>
      </c>
      <c r="Q38" s="115">
        <f t="shared" si="6"/>
        <v>1.2514223233436548E-2</v>
      </c>
      <c r="R38" s="119"/>
    </row>
    <row r="39" spans="1:18" ht="13.8" customHeight="1" x14ac:dyDescent="0.25">
      <c r="A39" s="19">
        <v>2004</v>
      </c>
      <c r="B39" s="20">
        <v>1.882187011975625</v>
      </c>
      <c r="C39" s="21">
        <v>6</v>
      </c>
      <c r="D39" s="20">
        <f t="shared" si="0"/>
        <v>1.7692557912570874</v>
      </c>
      <c r="E39" s="21">
        <v>18.562325077739558</v>
      </c>
      <c r="F39" s="20">
        <f t="shared" si="1"/>
        <v>1.4408407798272136</v>
      </c>
      <c r="G39" s="21">
        <v>12</v>
      </c>
      <c r="H39" s="21">
        <f t="shared" si="7"/>
        <v>1.2679398862479481</v>
      </c>
      <c r="I39" s="21">
        <v>24</v>
      </c>
      <c r="J39" s="22">
        <f t="shared" si="2"/>
        <v>48.802414031272676</v>
      </c>
      <c r="K39" s="20">
        <f t="shared" si="8"/>
        <v>0.96363431354844054</v>
      </c>
      <c r="L39" s="20">
        <f t="shared" si="3"/>
        <v>4.2241504155548081E-2</v>
      </c>
      <c r="M39" s="20">
        <f t="shared" si="4"/>
        <v>1.1975255220577103</v>
      </c>
      <c r="N39" s="21">
        <v>31</v>
      </c>
      <c r="O39" s="21">
        <v>100</v>
      </c>
      <c r="P39" s="23">
        <f t="shared" si="5"/>
        <v>0.3712329118378902</v>
      </c>
      <c r="Q39" s="115">
        <f t="shared" si="6"/>
        <v>1.1975255220577104E-2</v>
      </c>
      <c r="R39" s="119"/>
    </row>
    <row r="40" spans="1:18" ht="13.8" customHeight="1" x14ac:dyDescent="0.25">
      <c r="A40" s="19">
        <v>2005</v>
      </c>
      <c r="B40" s="20">
        <v>1.8008910228624551</v>
      </c>
      <c r="C40" s="21">
        <v>6</v>
      </c>
      <c r="D40" s="20">
        <f t="shared" si="0"/>
        <v>1.6928375614907079</v>
      </c>
      <c r="E40" s="21">
        <v>18.562325077739558</v>
      </c>
      <c r="F40" s="20">
        <f t="shared" si="1"/>
        <v>1.3786075502887234</v>
      </c>
      <c r="G40" s="21">
        <v>12</v>
      </c>
      <c r="H40" s="21">
        <f t="shared" si="7"/>
        <v>1.2131746442540765</v>
      </c>
      <c r="I40" s="21">
        <v>24</v>
      </c>
      <c r="J40" s="22">
        <f t="shared" si="2"/>
        <v>48.80241403127269</v>
      </c>
      <c r="K40" s="20">
        <f t="shared" si="8"/>
        <v>0.9220127296330981</v>
      </c>
      <c r="L40" s="20">
        <f t="shared" si="3"/>
        <v>4.0416996367478274E-2</v>
      </c>
      <c r="M40" s="20">
        <f t="shared" si="4"/>
        <v>1.1458016385198253</v>
      </c>
      <c r="N40" s="21">
        <v>31</v>
      </c>
      <c r="O40" s="21">
        <v>100</v>
      </c>
      <c r="P40" s="23">
        <f t="shared" si="5"/>
        <v>0.35519850794114582</v>
      </c>
      <c r="Q40" s="115">
        <f t="shared" si="6"/>
        <v>1.1458016385198253E-2</v>
      </c>
      <c r="R40" s="119"/>
    </row>
    <row r="41" spans="1:18" ht="13.8" customHeight="1" x14ac:dyDescent="0.25">
      <c r="A41" s="13">
        <v>2006</v>
      </c>
      <c r="B41" s="14">
        <v>2.0804760968819545</v>
      </c>
      <c r="C41" s="15">
        <v>6</v>
      </c>
      <c r="D41" s="16">
        <f t="shared" si="0"/>
        <v>1.9556475310690371</v>
      </c>
      <c r="E41" s="15">
        <v>18.562325077739558</v>
      </c>
      <c r="F41" s="16">
        <f t="shared" si="1"/>
        <v>1.5926338789772148</v>
      </c>
      <c r="G41" s="15">
        <v>12</v>
      </c>
      <c r="H41" s="15">
        <f t="shared" si="7"/>
        <v>1.4015178134999489</v>
      </c>
      <c r="I41" s="15">
        <v>24</v>
      </c>
      <c r="J41" s="17">
        <f t="shared" si="2"/>
        <v>48.80241403127269</v>
      </c>
      <c r="K41" s="16">
        <f t="shared" si="8"/>
        <v>1.0651535382599611</v>
      </c>
      <c r="L41" s="16">
        <f t="shared" si="3"/>
        <v>4.669166195112158E-2</v>
      </c>
      <c r="M41" s="16">
        <f t="shared" si="4"/>
        <v>1.3236852704833211</v>
      </c>
      <c r="N41" s="15">
        <v>31</v>
      </c>
      <c r="O41" s="15">
        <v>100</v>
      </c>
      <c r="P41" s="18">
        <f t="shared" si="5"/>
        <v>0.41034243384982955</v>
      </c>
      <c r="Q41" s="114">
        <f t="shared" si="6"/>
        <v>1.3236852704833211E-2</v>
      </c>
      <c r="R41" s="119"/>
    </row>
    <row r="42" spans="1:18" ht="13.8" customHeight="1" x14ac:dyDescent="0.25">
      <c r="A42" s="13">
        <v>2007</v>
      </c>
      <c r="B42" s="14">
        <v>2.1979002938230106</v>
      </c>
      <c r="C42" s="15">
        <v>6</v>
      </c>
      <c r="D42" s="16">
        <f t="shared" si="0"/>
        <v>2.0660262761936301</v>
      </c>
      <c r="E42" s="15">
        <v>19.238289175550808</v>
      </c>
      <c r="F42" s="16">
        <f t="shared" si="1"/>
        <v>1.6685581667366356</v>
      </c>
      <c r="G42" s="15">
        <v>12</v>
      </c>
      <c r="H42" s="15">
        <f t="shared" si="7"/>
        <v>1.4683311867282394</v>
      </c>
      <c r="I42" s="15">
        <v>24</v>
      </c>
      <c r="J42" s="17">
        <f t="shared" si="2"/>
        <v>49.227373732571877</v>
      </c>
      <c r="K42" s="16">
        <f t="shared" si="8"/>
        <v>1.1159317019134618</v>
      </c>
      <c r="L42" s="16">
        <f t="shared" si="3"/>
        <v>4.8917554056480517E-2</v>
      </c>
      <c r="M42" s="16">
        <f t="shared" si="4"/>
        <v>1.3867881987241943</v>
      </c>
      <c r="N42" s="15">
        <v>31</v>
      </c>
      <c r="O42" s="15">
        <v>100</v>
      </c>
      <c r="P42" s="18">
        <f t="shared" si="5"/>
        <v>0.42990434160450025</v>
      </c>
      <c r="Q42" s="114">
        <f t="shared" si="6"/>
        <v>1.3867881987241943E-2</v>
      </c>
      <c r="R42" s="119"/>
    </row>
    <row r="43" spans="1:18" ht="13.8" customHeight="1" x14ac:dyDescent="0.25">
      <c r="A43" s="13">
        <v>2008</v>
      </c>
      <c r="B43" s="14">
        <v>1.9787763554837925</v>
      </c>
      <c r="C43" s="15">
        <v>6</v>
      </c>
      <c r="D43" s="16">
        <f t="shared" si="0"/>
        <v>1.860049774154765</v>
      </c>
      <c r="E43" s="15">
        <v>19.914253273362057</v>
      </c>
      <c r="F43" s="16">
        <f t="shared" si="1"/>
        <v>1.4896347511189862</v>
      </c>
      <c r="G43" s="15">
        <v>12</v>
      </c>
      <c r="H43" s="15">
        <f t="shared" si="7"/>
        <v>1.3108785809847079</v>
      </c>
      <c r="I43" s="15">
        <v>24</v>
      </c>
      <c r="J43" s="17">
        <f t="shared" si="2"/>
        <v>49.652333433871064</v>
      </c>
      <c r="K43" s="16">
        <f t="shared" si="8"/>
        <v>0.99626772154837795</v>
      </c>
      <c r="L43" s="16">
        <f t="shared" si="3"/>
        <v>4.3672009711709717E-2</v>
      </c>
      <c r="M43" s="16">
        <f t="shared" si="4"/>
        <v>1.2380796393221145</v>
      </c>
      <c r="N43" s="15">
        <v>31</v>
      </c>
      <c r="O43" s="15">
        <v>100</v>
      </c>
      <c r="P43" s="18">
        <f t="shared" si="5"/>
        <v>0.38380468818985547</v>
      </c>
      <c r="Q43" s="114">
        <f t="shared" si="6"/>
        <v>1.2380796393221144E-2</v>
      </c>
      <c r="R43" s="119"/>
    </row>
    <row r="44" spans="1:18" ht="13.8" customHeight="1" x14ac:dyDescent="0.25">
      <c r="A44" s="13">
        <v>2009</v>
      </c>
      <c r="B44" s="14">
        <v>1.7493667774214345</v>
      </c>
      <c r="C44" s="15">
        <v>6</v>
      </c>
      <c r="D44" s="16">
        <f t="shared" si="0"/>
        <v>1.6444047707761484</v>
      </c>
      <c r="E44" s="15">
        <v>20.590217371173306</v>
      </c>
      <c r="F44" s="16">
        <f t="shared" si="1"/>
        <v>1.3058182540113954</v>
      </c>
      <c r="G44" s="15">
        <v>12</v>
      </c>
      <c r="H44" s="15">
        <f t="shared" si="7"/>
        <v>1.1491200635300278</v>
      </c>
      <c r="I44" s="15">
        <v>24</v>
      </c>
      <c r="J44" s="17">
        <f t="shared" si="2"/>
        <v>50.077293135170272</v>
      </c>
      <c r="K44" s="16">
        <f t="shared" si="8"/>
        <v>0.87333124828282116</v>
      </c>
      <c r="L44" s="16">
        <f t="shared" si="3"/>
        <v>3.8283013623356545E-2</v>
      </c>
      <c r="M44" s="16">
        <f t="shared" si="4"/>
        <v>1.0853042947153464</v>
      </c>
      <c r="N44" s="15">
        <v>31</v>
      </c>
      <c r="O44" s="15">
        <v>100</v>
      </c>
      <c r="P44" s="18">
        <f t="shared" si="5"/>
        <v>0.33644433136175739</v>
      </c>
      <c r="Q44" s="114">
        <f t="shared" si="6"/>
        <v>1.0853042947153464E-2</v>
      </c>
      <c r="R44" s="119"/>
    </row>
    <row r="45" spans="1:18" ht="13.8" customHeight="1" x14ac:dyDescent="0.25">
      <c r="A45" s="13">
        <v>2010</v>
      </c>
      <c r="B45" s="14">
        <v>1.8762963111475366</v>
      </c>
      <c r="C45" s="15">
        <v>6</v>
      </c>
      <c r="D45" s="16">
        <f t="shared" si="0"/>
        <v>1.7637185324786844</v>
      </c>
      <c r="E45" s="15">
        <v>21.266181468984556</v>
      </c>
      <c r="F45" s="16">
        <f t="shared" si="1"/>
        <v>1.3886429487596561</v>
      </c>
      <c r="G45" s="15">
        <v>12</v>
      </c>
      <c r="H45" s="15">
        <f t="shared" si="7"/>
        <v>1.2220057949084975</v>
      </c>
      <c r="I45" s="15">
        <v>24</v>
      </c>
      <c r="J45" s="17">
        <f t="shared" si="2"/>
        <v>50.502252836469452</v>
      </c>
      <c r="K45" s="16">
        <f t="shared" si="8"/>
        <v>0.92872440413045809</v>
      </c>
      <c r="L45" s="16">
        <f t="shared" si="3"/>
        <v>4.0711206756403641E-2</v>
      </c>
      <c r="M45" s="16">
        <f t="shared" si="4"/>
        <v>1.1541423559406649</v>
      </c>
      <c r="N45" s="15">
        <v>31</v>
      </c>
      <c r="O45" s="15">
        <v>100</v>
      </c>
      <c r="P45" s="18">
        <f t="shared" si="5"/>
        <v>0.35778413034160617</v>
      </c>
      <c r="Q45" s="114">
        <f t="shared" si="6"/>
        <v>1.154142355940665E-2</v>
      </c>
      <c r="R45" s="119"/>
    </row>
    <row r="46" spans="1:18" ht="13.8" customHeight="1" x14ac:dyDescent="0.25">
      <c r="A46" s="19">
        <v>2011</v>
      </c>
      <c r="B46" s="20">
        <v>1.7273672943873124</v>
      </c>
      <c r="C46" s="21">
        <v>6</v>
      </c>
      <c r="D46" s="20">
        <f t="shared" si="0"/>
        <v>1.6237252567240736</v>
      </c>
      <c r="E46" s="21">
        <v>21.942145566795805</v>
      </c>
      <c r="F46" s="20">
        <f t="shared" si="1"/>
        <v>1.2674450972888485</v>
      </c>
      <c r="G46" s="21">
        <v>12</v>
      </c>
      <c r="H46" s="21">
        <f t="shared" si="7"/>
        <v>1.1153516856141867</v>
      </c>
      <c r="I46" s="21">
        <v>24</v>
      </c>
      <c r="J46" s="22">
        <f t="shared" si="2"/>
        <v>50.927212537768654</v>
      </c>
      <c r="K46" s="20">
        <f t="shared" si="8"/>
        <v>0.84766728106678191</v>
      </c>
      <c r="L46" s="20">
        <f t="shared" si="3"/>
        <v>3.7158017800187702E-2</v>
      </c>
      <c r="M46" s="20">
        <f t="shared" si="4"/>
        <v>1.0534112256264212</v>
      </c>
      <c r="N46" s="21">
        <v>31</v>
      </c>
      <c r="O46" s="21">
        <v>100</v>
      </c>
      <c r="P46" s="23">
        <f t="shared" si="5"/>
        <v>0.32655747994419054</v>
      </c>
      <c r="Q46" s="115">
        <f t="shared" si="6"/>
        <v>1.0534112256264211E-2</v>
      </c>
      <c r="R46" s="119"/>
    </row>
    <row r="47" spans="1:18" ht="13.8" customHeight="1" x14ac:dyDescent="0.25">
      <c r="A47" s="19">
        <v>2012</v>
      </c>
      <c r="B47" s="20">
        <v>1.6325047244877526</v>
      </c>
      <c r="C47" s="21">
        <v>6</v>
      </c>
      <c r="D47" s="20">
        <f t="shared" ref="D47:D52" si="9">+B47-B47*(C47/100)</f>
        <v>1.5345544410184875</v>
      </c>
      <c r="E47" s="21">
        <v>21.942145566795805</v>
      </c>
      <c r="F47" s="20">
        <f t="shared" ref="F47:F52" si="10">+(D47-D47*(E47)/100)</f>
        <v>1.1978402717684813</v>
      </c>
      <c r="G47" s="21">
        <v>12</v>
      </c>
      <c r="H47" s="21">
        <f t="shared" si="7"/>
        <v>1.0540994391562635</v>
      </c>
      <c r="I47" s="21">
        <v>24</v>
      </c>
      <c r="J47" s="22">
        <f t="shared" ref="J47:J52" si="11">100-(K47/B47*100)</f>
        <v>50.927212537768654</v>
      </c>
      <c r="K47" s="20">
        <f t="shared" si="8"/>
        <v>0.8011155737587603</v>
      </c>
      <c r="L47" s="20">
        <f t="shared" ref="L47:L52" si="12">+(K47/365)*16</f>
        <v>3.511739501408264E-2</v>
      </c>
      <c r="M47" s="20">
        <f t="shared" ref="M47:M52" si="13">+L47*28.3495</f>
        <v>0.9955605899517358</v>
      </c>
      <c r="N47" s="21">
        <v>31</v>
      </c>
      <c r="O47" s="21">
        <v>100</v>
      </c>
      <c r="P47" s="23">
        <f t="shared" ref="P47:P52" si="14">+Q47*N47</f>
        <v>0.30862378288503806</v>
      </c>
      <c r="Q47" s="115">
        <f t="shared" ref="Q47:Q52" si="15">+M47/O47</f>
        <v>9.9556058995173575E-3</v>
      </c>
      <c r="R47" s="119"/>
    </row>
    <row r="48" spans="1:18" ht="13.8" customHeight="1" x14ac:dyDescent="0.25">
      <c r="A48" s="19">
        <v>2013</v>
      </c>
      <c r="B48" s="20">
        <v>1.6225593516975871</v>
      </c>
      <c r="C48" s="21">
        <v>6</v>
      </c>
      <c r="D48" s="20">
        <f t="shared" si="9"/>
        <v>1.5252057905957319</v>
      </c>
      <c r="E48" s="21">
        <v>21.942145566795805</v>
      </c>
      <c r="F48" s="20">
        <f t="shared" si="10"/>
        <v>1.1905429158300176</v>
      </c>
      <c r="G48" s="21">
        <v>12</v>
      </c>
      <c r="H48" s="21">
        <f t="shared" si="7"/>
        <v>1.0476777659304155</v>
      </c>
      <c r="I48" s="21">
        <v>24</v>
      </c>
      <c r="J48" s="22">
        <f t="shared" si="11"/>
        <v>50.927212537768654</v>
      </c>
      <c r="K48" s="20">
        <f t="shared" si="8"/>
        <v>0.79623510210711579</v>
      </c>
      <c r="L48" s="20">
        <f t="shared" si="12"/>
        <v>3.4903456530722882E-2</v>
      </c>
      <c r="M48" s="20">
        <f t="shared" si="13"/>
        <v>0.98949554091772829</v>
      </c>
      <c r="N48" s="21">
        <v>31</v>
      </c>
      <c r="O48" s="21">
        <v>100</v>
      </c>
      <c r="P48" s="23">
        <f t="shared" si="14"/>
        <v>0.30674361768449576</v>
      </c>
      <c r="Q48" s="115">
        <f t="shared" si="15"/>
        <v>9.8949554091772828E-3</v>
      </c>
      <c r="R48" s="119"/>
    </row>
    <row r="49" spans="1:18" ht="13.8" customHeight="1" x14ac:dyDescent="0.25">
      <c r="A49" s="19">
        <v>2014</v>
      </c>
      <c r="B49" s="20">
        <v>1.4722585211531074</v>
      </c>
      <c r="C49" s="21">
        <v>6</v>
      </c>
      <c r="D49" s="20">
        <f t="shared" si="9"/>
        <v>1.383923009883921</v>
      </c>
      <c r="E49" s="21">
        <v>21.942145566795805</v>
      </c>
      <c r="F49" s="20">
        <f t="shared" si="10"/>
        <v>1.0802606085228093</v>
      </c>
      <c r="G49" s="21">
        <v>12</v>
      </c>
      <c r="H49" s="21">
        <f t="shared" si="7"/>
        <v>0.95062933550007211</v>
      </c>
      <c r="I49" s="21">
        <v>24</v>
      </c>
      <c r="J49" s="22">
        <f t="shared" si="11"/>
        <v>50.927212537768654</v>
      </c>
      <c r="K49" s="20">
        <f t="shared" si="8"/>
        <v>0.72247829498005478</v>
      </c>
      <c r="L49" s="20">
        <f t="shared" si="12"/>
        <v>3.1670281423783225E-2</v>
      </c>
      <c r="M49" s="20">
        <f t="shared" si="13"/>
        <v>0.89783664322354251</v>
      </c>
      <c r="N49" s="21">
        <v>31</v>
      </c>
      <c r="O49" s="21">
        <v>100</v>
      </c>
      <c r="P49" s="23">
        <f t="shared" si="14"/>
        <v>0.27832935939929815</v>
      </c>
      <c r="Q49" s="115">
        <f t="shared" si="15"/>
        <v>8.9783664322354243E-3</v>
      </c>
      <c r="R49" s="119"/>
    </row>
    <row r="50" spans="1:18" ht="13.8" customHeight="1" x14ac:dyDescent="0.25">
      <c r="A50" s="24">
        <v>2015</v>
      </c>
      <c r="B50" s="20">
        <v>1.591918637027077</v>
      </c>
      <c r="C50" s="25">
        <v>6</v>
      </c>
      <c r="D50" s="26">
        <f t="shared" si="9"/>
        <v>1.4964035188054523</v>
      </c>
      <c r="E50" s="21">
        <v>21.942145566795805</v>
      </c>
      <c r="F50" s="26">
        <f t="shared" si="10"/>
        <v>1.1680604804425052</v>
      </c>
      <c r="G50" s="25">
        <v>12</v>
      </c>
      <c r="H50" s="21">
        <f t="shared" si="7"/>
        <v>1.0278932227894046</v>
      </c>
      <c r="I50" s="25">
        <v>24</v>
      </c>
      <c r="J50" s="27">
        <f t="shared" si="11"/>
        <v>50.927212537768654</v>
      </c>
      <c r="K50" s="20">
        <f t="shared" si="8"/>
        <v>0.78119884931994754</v>
      </c>
      <c r="L50" s="26">
        <f t="shared" si="12"/>
        <v>3.424433312087441E-2</v>
      </c>
      <c r="M50" s="26">
        <f t="shared" si="13"/>
        <v>0.97080972181022906</v>
      </c>
      <c r="N50" s="25">
        <v>31</v>
      </c>
      <c r="O50" s="25">
        <v>100</v>
      </c>
      <c r="P50" s="28">
        <f t="shared" si="14"/>
        <v>0.300951013761171</v>
      </c>
      <c r="Q50" s="116">
        <f t="shared" si="15"/>
        <v>9.7080972181022903E-3</v>
      </c>
      <c r="R50" s="119"/>
    </row>
    <row r="51" spans="1:18" ht="13.8" customHeight="1" x14ac:dyDescent="0.25">
      <c r="A51" s="29">
        <v>2016</v>
      </c>
      <c r="B51" s="14">
        <v>1.6992273504955089</v>
      </c>
      <c r="C51" s="30">
        <v>6</v>
      </c>
      <c r="D51" s="14">
        <f t="shared" si="9"/>
        <v>1.5972737094657783</v>
      </c>
      <c r="E51" s="30">
        <v>21.942145566795805</v>
      </c>
      <c r="F51" s="14">
        <f t="shared" si="10"/>
        <v>1.2467975870346382</v>
      </c>
      <c r="G51" s="30">
        <v>12</v>
      </c>
      <c r="H51" s="30">
        <f t="shared" si="7"/>
        <v>1.0971818765904815</v>
      </c>
      <c r="I51" s="30">
        <v>24</v>
      </c>
      <c r="J51" s="32">
        <f t="shared" si="11"/>
        <v>50.927212537768654</v>
      </c>
      <c r="K51" s="14">
        <f t="shared" si="8"/>
        <v>0.83385822620876593</v>
      </c>
      <c r="L51" s="14">
        <f t="shared" si="12"/>
        <v>3.6552689368055495E-2</v>
      </c>
      <c r="M51" s="14">
        <f t="shared" si="13"/>
        <v>1.0362504672396893</v>
      </c>
      <c r="N51" s="30">
        <v>31</v>
      </c>
      <c r="O51" s="30">
        <v>100</v>
      </c>
      <c r="P51" s="33">
        <f t="shared" si="14"/>
        <v>0.32123764484430367</v>
      </c>
      <c r="Q51" s="117">
        <f t="shared" si="15"/>
        <v>1.0362504672396893E-2</v>
      </c>
      <c r="R51" s="119"/>
    </row>
    <row r="52" spans="1:18" ht="13.8" customHeight="1" x14ac:dyDescent="0.25">
      <c r="A52" s="29">
        <v>2017</v>
      </c>
      <c r="B52" s="14">
        <v>1.5537175882262086</v>
      </c>
      <c r="C52" s="30">
        <v>6</v>
      </c>
      <c r="D52" s="14">
        <f t="shared" si="9"/>
        <v>1.4604945329326362</v>
      </c>
      <c r="E52" s="30">
        <v>21.942145566795805</v>
      </c>
      <c r="F52" s="14">
        <f t="shared" si="10"/>
        <v>1.1400306965214626</v>
      </c>
      <c r="G52" s="30">
        <v>12</v>
      </c>
      <c r="H52" s="30">
        <f t="shared" si="7"/>
        <v>1.0032270129388872</v>
      </c>
      <c r="I52" s="30">
        <v>24</v>
      </c>
      <c r="J52" s="32">
        <f t="shared" si="11"/>
        <v>50.927212537768646</v>
      </c>
      <c r="K52" s="14">
        <f t="shared" si="8"/>
        <v>0.76245252983355427</v>
      </c>
      <c r="L52" s="14">
        <f t="shared" si="12"/>
        <v>3.3422576650237998E-2</v>
      </c>
      <c r="M52" s="14">
        <f t="shared" si="13"/>
        <v>0.94751333674592209</v>
      </c>
      <c r="N52" s="30">
        <v>31</v>
      </c>
      <c r="O52" s="30">
        <v>100</v>
      </c>
      <c r="P52" s="33">
        <f t="shared" si="14"/>
        <v>0.29372913439123588</v>
      </c>
      <c r="Q52" s="117">
        <f t="shared" si="15"/>
        <v>9.4751333674592212E-3</v>
      </c>
      <c r="R52" s="119"/>
    </row>
    <row r="53" spans="1:18" ht="13.8" customHeight="1" x14ac:dyDescent="0.25">
      <c r="A53" s="59">
        <v>2018</v>
      </c>
      <c r="B53" s="14">
        <v>1.6324390936164928</v>
      </c>
      <c r="C53" s="31">
        <v>6</v>
      </c>
      <c r="D53" s="35">
        <f>+B53-B53*(C53/100)</f>
        <v>1.5344927479995032</v>
      </c>
      <c r="E53" s="31">
        <v>21.942145566795805</v>
      </c>
      <c r="F53" s="35">
        <f>+(D53-D53*(E53)/100)</f>
        <v>1.197792115521527</v>
      </c>
      <c r="G53" s="31">
        <v>12</v>
      </c>
      <c r="H53" s="31">
        <f>F53-(F53*G53/100)</f>
        <v>1.0540570616589438</v>
      </c>
      <c r="I53" s="31">
        <v>24</v>
      </c>
      <c r="J53" s="60">
        <f>100-(K53/B53*100)</f>
        <v>50.927212537768654</v>
      </c>
      <c r="K53" s="35">
        <f>+H53-H53*I53/100</f>
        <v>0.80108336686079729</v>
      </c>
      <c r="L53" s="35">
        <f>+(K53/365)*16</f>
        <v>3.5115983204856864E-2</v>
      </c>
      <c r="M53" s="35">
        <f>+L53*28.3495</f>
        <v>0.99552056586608961</v>
      </c>
      <c r="N53" s="31">
        <v>31</v>
      </c>
      <c r="O53" s="31">
        <v>100</v>
      </c>
      <c r="P53" s="61">
        <f>+Q53*N53</f>
        <v>0.30861137541848782</v>
      </c>
      <c r="Q53" s="120">
        <f>+M53/O53</f>
        <v>9.9552056586608966E-3</v>
      </c>
      <c r="R53" s="119"/>
    </row>
    <row r="54" spans="1:18" ht="13.8" customHeight="1" x14ac:dyDescent="0.25">
      <c r="A54" s="59">
        <v>2019</v>
      </c>
      <c r="B54" s="35">
        <v>1.3843520572207531</v>
      </c>
      <c r="C54" s="31">
        <v>6</v>
      </c>
      <c r="D54" s="35">
        <f>+B54-B54*(C54/100)</f>
        <v>1.3012909337875078</v>
      </c>
      <c r="E54" s="31">
        <v>21.942145566795805</v>
      </c>
      <c r="F54" s="35">
        <f>+(D54-D54*(E54)/100)</f>
        <v>1.0157597828483365</v>
      </c>
      <c r="G54" s="31">
        <v>12</v>
      </c>
      <c r="H54" s="31">
        <f>F54-(F54*G54/100)</f>
        <v>0.89386860890653608</v>
      </c>
      <c r="I54" s="31">
        <v>24</v>
      </c>
      <c r="J54" s="60">
        <f>100-(K54/B54*100)</f>
        <v>50.927212537768654</v>
      </c>
      <c r="K54" s="35">
        <f>+H54-H54*I54/100</f>
        <v>0.67934014276896737</v>
      </c>
      <c r="L54" s="35">
        <f>+(K54/365)*16</f>
        <v>2.977929392959857E-2</v>
      </c>
      <c r="M54" s="35">
        <f>+L54*28.3495</f>
        <v>0.84422809325715464</v>
      </c>
      <c r="N54" s="31">
        <v>31</v>
      </c>
      <c r="O54" s="31">
        <v>100</v>
      </c>
      <c r="P54" s="61">
        <f>+Q54*N54</f>
        <v>0.26171070890971793</v>
      </c>
      <c r="Q54" s="120">
        <f>+M54/O54</f>
        <v>8.442280932571546E-3</v>
      </c>
      <c r="R54" s="119"/>
    </row>
    <row r="55" spans="1:18" ht="13.8" customHeight="1" x14ac:dyDescent="0.25">
      <c r="A55" s="59">
        <v>2020</v>
      </c>
      <c r="B55" s="35">
        <v>1.3210085195422503</v>
      </c>
      <c r="C55" s="31">
        <v>6</v>
      </c>
      <c r="D55" s="35">
        <f>+B55-B55*(C55/100)</f>
        <v>1.2417480083697152</v>
      </c>
      <c r="E55" s="31">
        <v>21.942145566795805</v>
      </c>
      <c r="F55" s="35">
        <f>+(D55-D55*(E55)/100)</f>
        <v>0.96928185280044454</v>
      </c>
      <c r="G55" s="31">
        <v>12</v>
      </c>
      <c r="H55" s="31">
        <f>F55-(F55*G55/100)</f>
        <v>0.85296803046439118</v>
      </c>
      <c r="I55" s="31">
        <v>24</v>
      </c>
      <c r="J55" s="60">
        <f>100-(K55/B55*100)</f>
        <v>50.927212537768661</v>
      </c>
      <c r="K55" s="35">
        <f>+H55-H55*I55/100</f>
        <v>0.64825570315293723</v>
      </c>
      <c r="L55" s="35">
        <f>+(K55/365)*16</f>
        <v>2.8416688357389031E-2</v>
      </c>
      <c r="M55" s="35">
        <f>+L55*28.3495</f>
        <v>0.80559890658780031</v>
      </c>
      <c r="N55" s="31">
        <v>31</v>
      </c>
      <c r="O55" s="31">
        <v>100</v>
      </c>
      <c r="P55" s="61">
        <f>+Q55*N55</f>
        <v>0.24973566104221812</v>
      </c>
      <c r="Q55" s="120">
        <f>+M55/O55</f>
        <v>8.055989065878004E-3</v>
      </c>
      <c r="R55" s="119"/>
    </row>
    <row r="56" spans="1:18" ht="13.8" customHeight="1" x14ac:dyDescent="0.25">
      <c r="A56" s="19">
        <v>2021</v>
      </c>
      <c r="B56" s="121">
        <v>1.2598598847221045</v>
      </c>
      <c r="C56" s="21">
        <v>6</v>
      </c>
      <c r="D56" s="20">
        <f t="shared" ref="D56:D57" si="16">+B56-B56*(C56/100)</f>
        <v>1.1842682916387783</v>
      </c>
      <c r="E56" s="21">
        <v>21.942145566795805</v>
      </c>
      <c r="F56" s="20">
        <f t="shared" ref="F56:F57" si="17">+(D56-D56*(E56)/100)</f>
        <v>0.92441441918599176</v>
      </c>
      <c r="G56" s="21">
        <v>12</v>
      </c>
      <c r="H56" s="21">
        <f t="shared" ref="H56:H57" si="18">F56-(F56*G56/100)</f>
        <v>0.81348468888367276</v>
      </c>
      <c r="I56" s="21">
        <v>24</v>
      </c>
      <c r="J56" s="22">
        <f t="shared" ref="J56:J57" si="19">100-(K56/B56*100)</f>
        <v>50.927212537768646</v>
      </c>
      <c r="K56" s="20">
        <f t="shared" ref="K56:K57" si="20">+H56-H56*I56/100</f>
        <v>0.6182483635515913</v>
      </c>
      <c r="L56" s="20">
        <f t="shared" ref="L56:L57" si="21">+(K56/365)*16</f>
        <v>2.7101298128288934E-2</v>
      </c>
      <c r="M56" s="20">
        <f t="shared" ref="M56:M57" si="22">+L56*28.3495</f>
        <v>0.76830825128792712</v>
      </c>
      <c r="N56" s="21">
        <v>31</v>
      </c>
      <c r="O56" s="21">
        <v>100</v>
      </c>
      <c r="P56" s="23">
        <f t="shared" ref="P56:P57" si="23">+Q56*N56</f>
        <v>0.2381755578992574</v>
      </c>
      <c r="Q56" s="115">
        <f t="shared" ref="Q56:Q57" si="24">+M56/O56</f>
        <v>7.6830825128792711E-3</v>
      </c>
      <c r="R56" s="119"/>
    </row>
    <row r="57" spans="1:18" ht="13.8" customHeight="1" thickBot="1" x14ac:dyDescent="0.3">
      <c r="A57" s="123">
        <v>2022</v>
      </c>
      <c r="B57" s="124">
        <v>1.2432059087853007</v>
      </c>
      <c r="C57" s="125">
        <v>6</v>
      </c>
      <c r="D57" s="124">
        <f t="shared" si="16"/>
        <v>1.1686135542581826</v>
      </c>
      <c r="E57" s="125">
        <v>21.942145566795805</v>
      </c>
      <c r="F57" s="124">
        <f t="shared" si="17"/>
        <v>0.91219466706954588</v>
      </c>
      <c r="G57" s="125">
        <v>12</v>
      </c>
      <c r="H57" s="125">
        <f t="shared" si="18"/>
        <v>0.80273130702120032</v>
      </c>
      <c r="I57" s="125">
        <v>24</v>
      </c>
      <c r="J57" s="126">
        <f t="shared" si="19"/>
        <v>50.927212537768654</v>
      </c>
      <c r="K57" s="124">
        <f t="shared" si="20"/>
        <v>0.61007579333611228</v>
      </c>
      <c r="L57" s="124">
        <f t="shared" si="21"/>
        <v>2.674304847500766E-2</v>
      </c>
      <c r="M57" s="124">
        <f t="shared" si="22"/>
        <v>0.75815205274222963</v>
      </c>
      <c r="N57" s="125">
        <v>31</v>
      </c>
      <c r="O57" s="125">
        <v>100</v>
      </c>
      <c r="P57" s="127">
        <f t="shared" si="23"/>
        <v>0.23502713635009118</v>
      </c>
      <c r="Q57" s="128">
        <f t="shared" si="24"/>
        <v>7.5815205274222964E-3</v>
      </c>
      <c r="R57" s="119"/>
    </row>
    <row r="58" spans="1:18" ht="15" customHeight="1" thickTop="1" x14ac:dyDescent="0.25">
      <c r="A58" s="7" t="s">
        <v>96</v>
      </c>
      <c r="Q58" s="7"/>
    </row>
    <row r="59" spans="1:18" ht="15" customHeight="1" x14ac:dyDescent="0.25">
      <c r="A59" s="7" t="s">
        <v>104</v>
      </c>
      <c r="Q59" s="7"/>
    </row>
    <row r="60" spans="1:18" ht="15" customHeight="1" x14ac:dyDescent="0.25">
      <c r="A60" s="7" t="s">
        <v>209</v>
      </c>
      <c r="Q60" s="7"/>
    </row>
    <row r="61" spans="1:18" ht="15" customHeight="1" x14ac:dyDescent="0.25">
      <c r="A61" s="7" t="s">
        <v>210</v>
      </c>
      <c r="Q61" s="7"/>
    </row>
    <row r="62" spans="1:18" ht="15" customHeight="1" x14ac:dyDescent="0.25">
      <c r="A62" s="7" t="s">
        <v>105</v>
      </c>
      <c r="Q62" s="7"/>
    </row>
    <row r="63" spans="1:18" ht="15" customHeight="1" x14ac:dyDescent="0.25">
      <c r="A63" s="7" t="s">
        <v>106</v>
      </c>
      <c r="Q63" s="7"/>
    </row>
    <row r="64" spans="1:18" ht="15" customHeight="1" x14ac:dyDescent="0.25">
      <c r="A64" s="7" t="s">
        <v>214</v>
      </c>
      <c r="Q64" s="7"/>
    </row>
    <row r="65" spans="17:17" x14ac:dyDescent="0.25">
      <c r="Q65" s="7"/>
    </row>
    <row r="66" spans="17:17" x14ac:dyDescent="0.25">
      <c r="Q66" s="7"/>
    </row>
    <row r="67" spans="17:17" x14ac:dyDescent="0.25">
      <c r="Q67" s="7"/>
    </row>
    <row r="68" spans="17:17" x14ac:dyDescent="0.25">
      <c r="Q68" s="7"/>
    </row>
    <row r="69" spans="17:17" x14ac:dyDescent="0.25">
      <c r="Q69" s="7"/>
    </row>
    <row r="70" spans="17:17" x14ac:dyDescent="0.25">
      <c r="Q70" s="7"/>
    </row>
    <row r="71" spans="17:17" x14ac:dyDescent="0.25">
      <c r="Q71" s="7"/>
    </row>
    <row r="72" spans="17:17" x14ac:dyDescent="0.25">
      <c r="Q72" s="7"/>
    </row>
    <row r="73" spans="17:17" x14ac:dyDescent="0.25">
      <c r="Q73" s="7"/>
    </row>
    <row r="74" spans="17:17" x14ac:dyDescent="0.25">
      <c r="Q74"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80">
    <pageSetUpPr fitToPage="1"/>
  </sheetPr>
  <dimension ref="A1:R70"/>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131</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0.29797319704270137</v>
      </c>
      <c r="C5" s="15">
        <v>12</v>
      </c>
      <c r="D5" s="16">
        <f t="shared" ref="D5:D46" si="0">+B5-B5*(C5/100)</f>
        <v>0.26221641339757717</v>
      </c>
      <c r="E5" s="15">
        <v>14.393991005170408</v>
      </c>
      <c r="F5" s="16">
        <f t="shared" ref="F5:F46" si="1">+(D5-D5*(E5)/100)</f>
        <v>0.22447300643904947</v>
      </c>
      <c r="G5" s="15">
        <v>28</v>
      </c>
      <c r="H5" s="16">
        <f>F5-(F5*G5/100)</f>
        <v>0.16162056463611563</v>
      </c>
      <c r="I5" s="15">
        <v>9</v>
      </c>
      <c r="J5" s="17">
        <f t="shared" ref="J5:J46" si="2">100-(K5/B5*100)</f>
        <v>50.641629757797133</v>
      </c>
      <c r="K5" s="16">
        <f>+H5-H5*I5/100</f>
        <v>0.14707471381886522</v>
      </c>
      <c r="L5" s="16">
        <f t="shared" ref="L5:L46" si="3">+(K5/365)*16</f>
        <v>6.447110742744777E-3</v>
      </c>
      <c r="M5" s="16">
        <f t="shared" ref="M5:M46" si="4">+L5*28.3495</f>
        <v>0.18277236600144306</v>
      </c>
      <c r="N5" s="15">
        <v>14</v>
      </c>
      <c r="O5" s="15">
        <v>60</v>
      </c>
      <c r="P5" s="18">
        <f t="shared" ref="P5:P46" si="5">+Q5*N5</f>
        <v>4.2646885400336718E-2</v>
      </c>
      <c r="Q5" s="114">
        <f t="shared" ref="Q5:Q46" si="6">+M5/O5</f>
        <v>3.0462061000240512E-3</v>
      </c>
      <c r="R5" s="119"/>
    </row>
    <row r="6" spans="1:18" ht="13.8" customHeight="1" x14ac:dyDescent="0.25">
      <c r="A6" s="19">
        <v>1971</v>
      </c>
      <c r="B6" s="20">
        <v>0.30482372713220102</v>
      </c>
      <c r="C6" s="21">
        <v>12</v>
      </c>
      <c r="D6" s="20">
        <f t="shared" si="0"/>
        <v>0.26824487987633688</v>
      </c>
      <c r="E6" s="21">
        <v>14.393991005170408</v>
      </c>
      <c r="F6" s="20">
        <f t="shared" si="1"/>
        <v>0.22963373599510678</v>
      </c>
      <c r="G6" s="21">
        <v>28</v>
      </c>
      <c r="H6" s="20">
        <f t="shared" ref="H6:H52" si="7">F6-(F6*G6/100)</f>
        <v>0.16533628991647686</v>
      </c>
      <c r="I6" s="21">
        <v>9</v>
      </c>
      <c r="J6" s="22">
        <f t="shared" si="2"/>
        <v>50.641629757797141</v>
      </c>
      <c r="K6" s="20">
        <f t="shared" ref="K6:K52" si="8">+H6-H6*I6/100</f>
        <v>0.15045602382399395</v>
      </c>
      <c r="L6" s="20">
        <f t="shared" si="3"/>
        <v>6.5953325511887758E-3</v>
      </c>
      <c r="M6" s="20">
        <f t="shared" si="4"/>
        <v>0.18697438015992621</v>
      </c>
      <c r="N6" s="21">
        <v>14</v>
      </c>
      <c r="O6" s="21">
        <v>60</v>
      </c>
      <c r="P6" s="23">
        <f t="shared" si="5"/>
        <v>4.3627355370649448E-2</v>
      </c>
      <c r="Q6" s="115">
        <f t="shared" si="6"/>
        <v>3.1162396693321034E-3</v>
      </c>
      <c r="R6" s="119"/>
    </row>
    <row r="7" spans="1:18" ht="13.8" customHeight="1" x14ac:dyDescent="0.25">
      <c r="A7" s="19">
        <v>1972</v>
      </c>
      <c r="B7" s="20">
        <v>0.28299729389793044</v>
      </c>
      <c r="C7" s="21">
        <v>12</v>
      </c>
      <c r="D7" s="20">
        <f t="shared" si="0"/>
        <v>0.24903761863017879</v>
      </c>
      <c r="E7" s="21">
        <v>14.393991005170408</v>
      </c>
      <c r="F7" s="20">
        <f t="shared" si="1"/>
        <v>0.21319116620506026</v>
      </c>
      <c r="G7" s="21">
        <v>28</v>
      </c>
      <c r="H7" s="20">
        <f t="shared" si="7"/>
        <v>0.1534976396676434</v>
      </c>
      <c r="I7" s="21">
        <v>9</v>
      </c>
      <c r="J7" s="22">
        <f t="shared" si="2"/>
        <v>50.641629757797126</v>
      </c>
      <c r="K7" s="20">
        <f t="shared" si="8"/>
        <v>0.13968285209755549</v>
      </c>
      <c r="L7" s="20">
        <f t="shared" si="3"/>
        <v>6.1230839275640764E-3</v>
      </c>
      <c r="M7" s="20">
        <f t="shared" si="4"/>
        <v>0.17358636780447778</v>
      </c>
      <c r="N7" s="21">
        <v>14</v>
      </c>
      <c r="O7" s="21">
        <v>60</v>
      </c>
      <c r="P7" s="23">
        <f t="shared" si="5"/>
        <v>4.0503485821044814E-2</v>
      </c>
      <c r="Q7" s="115">
        <f t="shared" si="6"/>
        <v>2.8931061300746298E-3</v>
      </c>
      <c r="R7" s="119"/>
    </row>
    <row r="8" spans="1:18" ht="13.8" customHeight="1" x14ac:dyDescent="0.25">
      <c r="A8" s="19">
        <v>1973</v>
      </c>
      <c r="B8" s="20">
        <v>0.29635362348932798</v>
      </c>
      <c r="C8" s="21">
        <v>12</v>
      </c>
      <c r="D8" s="20">
        <f t="shared" si="0"/>
        <v>0.26079118867060863</v>
      </c>
      <c r="E8" s="21">
        <v>14.393991005170408</v>
      </c>
      <c r="F8" s="20">
        <f t="shared" si="1"/>
        <v>0.22325292843108424</v>
      </c>
      <c r="G8" s="21">
        <v>28</v>
      </c>
      <c r="H8" s="20">
        <f t="shared" si="7"/>
        <v>0.16074210847038067</v>
      </c>
      <c r="I8" s="21">
        <v>9</v>
      </c>
      <c r="J8" s="22">
        <f t="shared" si="2"/>
        <v>50.641629757797126</v>
      </c>
      <c r="K8" s="20">
        <f t="shared" si="8"/>
        <v>0.14627531870804641</v>
      </c>
      <c r="L8" s="20">
        <f t="shared" si="3"/>
        <v>6.4120687652842265E-3</v>
      </c>
      <c r="M8" s="20">
        <f t="shared" si="4"/>
        <v>0.18177894346142517</v>
      </c>
      <c r="N8" s="21">
        <v>14</v>
      </c>
      <c r="O8" s="21">
        <v>60</v>
      </c>
      <c r="P8" s="23">
        <f t="shared" si="5"/>
        <v>4.2415086807665869E-2</v>
      </c>
      <c r="Q8" s="115">
        <f t="shared" si="6"/>
        <v>3.0296490576904194E-3</v>
      </c>
      <c r="R8" s="119"/>
    </row>
    <row r="9" spans="1:18" ht="13.8" customHeight="1" x14ac:dyDescent="0.25">
      <c r="A9" s="19">
        <v>1974</v>
      </c>
      <c r="B9" s="20">
        <v>0.28383850664472021</v>
      </c>
      <c r="C9" s="21">
        <v>12</v>
      </c>
      <c r="D9" s="20">
        <f t="shared" si="0"/>
        <v>0.24977788584735378</v>
      </c>
      <c r="E9" s="21">
        <v>14.393991005170408</v>
      </c>
      <c r="F9" s="20">
        <f t="shared" si="1"/>
        <v>0.21382487942558087</v>
      </c>
      <c r="G9" s="21">
        <v>28</v>
      </c>
      <c r="H9" s="20">
        <f t="shared" si="7"/>
        <v>0.15395391318641821</v>
      </c>
      <c r="I9" s="21">
        <v>9</v>
      </c>
      <c r="J9" s="22">
        <f t="shared" si="2"/>
        <v>50.641629757797141</v>
      </c>
      <c r="K9" s="20">
        <f t="shared" si="8"/>
        <v>0.14009806099964056</v>
      </c>
      <c r="L9" s="20">
        <f t="shared" si="3"/>
        <v>6.1412848657376685E-3</v>
      </c>
      <c r="M9" s="20">
        <f t="shared" si="4"/>
        <v>0.17410235530123003</v>
      </c>
      <c r="N9" s="21">
        <v>14</v>
      </c>
      <c r="O9" s="21">
        <v>60</v>
      </c>
      <c r="P9" s="23">
        <f t="shared" si="5"/>
        <v>4.0623882903620338E-2</v>
      </c>
      <c r="Q9" s="115">
        <f t="shared" si="6"/>
        <v>2.9017059216871672E-3</v>
      </c>
      <c r="R9" s="119"/>
    </row>
    <row r="10" spans="1:18" ht="13.8" customHeight="1" x14ac:dyDescent="0.25">
      <c r="A10" s="19">
        <v>1975</v>
      </c>
      <c r="B10" s="20">
        <v>0.29124010871729333</v>
      </c>
      <c r="C10" s="21">
        <v>12</v>
      </c>
      <c r="D10" s="20">
        <f t="shared" si="0"/>
        <v>0.25629129567121811</v>
      </c>
      <c r="E10" s="21">
        <v>14.393991005170408</v>
      </c>
      <c r="F10" s="20">
        <f t="shared" si="1"/>
        <v>0.21940074962526829</v>
      </c>
      <c r="G10" s="21">
        <v>28</v>
      </c>
      <c r="H10" s="20">
        <f t="shared" si="7"/>
        <v>0.15796853973019317</v>
      </c>
      <c r="I10" s="21">
        <v>9</v>
      </c>
      <c r="J10" s="22">
        <f t="shared" si="2"/>
        <v>50.641629757797133</v>
      </c>
      <c r="K10" s="20">
        <f t="shared" si="8"/>
        <v>0.14375137115447578</v>
      </c>
      <c r="L10" s="20">
        <f t="shared" si="3"/>
        <v>6.3014299684153764E-3</v>
      </c>
      <c r="M10" s="20">
        <f t="shared" si="4"/>
        <v>0.17864238888959172</v>
      </c>
      <c r="N10" s="21">
        <v>14</v>
      </c>
      <c r="O10" s="21">
        <v>60</v>
      </c>
      <c r="P10" s="23">
        <f t="shared" si="5"/>
        <v>4.1683224074238072E-2</v>
      </c>
      <c r="Q10" s="115">
        <f t="shared" si="6"/>
        <v>2.9773731481598622E-3</v>
      </c>
      <c r="R10" s="119"/>
    </row>
    <row r="11" spans="1:18" ht="13.8" customHeight="1" x14ac:dyDescent="0.25">
      <c r="A11" s="13">
        <v>1976</v>
      </c>
      <c r="B11" s="14">
        <v>0.31416974338982273</v>
      </c>
      <c r="C11" s="15">
        <v>12</v>
      </c>
      <c r="D11" s="16">
        <f t="shared" si="0"/>
        <v>0.27646937418304401</v>
      </c>
      <c r="E11" s="15">
        <v>14.393991005170408</v>
      </c>
      <c r="F11" s="16">
        <f t="shared" si="1"/>
        <v>0.23667439733108575</v>
      </c>
      <c r="G11" s="15">
        <v>28</v>
      </c>
      <c r="H11" s="16">
        <f t="shared" si="7"/>
        <v>0.17040556607838175</v>
      </c>
      <c r="I11" s="15">
        <v>9</v>
      </c>
      <c r="J11" s="17">
        <f t="shared" si="2"/>
        <v>50.641629757797126</v>
      </c>
      <c r="K11" s="16">
        <f t="shared" si="8"/>
        <v>0.1550690651313274</v>
      </c>
      <c r="L11" s="16">
        <f t="shared" si="3"/>
        <v>6.7975480605513379E-3</v>
      </c>
      <c r="M11" s="16">
        <f t="shared" si="4"/>
        <v>0.19270708874260015</v>
      </c>
      <c r="N11" s="15">
        <v>14</v>
      </c>
      <c r="O11" s="15">
        <v>60</v>
      </c>
      <c r="P11" s="18">
        <f t="shared" si="5"/>
        <v>4.4964987373273368E-2</v>
      </c>
      <c r="Q11" s="114">
        <f t="shared" si="6"/>
        <v>3.2117848123766691E-3</v>
      </c>
      <c r="R11" s="119"/>
    </row>
    <row r="12" spans="1:18" ht="13.8" customHeight="1" x14ac:dyDescent="0.25">
      <c r="A12" s="13">
        <v>1977</v>
      </c>
      <c r="B12" s="14">
        <v>0.37958762980216948</v>
      </c>
      <c r="C12" s="15">
        <v>12</v>
      </c>
      <c r="D12" s="16">
        <f t="shared" si="0"/>
        <v>0.33403711422590915</v>
      </c>
      <c r="E12" s="15">
        <v>14.393991005170408</v>
      </c>
      <c r="F12" s="16">
        <f t="shared" si="1"/>
        <v>0.285955842050301</v>
      </c>
      <c r="G12" s="15">
        <v>28</v>
      </c>
      <c r="H12" s="16">
        <f t="shared" si="7"/>
        <v>0.20588820627621673</v>
      </c>
      <c r="I12" s="15">
        <v>9</v>
      </c>
      <c r="J12" s="17">
        <f t="shared" si="2"/>
        <v>50.641629757797126</v>
      </c>
      <c r="K12" s="16">
        <f t="shared" si="8"/>
        <v>0.18735826771135722</v>
      </c>
      <c r="L12" s="16">
        <f t="shared" si="3"/>
        <v>8.2129651599499049E-3</v>
      </c>
      <c r="M12" s="16">
        <f t="shared" si="4"/>
        <v>0.23283345580199982</v>
      </c>
      <c r="N12" s="15">
        <v>14</v>
      </c>
      <c r="O12" s="15">
        <v>60</v>
      </c>
      <c r="P12" s="18">
        <f t="shared" si="5"/>
        <v>5.4327806353799954E-2</v>
      </c>
      <c r="Q12" s="114">
        <f t="shared" si="6"/>
        <v>3.8805575966999969E-3</v>
      </c>
      <c r="R12" s="119"/>
    </row>
    <row r="13" spans="1:18" ht="13.8" customHeight="1" x14ac:dyDescent="0.25">
      <c r="A13" s="13">
        <v>1978</v>
      </c>
      <c r="B13" s="14">
        <v>0.33862600902208145</v>
      </c>
      <c r="C13" s="15">
        <v>12</v>
      </c>
      <c r="D13" s="16">
        <f t="shared" si="0"/>
        <v>0.29799088793943168</v>
      </c>
      <c r="E13" s="15">
        <v>14.393991005170408</v>
      </c>
      <c r="F13" s="16">
        <f t="shared" si="1"/>
        <v>0.25509810633320246</v>
      </c>
      <c r="G13" s="15">
        <v>28</v>
      </c>
      <c r="H13" s="16">
        <f t="shared" si="7"/>
        <v>0.18367063655990579</v>
      </c>
      <c r="I13" s="15">
        <v>9</v>
      </c>
      <c r="J13" s="17">
        <f t="shared" si="2"/>
        <v>50.641629757797126</v>
      </c>
      <c r="K13" s="16">
        <f t="shared" si="8"/>
        <v>0.16714027926951427</v>
      </c>
      <c r="L13" s="16">
        <f t="shared" si="3"/>
        <v>7.3266971734581602E-3</v>
      </c>
      <c r="M13" s="16">
        <f t="shared" si="4"/>
        <v>0.20770820151895211</v>
      </c>
      <c r="N13" s="15">
        <v>14</v>
      </c>
      <c r="O13" s="15">
        <v>60</v>
      </c>
      <c r="P13" s="18">
        <f t="shared" si="5"/>
        <v>4.8465247021088828E-2</v>
      </c>
      <c r="Q13" s="114">
        <f t="shared" si="6"/>
        <v>3.4618033586492018E-3</v>
      </c>
      <c r="R13" s="119"/>
    </row>
    <row r="14" spans="1:18" ht="13.8" customHeight="1" x14ac:dyDescent="0.25">
      <c r="A14" s="13">
        <v>1979</v>
      </c>
      <c r="B14" s="14">
        <v>0.39893808023647553</v>
      </c>
      <c r="C14" s="15">
        <v>12</v>
      </c>
      <c r="D14" s="16">
        <f t="shared" si="0"/>
        <v>0.35106551060809849</v>
      </c>
      <c r="E14" s="15">
        <v>14.393991005170408</v>
      </c>
      <c r="F14" s="16">
        <f t="shared" si="1"/>
        <v>0.30053317258891321</v>
      </c>
      <c r="G14" s="15">
        <v>28</v>
      </c>
      <c r="H14" s="16">
        <f t="shared" si="7"/>
        <v>0.2163838842640175</v>
      </c>
      <c r="I14" s="15">
        <v>9</v>
      </c>
      <c r="J14" s="17">
        <f t="shared" si="2"/>
        <v>50.641629757797133</v>
      </c>
      <c r="K14" s="16">
        <f t="shared" si="8"/>
        <v>0.19690933468025593</v>
      </c>
      <c r="L14" s="16">
        <f t="shared" si="3"/>
        <v>8.6316420681756025E-3</v>
      </c>
      <c r="M14" s="16">
        <f t="shared" si="4"/>
        <v>0.24470273681174423</v>
      </c>
      <c r="N14" s="15">
        <v>14</v>
      </c>
      <c r="O14" s="15">
        <v>60</v>
      </c>
      <c r="P14" s="18">
        <f t="shared" si="5"/>
        <v>5.7097305256073656E-2</v>
      </c>
      <c r="Q14" s="114">
        <f t="shared" si="6"/>
        <v>4.0783789468624041E-3</v>
      </c>
      <c r="R14" s="119"/>
    </row>
    <row r="15" spans="1:18" ht="13.8" customHeight="1" x14ac:dyDescent="0.25">
      <c r="A15" s="13">
        <v>1980</v>
      </c>
      <c r="B15" s="14">
        <v>0.44424566790116199</v>
      </c>
      <c r="C15" s="15">
        <v>12</v>
      </c>
      <c r="D15" s="16">
        <f t="shared" si="0"/>
        <v>0.39093618775302252</v>
      </c>
      <c r="E15" s="15">
        <v>14.393991005170408</v>
      </c>
      <c r="F15" s="16">
        <f t="shared" si="1"/>
        <v>0.33466486805189638</v>
      </c>
      <c r="G15" s="15">
        <v>28</v>
      </c>
      <c r="H15" s="16">
        <f t="shared" si="7"/>
        <v>0.24095870499736538</v>
      </c>
      <c r="I15" s="15">
        <v>9</v>
      </c>
      <c r="J15" s="17">
        <f t="shared" si="2"/>
        <v>50.641629757797141</v>
      </c>
      <c r="K15" s="16">
        <f t="shared" si="8"/>
        <v>0.21927242154760249</v>
      </c>
      <c r="L15" s="16">
        <f t="shared" si="3"/>
        <v>9.6119417664702455E-3</v>
      </c>
      <c r="M15" s="16">
        <f t="shared" si="4"/>
        <v>0.27249374310854824</v>
      </c>
      <c r="N15" s="15">
        <v>14</v>
      </c>
      <c r="O15" s="15">
        <v>60</v>
      </c>
      <c r="P15" s="18">
        <f t="shared" si="5"/>
        <v>6.3581873391994587E-2</v>
      </c>
      <c r="Q15" s="114">
        <f t="shared" si="6"/>
        <v>4.5415623851424707E-3</v>
      </c>
      <c r="R15" s="119"/>
    </row>
    <row r="16" spans="1:18" ht="13.8" customHeight="1" x14ac:dyDescent="0.25">
      <c r="A16" s="19">
        <v>1981</v>
      </c>
      <c r="B16" s="20">
        <v>0.526848700545124</v>
      </c>
      <c r="C16" s="21">
        <v>12</v>
      </c>
      <c r="D16" s="20">
        <f t="shared" si="0"/>
        <v>0.46362685647970914</v>
      </c>
      <c r="E16" s="21">
        <v>14.393991005170408</v>
      </c>
      <c r="F16" s="20">
        <f t="shared" si="1"/>
        <v>0.39689244846046551</v>
      </c>
      <c r="G16" s="21">
        <v>28</v>
      </c>
      <c r="H16" s="20">
        <f t="shared" si="7"/>
        <v>0.28576256289153518</v>
      </c>
      <c r="I16" s="21">
        <v>9</v>
      </c>
      <c r="J16" s="22">
        <f t="shared" si="2"/>
        <v>50.641629757797126</v>
      </c>
      <c r="K16" s="20">
        <f t="shared" si="8"/>
        <v>0.26004393223129701</v>
      </c>
      <c r="L16" s="20">
        <f t="shared" si="3"/>
        <v>1.139918607041302E-2</v>
      </c>
      <c r="M16" s="20">
        <f t="shared" si="4"/>
        <v>0.32316122550317389</v>
      </c>
      <c r="N16" s="21">
        <v>14</v>
      </c>
      <c r="O16" s="21">
        <v>60</v>
      </c>
      <c r="P16" s="23">
        <f t="shared" si="5"/>
        <v>7.5404285950740571E-2</v>
      </c>
      <c r="Q16" s="115">
        <f t="shared" si="6"/>
        <v>5.3860204250528983E-3</v>
      </c>
      <c r="R16" s="119"/>
    </row>
    <row r="17" spans="1:18" ht="13.8" customHeight="1" x14ac:dyDescent="0.25">
      <c r="A17" s="19">
        <v>1982</v>
      </c>
      <c r="B17" s="20">
        <v>0.54997687083492686</v>
      </c>
      <c r="C17" s="21">
        <v>12</v>
      </c>
      <c r="D17" s="20">
        <f t="shared" si="0"/>
        <v>0.48397964633473567</v>
      </c>
      <c r="E17" s="21">
        <v>14.393991005170408</v>
      </c>
      <c r="F17" s="20">
        <f t="shared" si="1"/>
        <v>0.41431565957445826</v>
      </c>
      <c r="G17" s="21">
        <v>28</v>
      </c>
      <c r="H17" s="20">
        <f t="shared" si="7"/>
        <v>0.29830727489360997</v>
      </c>
      <c r="I17" s="21">
        <v>9</v>
      </c>
      <c r="J17" s="22">
        <f t="shared" si="2"/>
        <v>50.641629757797126</v>
      </c>
      <c r="K17" s="20">
        <f t="shared" si="8"/>
        <v>0.27145962015318509</v>
      </c>
      <c r="L17" s="20">
        <f t="shared" si="3"/>
        <v>1.189959978753688E-2</v>
      </c>
      <c r="M17" s="20">
        <f t="shared" si="4"/>
        <v>0.33734770417677679</v>
      </c>
      <c r="N17" s="21">
        <v>14</v>
      </c>
      <c r="O17" s="21">
        <v>60</v>
      </c>
      <c r="P17" s="23">
        <f t="shared" si="5"/>
        <v>7.8714464307914581E-2</v>
      </c>
      <c r="Q17" s="115">
        <f t="shared" si="6"/>
        <v>5.6224617362796133E-3</v>
      </c>
      <c r="R17" s="119"/>
    </row>
    <row r="18" spans="1:18" ht="13.8" customHeight="1" x14ac:dyDescent="0.25">
      <c r="A18" s="19">
        <v>1983</v>
      </c>
      <c r="B18" s="20">
        <v>0.51294246154318912</v>
      </c>
      <c r="C18" s="21">
        <v>12</v>
      </c>
      <c r="D18" s="20">
        <f t="shared" si="0"/>
        <v>0.4513893661580064</v>
      </c>
      <c r="E18" s="21">
        <v>14.393991005170408</v>
      </c>
      <c r="F18" s="20">
        <f t="shared" si="1"/>
        <v>0.38641642139492727</v>
      </c>
      <c r="G18" s="21">
        <v>28</v>
      </c>
      <c r="H18" s="20">
        <f t="shared" si="7"/>
        <v>0.27821982340434764</v>
      </c>
      <c r="I18" s="21">
        <v>9</v>
      </c>
      <c r="J18" s="22">
        <f t="shared" si="2"/>
        <v>50.641629757797126</v>
      </c>
      <c r="K18" s="20">
        <f t="shared" si="8"/>
        <v>0.25318003929795635</v>
      </c>
      <c r="L18" s="20">
        <f t="shared" si="3"/>
        <v>1.1098303092513155E-2</v>
      </c>
      <c r="M18" s="20">
        <f t="shared" si="4"/>
        <v>0.3146313435212017</v>
      </c>
      <c r="N18" s="21">
        <v>14</v>
      </c>
      <c r="O18" s="21">
        <v>60</v>
      </c>
      <c r="P18" s="23">
        <f t="shared" si="5"/>
        <v>7.3413980154947073E-2</v>
      </c>
      <c r="Q18" s="115">
        <f t="shared" si="6"/>
        <v>5.243855725353362E-3</v>
      </c>
      <c r="R18" s="119"/>
    </row>
    <row r="19" spans="1:18" ht="13.8" customHeight="1" x14ac:dyDescent="0.25">
      <c r="A19" s="19">
        <v>1984</v>
      </c>
      <c r="B19" s="20">
        <v>0.53026672212787918</v>
      </c>
      <c r="C19" s="21">
        <v>12</v>
      </c>
      <c r="D19" s="20">
        <f t="shared" si="0"/>
        <v>0.46663471547253366</v>
      </c>
      <c r="E19" s="21">
        <v>14.393991005170408</v>
      </c>
      <c r="F19" s="20">
        <f t="shared" si="1"/>
        <v>0.39946735650041465</v>
      </c>
      <c r="G19" s="21">
        <v>28</v>
      </c>
      <c r="H19" s="20">
        <f t="shared" si="7"/>
        <v>0.28761649668029854</v>
      </c>
      <c r="I19" s="21">
        <v>9</v>
      </c>
      <c r="J19" s="22">
        <f t="shared" si="2"/>
        <v>50.641629757797133</v>
      </c>
      <c r="K19" s="20">
        <f t="shared" si="8"/>
        <v>0.26173101197907167</v>
      </c>
      <c r="L19" s="20">
        <f t="shared" si="3"/>
        <v>1.1473140251137388E-2</v>
      </c>
      <c r="M19" s="20">
        <f t="shared" si="4"/>
        <v>0.32525778954961937</v>
      </c>
      <c r="N19" s="21">
        <v>14</v>
      </c>
      <c r="O19" s="21">
        <v>60</v>
      </c>
      <c r="P19" s="23">
        <f t="shared" si="5"/>
        <v>7.5893484228244518E-2</v>
      </c>
      <c r="Q19" s="115">
        <f t="shared" si="6"/>
        <v>5.4209631591603229E-3</v>
      </c>
      <c r="R19" s="119"/>
    </row>
    <row r="20" spans="1:18" ht="13.8" customHeight="1" x14ac:dyDescent="0.25">
      <c r="A20" s="19">
        <v>1985</v>
      </c>
      <c r="B20" s="20">
        <v>0.67369353336416926</v>
      </c>
      <c r="C20" s="21">
        <v>12</v>
      </c>
      <c r="D20" s="20">
        <f t="shared" si="0"/>
        <v>0.5928503093604689</v>
      </c>
      <c r="E20" s="21">
        <v>14.393991005170408</v>
      </c>
      <c r="F20" s="20">
        <f t="shared" si="1"/>
        <v>0.50751548915699807</v>
      </c>
      <c r="G20" s="21">
        <v>28</v>
      </c>
      <c r="H20" s="20">
        <f t="shared" si="7"/>
        <v>0.3654111521930386</v>
      </c>
      <c r="I20" s="21">
        <v>9</v>
      </c>
      <c r="J20" s="22">
        <f t="shared" si="2"/>
        <v>50.641629757797133</v>
      </c>
      <c r="K20" s="20">
        <f t="shared" si="8"/>
        <v>0.33252414849566514</v>
      </c>
      <c r="L20" s="20">
        <f t="shared" si="3"/>
        <v>1.4576401029946964E-2</v>
      </c>
      <c r="M20" s="20">
        <f t="shared" si="4"/>
        <v>0.41323368099848146</v>
      </c>
      <c r="N20" s="21">
        <v>14</v>
      </c>
      <c r="O20" s="21">
        <v>60</v>
      </c>
      <c r="P20" s="23">
        <f t="shared" si="5"/>
        <v>9.6421192232979014E-2</v>
      </c>
      <c r="Q20" s="115">
        <f t="shared" si="6"/>
        <v>6.887228016641358E-3</v>
      </c>
      <c r="R20" s="119"/>
    </row>
    <row r="21" spans="1:18" ht="13.8" customHeight="1" x14ac:dyDescent="0.25">
      <c r="A21" s="13">
        <v>1986</v>
      </c>
      <c r="B21" s="14">
        <v>0.58476025111036312</v>
      </c>
      <c r="C21" s="15">
        <v>12</v>
      </c>
      <c r="D21" s="16">
        <f t="shared" si="0"/>
        <v>0.51458902097711956</v>
      </c>
      <c r="E21" s="15">
        <v>14.393991005170408</v>
      </c>
      <c r="F21" s="16">
        <f t="shared" si="1"/>
        <v>0.44051912358407852</v>
      </c>
      <c r="G21" s="15">
        <v>28</v>
      </c>
      <c r="H21" s="16">
        <f t="shared" si="7"/>
        <v>0.31717376898053651</v>
      </c>
      <c r="I21" s="15">
        <v>9</v>
      </c>
      <c r="J21" s="17">
        <f t="shared" si="2"/>
        <v>50.641629757797126</v>
      </c>
      <c r="K21" s="16">
        <f t="shared" si="8"/>
        <v>0.28862812977228824</v>
      </c>
      <c r="L21" s="16">
        <f t="shared" si="3"/>
        <v>1.2652191990018114E-2</v>
      </c>
      <c r="M21" s="16">
        <f t="shared" si="4"/>
        <v>0.35868331682101851</v>
      </c>
      <c r="N21" s="15">
        <v>14</v>
      </c>
      <c r="O21" s="15">
        <v>60</v>
      </c>
      <c r="P21" s="18">
        <f t="shared" si="5"/>
        <v>8.3692773924904318E-2</v>
      </c>
      <c r="Q21" s="114">
        <f t="shared" si="6"/>
        <v>5.9780552803503084E-3</v>
      </c>
      <c r="R21" s="119"/>
    </row>
    <row r="22" spans="1:18" ht="13.8" customHeight="1" x14ac:dyDescent="0.25">
      <c r="A22" s="13">
        <v>1987</v>
      </c>
      <c r="B22" s="14">
        <v>0.58322259045781777</v>
      </c>
      <c r="C22" s="15">
        <v>12</v>
      </c>
      <c r="D22" s="16">
        <f t="shared" si="0"/>
        <v>0.51323587960287964</v>
      </c>
      <c r="E22" s="15">
        <v>14.393991005170408</v>
      </c>
      <c r="F22" s="16">
        <f t="shared" si="1"/>
        <v>0.43936075325753393</v>
      </c>
      <c r="G22" s="15">
        <v>28</v>
      </c>
      <c r="H22" s="16">
        <f t="shared" si="7"/>
        <v>0.31633974234542445</v>
      </c>
      <c r="I22" s="15">
        <v>9</v>
      </c>
      <c r="J22" s="17">
        <f t="shared" si="2"/>
        <v>50.641629757797133</v>
      </c>
      <c r="K22" s="16">
        <f t="shared" si="8"/>
        <v>0.28786916553433622</v>
      </c>
      <c r="L22" s="16">
        <f t="shared" si="3"/>
        <v>1.2618922324792821E-2</v>
      </c>
      <c r="M22" s="16">
        <f t="shared" si="4"/>
        <v>0.35774013844671404</v>
      </c>
      <c r="N22" s="15">
        <v>14</v>
      </c>
      <c r="O22" s="15">
        <v>60</v>
      </c>
      <c r="P22" s="18">
        <f t="shared" si="5"/>
        <v>8.3472698970899942E-2</v>
      </c>
      <c r="Q22" s="114">
        <f t="shared" si="6"/>
        <v>5.9623356407785674E-3</v>
      </c>
      <c r="R22" s="119"/>
    </row>
    <row r="23" spans="1:18" ht="13.8" customHeight="1" x14ac:dyDescent="0.25">
      <c r="A23" s="13">
        <v>1988</v>
      </c>
      <c r="B23" s="14">
        <v>0.59566588711498203</v>
      </c>
      <c r="C23" s="15">
        <v>12</v>
      </c>
      <c r="D23" s="16">
        <f t="shared" si="0"/>
        <v>0.52418598066118416</v>
      </c>
      <c r="E23" s="15">
        <v>14.393991005170408</v>
      </c>
      <c r="F23" s="16">
        <f t="shared" si="1"/>
        <v>0.44873469775444902</v>
      </c>
      <c r="G23" s="15">
        <v>28</v>
      </c>
      <c r="H23" s="16">
        <f t="shared" si="7"/>
        <v>0.32308898238320327</v>
      </c>
      <c r="I23" s="15">
        <v>9</v>
      </c>
      <c r="J23" s="17">
        <f t="shared" si="2"/>
        <v>50.641629757797141</v>
      </c>
      <c r="K23" s="16">
        <f t="shared" si="8"/>
        <v>0.29401097396871495</v>
      </c>
      <c r="L23" s="16">
        <f t="shared" si="3"/>
        <v>1.2888152283560108E-2</v>
      </c>
      <c r="M23" s="16">
        <f t="shared" si="4"/>
        <v>0.36537267316278726</v>
      </c>
      <c r="N23" s="15">
        <v>14</v>
      </c>
      <c r="O23" s="15">
        <v>60</v>
      </c>
      <c r="P23" s="18">
        <f t="shared" si="5"/>
        <v>8.5253623737983703E-2</v>
      </c>
      <c r="Q23" s="114">
        <f t="shared" si="6"/>
        <v>6.0895445527131215E-3</v>
      </c>
      <c r="R23" s="119"/>
    </row>
    <row r="24" spans="1:18" ht="13.8" customHeight="1" x14ac:dyDescent="0.25">
      <c r="A24" s="13">
        <v>1989</v>
      </c>
      <c r="B24" s="14">
        <v>0.64170502932546836</v>
      </c>
      <c r="C24" s="15">
        <v>12</v>
      </c>
      <c r="D24" s="16">
        <f t="shared" si="0"/>
        <v>0.56470042580641211</v>
      </c>
      <c r="E24" s="15">
        <v>14.393991005170408</v>
      </c>
      <c r="F24" s="16">
        <f t="shared" si="1"/>
        <v>0.48341749730967815</v>
      </c>
      <c r="G24" s="15">
        <v>28</v>
      </c>
      <c r="H24" s="16">
        <f t="shared" si="7"/>
        <v>0.3480605980629683</v>
      </c>
      <c r="I24" s="15">
        <v>9</v>
      </c>
      <c r="J24" s="17">
        <f t="shared" si="2"/>
        <v>50.641629757797133</v>
      </c>
      <c r="K24" s="16">
        <f t="shared" si="8"/>
        <v>0.31673514423730115</v>
      </c>
      <c r="L24" s="16">
        <f t="shared" si="3"/>
        <v>1.3884280295333749E-2</v>
      </c>
      <c r="M24" s="16">
        <f t="shared" si="4"/>
        <v>0.39361240423256411</v>
      </c>
      <c r="N24" s="15">
        <v>14</v>
      </c>
      <c r="O24" s="15">
        <v>60</v>
      </c>
      <c r="P24" s="18">
        <f t="shared" si="5"/>
        <v>9.1842894320931623E-2</v>
      </c>
      <c r="Q24" s="114">
        <f t="shared" si="6"/>
        <v>6.5602067372094019E-3</v>
      </c>
      <c r="R24" s="119"/>
    </row>
    <row r="25" spans="1:18" ht="13.8" customHeight="1" x14ac:dyDescent="0.25">
      <c r="A25" s="13">
        <v>1990</v>
      </c>
      <c r="B25" s="14">
        <v>0.75589595093790485</v>
      </c>
      <c r="C25" s="15">
        <v>12</v>
      </c>
      <c r="D25" s="16">
        <f t="shared" si="0"/>
        <v>0.66518843682535622</v>
      </c>
      <c r="E25" s="15">
        <v>14.393991005170408</v>
      </c>
      <c r="F25" s="16">
        <f t="shared" si="1"/>
        <v>0.56944127306128078</v>
      </c>
      <c r="G25" s="15">
        <v>28</v>
      </c>
      <c r="H25" s="16">
        <f t="shared" si="7"/>
        <v>0.40999771660412215</v>
      </c>
      <c r="I25" s="15">
        <v>9</v>
      </c>
      <c r="J25" s="17">
        <f t="shared" si="2"/>
        <v>50.641629757797133</v>
      </c>
      <c r="K25" s="16">
        <f t="shared" si="8"/>
        <v>0.37309792210975118</v>
      </c>
      <c r="L25" s="16">
        <f t="shared" si="3"/>
        <v>1.6354977407550736E-2</v>
      </c>
      <c r="M25" s="16">
        <f t="shared" si="4"/>
        <v>0.46365543201535958</v>
      </c>
      <c r="N25" s="15">
        <v>14</v>
      </c>
      <c r="O25" s="15">
        <v>60</v>
      </c>
      <c r="P25" s="18">
        <f t="shared" si="5"/>
        <v>0.10818626747025058</v>
      </c>
      <c r="Q25" s="114">
        <f t="shared" si="6"/>
        <v>7.7275905335893267E-3</v>
      </c>
      <c r="R25" s="119"/>
    </row>
    <row r="26" spans="1:18" ht="13.8" customHeight="1" x14ac:dyDescent="0.25">
      <c r="A26" s="19">
        <v>1991</v>
      </c>
      <c r="B26" s="20">
        <v>0.80388930266318981</v>
      </c>
      <c r="C26" s="21">
        <v>12</v>
      </c>
      <c r="D26" s="20">
        <f t="shared" si="0"/>
        <v>0.707422586343607</v>
      </c>
      <c r="E26" s="21">
        <v>14.393991005170408</v>
      </c>
      <c r="F26" s="20">
        <f t="shared" si="1"/>
        <v>0.60559624289676428</v>
      </c>
      <c r="G26" s="21">
        <v>28</v>
      </c>
      <c r="H26" s="20">
        <f t="shared" si="7"/>
        <v>0.43602929488567027</v>
      </c>
      <c r="I26" s="21">
        <v>9</v>
      </c>
      <c r="J26" s="22">
        <f t="shared" si="2"/>
        <v>50.641629757797141</v>
      </c>
      <c r="K26" s="20">
        <f t="shared" si="8"/>
        <v>0.39678665834595994</v>
      </c>
      <c r="L26" s="20">
        <f t="shared" si="3"/>
        <v>1.7393387763110574E-2</v>
      </c>
      <c r="M26" s="20">
        <f t="shared" si="4"/>
        <v>0.49309384639030324</v>
      </c>
      <c r="N26" s="21">
        <v>14</v>
      </c>
      <c r="O26" s="21">
        <v>60</v>
      </c>
      <c r="P26" s="23">
        <f t="shared" si="5"/>
        <v>0.11505523082440409</v>
      </c>
      <c r="Q26" s="115">
        <f t="shared" si="6"/>
        <v>8.2182307731717211E-3</v>
      </c>
      <c r="R26" s="119"/>
    </row>
    <row r="27" spans="1:18" ht="13.8" customHeight="1" x14ac:dyDescent="0.25">
      <c r="A27" s="19">
        <v>1992</v>
      </c>
      <c r="B27" s="20">
        <v>0.81693436203258929</v>
      </c>
      <c r="C27" s="21">
        <v>12</v>
      </c>
      <c r="D27" s="20">
        <f t="shared" si="0"/>
        <v>0.71890223858867852</v>
      </c>
      <c r="E27" s="21">
        <v>14.393991005170408</v>
      </c>
      <c r="F27" s="20">
        <f t="shared" si="1"/>
        <v>0.61542351503025539</v>
      </c>
      <c r="G27" s="21">
        <v>28</v>
      </c>
      <c r="H27" s="20">
        <f t="shared" si="7"/>
        <v>0.44310493082178393</v>
      </c>
      <c r="I27" s="21">
        <v>9</v>
      </c>
      <c r="J27" s="22">
        <f t="shared" si="2"/>
        <v>50.641629757797133</v>
      </c>
      <c r="K27" s="20">
        <f t="shared" si="8"/>
        <v>0.40322548704782335</v>
      </c>
      <c r="L27" s="20">
        <f t="shared" si="3"/>
        <v>1.7675637788397737E-2</v>
      </c>
      <c r="M27" s="20">
        <f t="shared" si="4"/>
        <v>0.50109549348218163</v>
      </c>
      <c r="N27" s="21">
        <v>14</v>
      </c>
      <c r="O27" s="21">
        <v>60</v>
      </c>
      <c r="P27" s="23">
        <f t="shared" si="5"/>
        <v>0.11692228181250905</v>
      </c>
      <c r="Q27" s="115">
        <f t="shared" si="6"/>
        <v>8.3515915580363604E-3</v>
      </c>
      <c r="R27" s="119"/>
    </row>
    <row r="28" spans="1:18" ht="13.8" customHeight="1" x14ac:dyDescent="0.25">
      <c r="A28" s="19">
        <v>1993</v>
      </c>
      <c r="B28" s="20">
        <v>0.66484345353595509</v>
      </c>
      <c r="C28" s="21">
        <v>12</v>
      </c>
      <c r="D28" s="20">
        <f t="shared" si="0"/>
        <v>0.58506223911164046</v>
      </c>
      <c r="E28" s="21">
        <v>14.393991005170408</v>
      </c>
      <c r="F28" s="20">
        <f t="shared" si="1"/>
        <v>0.50084843303926241</v>
      </c>
      <c r="G28" s="21">
        <v>28</v>
      </c>
      <c r="H28" s="20">
        <f t="shared" si="7"/>
        <v>0.36061087178826895</v>
      </c>
      <c r="I28" s="21">
        <v>9</v>
      </c>
      <c r="J28" s="22">
        <f t="shared" si="2"/>
        <v>50.641629757797126</v>
      </c>
      <c r="K28" s="20">
        <f t="shared" si="8"/>
        <v>0.32815589332732475</v>
      </c>
      <c r="L28" s="20">
        <f t="shared" si="3"/>
        <v>1.4384915871882729E-2</v>
      </c>
      <c r="M28" s="20">
        <f t="shared" si="4"/>
        <v>0.40780517250993942</v>
      </c>
      <c r="N28" s="21">
        <v>14</v>
      </c>
      <c r="O28" s="21">
        <v>60</v>
      </c>
      <c r="P28" s="23">
        <f t="shared" si="5"/>
        <v>9.5154540252319189E-2</v>
      </c>
      <c r="Q28" s="115">
        <f t="shared" si="6"/>
        <v>6.7967528751656566E-3</v>
      </c>
      <c r="R28" s="119"/>
    </row>
    <row r="29" spans="1:18" ht="13.8" customHeight="1" x14ac:dyDescent="0.25">
      <c r="A29" s="19">
        <v>1994</v>
      </c>
      <c r="B29" s="20">
        <v>0.75246318270851376</v>
      </c>
      <c r="C29" s="21">
        <v>12</v>
      </c>
      <c r="D29" s="20">
        <f t="shared" si="0"/>
        <v>0.66216760078349213</v>
      </c>
      <c r="E29" s="21">
        <v>14.393991005170408</v>
      </c>
      <c r="F29" s="20">
        <f t="shared" si="1"/>
        <v>0.56685525588756358</v>
      </c>
      <c r="G29" s="21">
        <v>28</v>
      </c>
      <c r="H29" s="20">
        <f t="shared" si="7"/>
        <v>0.40813578423904578</v>
      </c>
      <c r="I29" s="21">
        <v>9</v>
      </c>
      <c r="J29" s="22">
        <f t="shared" si="2"/>
        <v>50.641629757797126</v>
      </c>
      <c r="K29" s="20">
        <f t="shared" si="8"/>
        <v>0.37140356365753169</v>
      </c>
      <c r="L29" s="20">
        <f t="shared" si="3"/>
        <v>1.6280704160330155E-2</v>
      </c>
      <c r="M29" s="20">
        <f t="shared" si="4"/>
        <v>0.4615498225932797</v>
      </c>
      <c r="N29" s="21">
        <v>14</v>
      </c>
      <c r="O29" s="21">
        <v>60</v>
      </c>
      <c r="P29" s="23">
        <f t="shared" si="5"/>
        <v>0.10769495860509859</v>
      </c>
      <c r="Q29" s="115">
        <f t="shared" si="6"/>
        <v>7.692497043221328E-3</v>
      </c>
      <c r="R29" s="119"/>
    </row>
    <row r="30" spans="1:18" ht="13.8" customHeight="1" x14ac:dyDescent="0.25">
      <c r="A30" s="19">
        <v>1995</v>
      </c>
      <c r="B30" s="20">
        <v>0.67105799885202788</v>
      </c>
      <c r="C30" s="21">
        <v>12</v>
      </c>
      <c r="D30" s="20">
        <f t="shared" si="0"/>
        <v>0.59053103898978454</v>
      </c>
      <c r="E30" s="21">
        <v>14.393991005170408</v>
      </c>
      <c r="F30" s="20">
        <f t="shared" si="1"/>
        <v>0.50553005435485565</v>
      </c>
      <c r="G30" s="21">
        <v>28</v>
      </c>
      <c r="H30" s="20">
        <f t="shared" si="7"/>
        <v>0.36398163913549608</v>
      </c>
      <c r="I30" s="21">
        <v>9</v>
      </c>
      <c r="J30" s="22">
        <f t="shared" si="2"/>
        <v>50.641629757797126</v>
      </c>
      <c r="K30" s="20">
        <f t="shared" si="8"/>
        <v>0.33122329161330144</v>
      </c>
      <c r="L30" s="20">
        <f t="shared" si="3"/>
        <v>1.4519377166610474E-2</v>
      </c>
      <c r="M30" s="20">
        <f t="shared" si="4"/>
        <v>0.41161708298482363</v>
      </c>
      <c r="N30" s="21">
        <v>14</v>
      </c>
      <c r="O30" s="21">
        <v>60</v>
      </c>
      <c r="P30" s="23">
        <f t="shared" si="5"/>
        <v>9.604398602979218E-2</v>
      </c>
      <c r="Q30" s="115">
        <f t="shared" si="6"/>
        <v>6.8602847164137273E-3</v>
      </c>
      <c r="R30" s="119"/>
    </row>
    <row r="31" spans="1:18" ht="13.8" customHeight="1" x14ac:dyDescent="0.25">
      <c r="A31" s="13">
        <v>1996</v>
      </c>
      <c r="B31" s="14">
        <v>0.62800119035699598</v>
      </c>
      <c r="C31" s="15">
        <v>12</v>
      </c>
      <c r="D31" s="16">
        <f t="shared" si="0"/>
        <v>0.55264104751415644</v>
      </c>
      <c r="E31" s="15">
        <v>14.393991005170408</v>
      </c>
      <c r="F31" s="16">
        <f t="shared" si="1"/>
        <v>0.47309394484408923</v>
      </c>
      <c r="G31" s="15">
        <v>28</v>
      </c>
      <c r="H31" s="16">
        <f t="shared" si="7"/>
        <v>0.34062764028774428</v>
      </c>
      <c r="I31" s="15">
        <v>9</v>
      </c>
      <c r="J31" s="17">
        <f t="shared" si="2"/>
        <v>50.641629757797133</v>
      </c>
      <c r="K31" s="16">
        <f t="shared" si="8"/>
        <v>0.30997115266184727</v>
      </c>
      <c r="L31" s="16">
        <f t="shared" si="3"/>
        <v>1.358777655503988E-2</v>
      </c>
      <c r="M31" s="16">
        <f t="shared" si="4"/>
        <v>0.38520667144710308</v>
      </c>
      <c r="N31" s="15">
        <v>14</v>
      </c>
      <c r="O31" s="15">
        <v>60</v>
      </c>
      <c r="P31" s="18">
        <f t="shared" si="5"/>
        <v>8.9881556670990709E-2</v>
      </c>
      <c r="Q31" s="114">
        <f t="shared" si="6"/>
        <v>6.420111190785051E-3</v>
      </c>
      <c r="R31" s="119"/>
    </row>
    <row r="32" spans="1:18" ht="13.8" customHeight="1" x14ac:dyDescent="0.25">
      <c r="A32" s="13">
        <v>1997</v>
      </c>
      <c r="B32" s="14">
        <v>1.1074073840651935</v>
      </c>
      <c r="C32" s="15">
        <v>12</v>
      </c>
      <c r="D32" s="16">
        <f t="shared" si="0"/>
        <v>0.97451849797737022</v>
      </c>
      <c r="E32" s="15">
        <v>14.393991005170408</v>
      </c>
      <c r="F32" s="16">
        <f t="shared" si="1"/>
        <v>0.83424639303478576</v>
      </c>
      <c r="G32" s="15">
        <v>28</v>
      </c>
      <c r="H32" s="16">
        <f t="shared" si="7"/>
        <v>0.60065740298504577</v>
      </c>
      <c r="I32" s="15">
        <v>9</v>
      </c>
      <c r="J32" s="17">
        <f t="shared" si="2"/>
        <v>50.641629757797133</v>
      </c>
      <c r="K32" s="16">
        <f t="shared" si="8"/>
        <v>0.54659823671639163</v>
      </c>
      <c r="L32" s="16">
        <f t="shared" si="3"/>
        <v>2.3960470650581552E-2</v>
      </c>
      <c r="M32" s="16">
        <f t="shared" si="4"/>
        <v>0.67926736270866173</v>
      </c>
      <c r="N32" s="15">
        <v>14</v>
      </c>
      <c r="O32" s="15">
        <v>60</v>
      </c>
      <c r="P32" s="18">
        <f t="shared" si="5"/>
        <v>0.15849571796535439</v>
      </c>
      <c r="Q32" s="114">
        <f t="shared" si="6"/>
        <v>1.1321122711811028E-2</v>
      </c>
      <c r="R32" s="119"/>
    </row>
    <row r="33" spans="1:18" ht="13.8" customHeight="1" x14ac:dyDescent="0.25">
      <c r="A33" s="13">
        <v>1998</v>
      </c>
      <c r="B33" s="14">
        <v>0.96985820763087838</v>
      </c>
      <c r="C33" s="15">
        <v>12</v>
      </c>
      <c r="D33" s="16">
        <f t="shared" si="0"/>
        <v>0.85347522271517295</v>
      </c>
      <c r="E33" s="15">
        <v>14.393991005170408</v>
      </c>
      <c r="F33" s="16">
        <f t="shared" si="1"/>
        <v>0.73062607592619289</v>
      </c>
      <c r="G33" s="15">
        <v>28</v>
      </c>
      <c r="H33" s="16">
        <f t="shared" si="7"/>
        <v>0.5260507746668589</v>
      </c>
      <c r="I33" s="15">
        <v>9</v>
      </c>
      <c r="J33" s="17">
        <f t="shared" si="2"/>
        <v>50.641629757797126</v>
      </c>
      <c r="K33" s="16">
        <f t="shared" si="8"/>
        <v>0.47870620494684157</v>
      </c>
      <c r="L33" s="16">
        <f t="shared" si="3"/>
        <v>2.0984381586710864E-2</v>
      </c>
      <c r="M33" s="16">
        <f t="shared" si="4"/>
        <v>0.59489672579245956</v>
      </c>
      <c r="N33" s="15">
        <v>14</v>
      </c>
      <c r="O33" s="15">
        <v>60</v>
      </c>
      <c r="P33" s="18">
        <f t="shared" si="5"/>
        <v>0.13880923601824058</v>
      </c>
      <c r="Q33" s="114">
        <f t="shared" si="6"/>
        <v>9.9149454298743268E-3</v>
      </c>
      <c r="R33" s="119"/>
    </row>
    <row r="34" spans="1:18" ht="13.8" customHeight="1" x14ac:dyDescent="0.25">
      <c r="A34" s="13">
        <v>1999</v>
      </c>
      <c r="B34" s="14">
        <v>0.97163350937181092</v>
      </c>
      <c r="C34" s="15">
        <v>12</v>
      </c>
      <c r="D34" s="16">
        <f t="shared" si="0"/>
        <v>0.85503748824719361</v>
      </c>
      <c r="E34" s="15">
        <v>14.393991005170408</v>
      </c>
      <c r="F34" s="16">
        <f t="shared" si="1"/>
        <v>0.73196346909805754</v>
      </c>
      <c r="G34" s="15">
        <v>28</v>
      </c>
      <c r="H34" s="16">
        <f t="shared" si="7"/>
        <v>0.52701369775060147</v>
      </c>
      <c r="I34" s="15">
        <v>9</v>
      </c>
      <c r="J34" s="17">
        <f t="shared" si="2"/>
        <v>50.641629757797126</v>
      </c>
      <c r="K34" s="16">
        <f t="shared" si="8"/>
        <v>0.47958246495304735</v>
      </c>
      <c r="L34" s="16">
        <f t="shared" si="3"/>
        <v>2.1022792984243172E-2</v>
      </c>
      <c r="M34" s="16">
        <f t="shared" si="4"/>
        <v>0.59598566970680178</v>
      </c>
      <c r="N34" s="15">
        <v>14</v>
      </c>
      <c r="O34" s="15">
        <v>60</v>
      </c>
      <c r="P34" s="18">
        <f t="shared" si="5"/>
        <v>0.13906332293158707</v>
      </c>
      <c r="Q34" s="114">
        <f t="shared" si="6"/>
        <v>9.9330944951133635E-3</v>
      </c>
      <c r="R34" s="119"/>
    </row>
    <row r="35" spans="1:18" ht="13.8" customHeight="1" x14ac:dyDescent="0.25">
      <c r="A35" s="13">
        <v>2000</v>
      </c>
      <c r="B35" s="14">
        <v>1.3747403828107017</v>
      </c>
      <c r="C35" s="15">
        <v>12</v>
      </c>
      <c r="D35" s="16">
        <f t="shared" si="0"/>
        <v>1.2097715368734174</v>
      </c>
      <c r="E35" s="15">
        <v>14.393991005170408</v>
      </c>
      <c r="F35" s="16">
        <f t="shared" si="1"/>
        <v>1.0356371306727459</v>
      </c>
      <c r="G35" s="15">
        <v>28</v>
      </c>
      <c r="H35" s="16">
        <f t="shared" si="7"/>
        <v>0.745658734084377</v>
      </c>
      <c r="I35" s="15">
        <v>9</v>
      </c>
      <c r="J35" s="17">
        <f t="shared" si="2"/>
        <v>50.641629757797133</v>
      </c>
      <c r="K35" s="16">
        <f t="shared" si="8"/>
        <v>0.67854944801678307</v>
      </c>
      <c r="L35" s="16">
        <f t="shared" si="3"/>
        <v>2.9744633337721999E-2</v>
      </c>
      <c r="M35" s="16">
        <f t="shared" si="4"/>
        <v>0.8432454828077498</v>
      </c>
      <c r="N35" s="15">
        <v>14</v>
      </c>
      <c r="O35" s="15">
        <v>60</v>
      </c>
      <c r="P35" s="18">
        <f t="shared" si="5"/>
        <v>0.19675727932180828</v>
      </c>
      <c r="Q35" s="114">
        <f t="shared" si="6"/>
        <v>1.4054091380129164E-2</v>
      </c>
      <c r="R35" s="119"/>
    </row>
    <row r="36" spans="1:18" ht="13.8" customHeight="1" x14ac:dyDescent="0.25">
      <c r="A36" s="19">
        <v>2001</v>
      </c>
      <c r="B36" s="20">
        <v>1.0729158933458043</v>
      </c>
      <c r="C36" s="21">
        <v>12</v>
      </c>
      <c r="D36" s="20">
        <f t="shared" si="0"/>
        <v>0.9441659861443078</v>
      </c>
      <c r="E36" s="21">
        <v>14.393991005170408</v>
      </c>
      <c r="F36" s="20">
        <f t="shared" si="1"/>
        <v>0.80826281902481767</v>
      </c>
      <c r="G36" s="21">
        <v>28</v>
      </c>
      <c r="H36" s="20">
        <f t="shared" si="7"/>
        <v>0.58194922969786878</v>
      </c>
      <c r="I36" s="21">
        <v>9</v>
      </c>
      <c r="J36" s="22">
        <f t="shared" si="2"/>
        <v>50.641629757797126</v>
      </c>
      <c r="K36" s="20">
        <f t="shared" si="8"/>
        <v>0.52957379902506063</v>
      </c>
      <c r="L36" s="20">
        <f t="shared" si="3"/>
        <v>2.3214193929865672E-2</v>
      </c>
      <c r="M36" s="20">
        <f t="shared" si="4"/>
        <v>0.65811079081472679</v>
      </c>
      <c r="N36" s="21">
        <v>14</v>
      </c>
      <c r="O36" s="21">
        <v>60</v>
      </c>
      <c r="P36" s="23">
        <f t="shared" si="5"/>
        <v>0.15355918452343625</v>
      </c>
      <c r="Q36" s="115">
        <f t="shared" si="6"/>
        <v>1.0968513180245446E-2</v>
      </c>
      <c r="R36" s="119"/>
    </row>
    <row r="37" spans="1:18" ht="13.8" customHeight="1" x14ac:dyDescent="0.25">
      <c r="A37" s="19">
        <v>2002</v>
      </c>
      <c r="B37" s="20">
        <v>1.4314035317521137</v>
      </c>
      <c r="C37" s="21">
        <v>12</v>
      </c>
      <c r="D37" s="20">
        <f t="shared" si="0"/>
        <v>1.25963510794186</v>
      </c>
      <c r="E37" s="21">
        <v>14.393991005170408</v>
      </c>
      <c r="F37" s="20">
        <f t="shared" si="1"/>
        <v>1.0783233438067401</v>
      </c>
      <c r="G37" s="21">
        <v>28</v>
      </c>
      <c r="H37" s="20">
        <f t="shared" si="7"/>
        <v>0.77639280754085283</v>
      </c>
      <c r="I37" s="21">
        <v>9</v>
      </c>
      <c r="J37" s="22">
        <f t="shared" si="2"/>
        <v>50.641629757797133</v>
      </c>
      <c r="K37" s="20">
        <f t="shared" si="8"/>
        <v>0.7065174548621761</v>
      </c>
      <c r="L37" s="20">
        <f t="shared" si="3"/>
        <v>3.0970628158341965E-2</v>
      </c>
      <c r="M37" s="20">
        <f t="shared" si="4"/>
        <v>0.87800182297491547</v>
      </c>
      <c r="N37" s="21">
        <v>14</v>
      </c>
      <c r="O37" s="21">
        <v>60</v>
      </c>
      <c r="P37" s="23">
        <f t="shared" si="5"/>
        <v>0.20486709202748027</v>
      </c>
      <c r="Q37" s="115">
        <f t="shared" si="6"/>
        <v>1.4633363716248592E-2</v>
      </c>
      <c r="R37" s="119"/>
    </row>
    <row r="38" spans="1:18" ht="13.8" customHeight="1" x14ac:dyDescent="0.25">
      <c r="A38" s="19">
        <v>2003</v>
      </c>
      <c r="B38" s="20">
        <v>1.6067355789327482</v>
      </c>
      <c r="C38" s="21">
        <v>12</v>
      </c>
      <c r="D38" s="20">
        <f t="shared" si="0"/>
        <v>1.4139273094608185</v>
      </c>
      <c r="E38" s="21">
        <v>14.393991005170408</v>
      </c>
      <c r="F38" s="20">
        <f t="shared" si="1"/>
        <v>1.2104067397173803</v>
      </c>
      <c r="G38" s="21">
        <v>28</v>
      </c>
      <c r="H38" s="20">
        <f t="shared" si="7"/>
        <v>0.87149285259651377</v>
      </c>
      <c r="I38" s="21">
        <v>9</v>
      </c>
      <c r="J38" s="22">
        <f t="shared" si="2"/>
        <v>50.641629757797133</v>
      </c>
      <c r="K38" s="20">
        <f t="shared" si="8"/>
        <v>0.79305849586282751</v>
      </c>
      <c r="L38" s="20">
        <f t="shared" si="3"/>
        <v>3.4764208037822576E-2</v>
      </c>
      <c r="M38" s="20">
        <f t="shared" si="4"/>
        <v>0.98554791576825107</v>
      </c>
      <c r="N38" s="21">
        <v>14</v>
      </c>
      <c r="O38" s="21">
        <v>60</v>
      </c>
      <c r="P38" s="23">
        <f t="shared" si="5"/>
        <v>0.22996118034592522</v>
      </c>
      <c r="Q38" s="115">
        <f t="shared" si="6"/>
        <v>1.6425798596137516E-2</v>
      </c>
      <c r="R38" s="119"/>
    </row>
    <row r="39" spans="1:18" ht="13.8" customHeight="1" x14ac:dyDescent="0.25">
      <c r="A39" s="19">
        <v>2004</v>
      </c>
      <c r="B39" s="20">
        <v>1.8452428675167551</v>
      </c>
      <c r="C39" s="21">
        <v>12</v>
      </c>
      <c r="D39" s="20">
        <f t="shared" si="0"/>
        <v>1.6238137234147445</v>
      </c>
      <c r="E39" s="21">
        <v>14.393991005170408</v>
      </c>
      <c r="F39" s="20">
        <f t="shared" si="1"/>
        <v>1.3900821221257036</v>
      </c>
      <c r="G39" s="21">
        <v>28</v>
      </c>
      <c r="H39" s="20">
        <f t="shared" si="7"/>
        <v>1.0008591279305066</v>
      </c>
      <c r="I39" s="21">
        <v>9</v>
      </c>
      <c r="J39" s="22">
        <f t="shared" si="2"/>
        <v>50.641629757797126</v>
      </c>
      <c r="K39" s="20">
        <f t="shared" si="8"/>
        <v>0.91078180641676099</v>
      </c>
      <c r="L39" s="20">
        <f t="shared" si="3"/>
        <v>3.9924681925118291E-2</v>
      </c>
      <c r="M39" s="20">
        <f t="shared" si="4"/>
        <v>1.1318447702361409</v>
      </c>
      <c r="N39" s="21">
        <v>14</v>
      </c>
      <c r="O39" s="21">
        <v>60</v>
      </c>
      <c r="P39" s="23">
        <f t="shared" si="5"/>
        <v>0.26409711305509959</v>
      </c>
      <c r="Q39" s="115">
        <f t="shared" si="6"/>
        <v>1.8864079503935684E-2</v>
      </c>
      <c r="R39" s="119"/>
    </row>
    <row r="40" spans="1:18" ht="13.8" customHeight="1" x14ac:dyDescent="0.25">
      <c r="A40" s="19">
        <v>2005</v>
      </c>
      <c r="B40" s="20">
        <v>2.3291890362649421</v>
      </c>
      <c r="C40" s="21">
        <v>12</v>
      </c>
      <c r="D40" s="20">
        <f t="shared" si="0"/>
        <v>2.0496863519131492</v>
      </c>
      <c r="E40" s="21">
        <v>14.393991005170408</v>
      </c>
      <c r="F40" s="20">
        <f t="shared" si="1"/>
        <v>1.754654682784565</v>
      </c>
      <c r="G40" s="21">
        <v>28</v>
      </c>
      <c r="H40" s="20">
        <f t="shared" si="7"/>
        <v>1.263351371604887</v>
      </c>
      <c r="I40" s="21">
        <v>9</v>
      </c>
      <c r="J40" s="22">
        <f t="shared" si="2"/>
        <v>50.641629757797126</v>
      </c>
      <c r="K40" s="20">
        <f t="shared" si="8"/>
        <v>1.1496497481604471</v>
      </c>
      <c r="L40" s="20">
        <f t="shared" si="3"/>
        <v>5.0395605398814117E-2</v>
      </c>
      <c r="M40" s="20">
        <f t="shared" si="4"/>
        <v>1.4286902152536807</v>
      </c>
      <c r="N40" s="21">
        <v>14</v>
      </c>
      <c r="O40" s="21">
        <v>60</v>
      </c>
      <c r="P40" s="23">
        <f t="shared" si="5"/>
        <v>0.33336105022585882</v>
      </c>
      <c r="Q40" s="115">
        <f t="shared" si="6"/>
        <v>2.3811503587561345E-2</v>
      </c>
      <c r="R40" s="119"/>
    </row>
    <row r="41" spans="1:18" ht="13.8" customHeight="1" x14ac:dyDescent="0.25">
      <c r="A41" s="13">
        <v>2006</v>
      </c>
      <c r="B41" s="14">
        <v>1.962141792448105</v>
      </c>
      <c r="C41" s="15">
        <v>12</v>
      </c>
      <c r="D41" s="16">
        <f t="shared" si="0"/>
        <v>1.7266847773543326</v>
      </c>
      <c r="E41" s="15">
        <v>14.393991005170408</v>
      </c>
      <c r="F41" s="16">
        <f t="shared" si="1"/>
        <v>1.4781459258143033</v>
      </c>
      <c r="G41" s="15">
        <v>28</v>
      </c>
      <c r="H41" s="16">
        <f t="shared" si="7"/>
        <v>1.0642650665862983</v>
      </c>
      <c r="I41" s="15">
        <v>9</v>
      </c>
      <c r="J41" s="17">
        <f t="shared" si="2"/>
        <v>50.641629757797133</v>
      </c>
      <c r="K41" s="16">
        <f t="shared" si="8"/>
        <v>0.96848121059353143</v>
      </c>
      <c r="L41" s="16">
        <f t="shared" si="3"/>
        <v>4.2453970875332883E-2</v>
      </c>
      <c r="M41" s="16">
        <f t="shared" si="4"/>
        <v>1.2035488473302496</v>
      </c>
      <c r="N41" s="15">
        <v>14</v>
      </c>
      <c r="O41" s="15">
        <v>60</v>
      </c>
      <c r="P41" s="18">
        <f t="shared" si="5"/>
        <v>0.28082806437705821</v>
      </c>
      <c r="Q41" s="114">
        <f t="shared" si="6"/>
        <v>2.0059147455504158E-2</v>
      </c>
      <c r="R41" s="119"/>
    </row>
    <row r="42" spans="1:18" ht="13.8" customHeight="1" x14ac:dyDescent="0.25">
      <c r="A42" s="13">
        <v>2007</v>
      </c>
      <c r="B42" s="14">
        <v>1.6144363054734816</v>
      </c>
      <c r="C42" s="15">
        <v>12</v>
      </c>
      <c r="D42" s="16">
        <f t="shared" si="0"/>
        <v>1.4207039488166637</v>
      </c>
      <c r="E42" s="15">
        <v>15.152540539027843</v>
      </c>
      <c r="F42" s="16">
        <f t="shared" si="1"/>
        <v>1.2054312070326494</v>
      </c>
      <c r="G42" s="15">
        <v>28</v>
      </c>
      <c r="H42" s="16">
        <f t="shared" si="7"/>
        <v>0.86791046906350755</v>
      </c>
      <c r="I42" s="15">
        <v>9</v>
      </c>
      <c r="J42" s="17">
        <f t="shared" si="2"/>
        <v>51.07899121383052</v>
      </c>
      <c r="K42" s="16">
        <f t="shared" si="8"/>
        <v>0.78979852684779184</v>
      </c>
      <c r="L42" s="16">
        <f t="shared" si="3"/>
        <v>3.4621305286478547E-2</v>
      </c>
      <c r="M42" s="16">
        <f t="shared" si="4"/>
        <v>0.98149669421902352</v>
      </c>
      <c r="N42" s="15">
        <v>14</v>
      </c>
      <c r="O42" s="15">
        <v>60</v>
      </c>
      <c r="P42" s="18">
        <f t="shared" si="5"/>
        <v>0.22901589531777214</v>
      </c>
      <c r="Q42" s="114">
        <f t="shared" si="6"/>
        <v>1.6358278236983725E-2</v>
      </c>
      <c r="R42" s="119"/>
    </row>
    <row r="43" spans="1:18" ht="13.8" customHeight="1" x14ac:dyDescent="0.25">
      <c r="A43" s="13">
        <v>2008</v>
      </c>
      <c r="B43" s="14">
        <v>1.7077717345830503</v>
      </c>
      <c r="C43" s="15">
        <v>12</v>
      </c>
      <c r="D43" s="16">
        <f t="shared" si="0"/>
        <v>1.5028391264330843</v>
      </c>
      <c r="E43" s="15">
        <v>15.911090072885278</v>
      </c>
      <c r="F43" s="16">
        <f t="shared" si="1"/>
        <v>1.2637210393757541</v>
      </c>
      <c r="G43" s="15">
        <v>28</v>
      </c>
      <c r="H43" s="16">
        <f t="shared" si="7"/>
        <v>0.90987914835054295</v>
      </c>
      <c r="I43" s="15">
        <v>9</v>
      </c>
      <c r="J43" s="17">
        <f t="shared" si="2"/>
        <v>51.516352669863899</v>
      </c>
      <c r="K43" s="16">
        <f t="shared" si="8"/>
        <v>0.8279900249989941</v>
      </c>
      <c r="L43" s="16">
        <f t="shared" si="3"/>
        <v>3.6295453150640838E-2</v>
      </c>
      <c r="M43" s="16">
        <f t="shared" si="4"/>
        <v>1.0289579490940923</v>
      </c>
      <c r="N43" s="15">
        <v>14</v>
      </c>
      <c r="O43" s="15">
        <v>60</v>
      </c>
      <c r="P43" s="18">
        <f t="shared" si="5"/>
        <v>0.24009018812195487</v>
      </c>
      <c r="Q43" s="114">
        <f t="shared" si="6"/>
        <v>1.7149299151568206E-2</v>
      </c>
      <c r="R43" s="119"/>
    </row>
    <row r="44" spans="1:18" ht="13.8" customHeight="1" x14ac:dyDescent="0.25">
      <c r="A44" s="13">
        <v>2009</v>
      </c>
      <c r="B44" s="14">
        <v>2.0259684277427987</v>
      </c>
      <c r="C44" s="15">
        <v>12</v>
      </c>
      <c r="D44" s="16">
        <f t="shared" si="0"/>
        <v>1.7828522164136629</v>
      </c>
      <c r="E44" s="15">
        <v>16.669639606742713</v>
      </c>
      <c r="F44" s="16">
        <f t="shared" si="1"/>
        <v>1.4856571772166807</v>
      </c>
      <c r="G44" s="15">
        <v>28</v>
      </c>
      <c r="H44" s="16">
        <f t="shared" si="7"/>
        <v>1.0696731675960101</v>
      </c>
      <c r="I44" s="15">
        <v>9</v>
      </c>
      <c r="J44" s="17">
        <f t="shared" si="2"/>
        <v>51.953714125897285</v>
      </c>
      <c r="K44" s="16">
        <f t="shared" si="8"/>
        <v>0.97340258251236911</v>
      </c>
      <c r="L44" s="16">
        <f t="shared" si="3"/>
        <v>4.2669702247117552E-2</v>
      </c>
      <c r="M44" s="16">
        <f t="shared" si="4"/>
        <v>1.209664723854659</v>
      </c>
      <c r="N44" s="15">
        <v>14</v>
      </c>
      <c r="O44" s="15">
        <v>60</v>
      </c>
      <c r="P44" s="18">
        <f t="shared" si="5"/>
        <v>0.28225510223275374</v>
      </c>
      <c r="Q44" s="114">
        <f t="shared" si="6"/>
        <v>2.0161078730910983E-2</v>
      </c>
      <c r="R44" s="119"/>
    </row>
    <row r="45" spans="1:18" ht="13.8" customHeight="1" x14ac:dyDescent="0.25">
      <c r="A45" s="13">
        <v>2010</v>
      </c>
      <c r="B45" s="14">
        <v>1.6801952629711325</v>
      </c>
      <c r="C45" s="15">
        <v>12</v>
      </c>
      <c r="D45" s="16">
        <f t="shared" si="0"/>
        <v>1.4785718314145966</v>
      </c>
      <c r="E45" s="15">
        <v>17.428189140600146</v>
      </c>
      <c r="F45" s="16">
        <f t="shared" si="1"/>
        <v>1.2208835360560251</v>
      </c>
      <c r="G45" s="15">
        <v>28</v>
      </c>
      <c r="H45" s="16">
        <f t="shared" si="7"/>
        <v>0.87903614596033797</v>
      </c>
      <c r="I45" s="15">
        <v>9</v>
      </c>
      <c r="J45" s="17">
        <f t="shared" si="2"/>
        <v>52.391075581930686</v>
      </c>
      <c r="K45" s="16">
        <f t="shared" si="8"/>
        <v>0.79992289282390749</v>
      </c>
      <c r="L45" s="16">
        <f t="shared" si="3"/>
        <v>3.5065113110089093E-2</v>
      </c>
      <c r="M45" s="16">
        <f t="shared" si="4"/>
        <v>0.99407842411447067</v>
      </c>
      <c r="N45" s="15">
        <v>14</v>
      </c>
      <c r="O45" s="15">
        <v>60</v>
      </c>
      <c r="P45" s="18">
        <f t="shared" si="5"/>
        <v>0.23195163229337648</v>
      </c>
      <c r="Q45" s="114">
        <f t="shared" si="6"/>
        <v>1.6567973735241177E-2</v>
      </c>
      <c r="R45" s="119"/>
    </row>
    <row r="46" spans="1:18" ht="13.8" customHeight="1" x14ac:dyDescent="0.25">
      <c r="A46" s="24">
        <v>2011</v>
      </c>
      <c r="B46" s="20">
        <v>1.7891967837667992</v>
      </c>
      <c r="C46" s="25">
        <v>12</v>
      </c>
      <c r="D46" s="26">
        <f t="shared" si="0"/>
        <v>1.5744931697147833</v>
      </c>
      <c r="E46" s="21">
        <v>18.18673867445758</v>
      </c>
      <c r="F46" s="26">
        <f t="shared" si="1"/>
        <v>1.2881442114915718</v>
      </c>
      <c r="G46" s="25">
        <v>28</v>
      </c>
      <c r="H46" s="20">
        <f t="shared" si="7"/>
        <v>0.9274638322739317</v>
      </c>
      <c r="I46" s="25">
        <v>9</v>
      </c>
      <c r="J46" s="27">
        <f t="shared" si="2"/>
        <v>52.828437037964058</v>
      </c>
      <c r="K46" s="20">
        <f t="shared" si="8"/>
        <v>0.84399208736927789</v>
      </c>
      <c r="L46" s="26">
        <f t="shared" si="3"/>
        <v>3.6996913418927253E-2</v>
      </c>
      <c r="M46" s="26">
        <f t="shared" si="4"/>
        <v>1.0488439969698782</v>
      </c>
      <c r="N46" s="25">
        <v>14</v>
      </c>
      <c r="O46" s="25">
        <v>60</v>
      </c>
      <c r="P46" s="28">
        <f t="shared" si="5"/>
        <v>0.24473026595963823</v>
      </c>
      <c r="Q46" s="116">
        <f t="shared" si="6"/>
        <v>1.7480733282831302E-2</v>
      </c>
      <c r="R46" s="119"/>
    </row>
    <row r="47" spans="1:18" ht="13.8" customHeight="1" x14ac:dyDescent="0.25">
      <c r="A47" s="19">
        <v>2012</v>
      </c>
      <c r="B47" s="20">
        <v>1.5553975442401984</v>
      </c>
      <c r="C47" s="21">
        <v>12</v>
      </c>
      <c r="D47" s="20">
        <f t="shared" ref="D47:D52" si="9">+B47-B47*(C47/100)</f>
        <v>1.3687498389313746</v>
      </c>
      <c r="E47" s="25">
        <v>18.18673867445758</v>
      </c>
      <c r="F47" s="20">
        <f t="shared" ref="F47:F52" si="10">+(D47-D47*(E47)/100)</f>
        <v>1.1198188826178663</v>
      </c>
      <c r="G47" s="21">
        <v>28</v>
      </c>
      <c r="H47" s="20">
        <f t="shared" si="7"/>
        <v>0.80626959548486377</v>
      </c>
      <c r="I47" s="21">
        <v>9</v>
      </c>
      <c r="J47" s="22">
        <f t="shared" ref="J47:J52" si="11">100-(K47/B47*100)</f>
        <v>52.828437037964058</v>
      </c>
      <c r="K47" s="20">
        <f>+H47-H47*I47/100</f>
        <v>0.733705331891226</v>
      </c>
      <c r="L47" s="20">
        <f t="shared" ref="L47:L52" si="12">+(K47/365)*16</f>
        <v>3.2162425507560592E-2</v>
      </c>
      <c r="M47" s="20">
        <f t="shared" ref="M47:M52" si="13">+L47*28.3495</f>
        <v>0.91178868192658902</v>
      </c>
      <c r="N47" s="21">
        <v>14</v>
      </c>
      <c r="O47" s="21">
        <v>60</v>
      </c>
      <c r="P47" s="23">
        <f t="shared" ref="P47:P52" si="14">+Q47*N47</f>
        <v>0.21275069244953745</v>
      </c>
      <c r="Q47" s="115">
        <f t="shared" ref="Q47:Q52" si="15">+M47/O47</f>
        <v>1.5196478032109818E-2</v>
      </c>
      <c r="R47" s="119"/>
    </row>
    <row r="48" spans="1:18" ht="13.8" customHeight="1" x14ac:dyDescent="0.25">
      <c r="A48" s="19">
        <v>2013</v>
      </c>
      <c r="B48" s="20">
        <v>1.5918449092706135</v>
      </c>
      <c r="C48" s="21">
        <v>12</v>
      </c>
      <c r="D48" s="20">
        <f t="shared" si="9"/>
        <v>1.4008235201581398</v>
      </c>
      <c r="E48" s="25">
        <v>18.18673867445758</v>
      </c>
      <c r="F48" s="20">
        <f t="shared" si="10"/>
        <v>1.1460594072566415</v>
      </c>
      <c r="G48" s="21">
        <v>28</v>
      </c>
      <c r="H48" s="20">
        <f t="shared" si="7"/>
        <v>0.82516277322478193</v>
      </c>
      <c r="I48" s="21">
        <v>9</v>
      </c>
      <c r="J48" s="22">
        <f t="shared" si="11"/>
        <v>52.828437037964051</v>
      </c>
      <c r="K48" s="20">
        <f t="shared" si="8"/>
        <v>0.75089812363455155</v>
      </c>
      <c r="L48" s="20">
        <f t="shared" si="12"/>
        <v>3.2916082131925546E-2</v>
      </c>
      <c r="M48" s="20">
        <f t="shared" si="13"/>
        <v>0.93315447039902322</v>
      </c>
      <c r="N48" s="21">
        <v>14</v>
      </c>
      <c r="O48" s="21">
        <v>60</v>
      </c>
      <c r="P48" s="23">
        <f t="shared" si="14"/>
        <v>0.2177360430931054</v>
      </c>
      <c r="Q48" s="115">
        <f t="shared" si="15"/>
        <v>1.5552574506650386E-2</v>
      </c>
      <c r="R48" s="119"/>
    </row>
    <row r="49" spans="1:18" ht="13.8" customHeight="1" x14ac:dyDescent="0.25">
      <c r="A49" s="19">
        <v>2014</v>
      </c>
      <c r="B49" s="20">
        <v>1.6716531839682502</v>
      </c>
      <c r="C49" s="21">
        <v>12</v>
      </c>
      <c r="D49" s="20">
        <f t="shared" si="9"/>
        <v>1.4710548018920602</v>
      </c>
      <c r="E49" s="25">
        <v>18.18673867445758</v>
      </c>
      <c r="F49" s="20">
        <f t="shared" si="10"/>
        <v>1.2035179093138915</v>
      </c>
      <c r="G49" s="21">
        <v>28</v>
      </c>
      <c r="H49" s="20">
        <f t="shared" si="7"/>
        <v>0.86653289470600181</v>
      </c>
      <c r="I49" s="21">
        <v>9</v>
      </c>
      <c r="J49" s="22">
        <f t="shared" si="11"/>
        <v>52.828437037964058</v>
      </c>
      <c r="K49" s="20">
        <f t="shared" si="8"/>
        <v>0.78854493418246163</v>
      </c>
      <c r="L49" s="20">
        <f t="shared" si="12"/>
        <v>3.4566353279231195E-2</v>
      </c>
      <c r="M49" s="20">
        <f t="shared" si="13"/>
        <v>0.97993883228956469</v>
      </c>
      <c r="N49" s="21">
        <v>14</v>
      </c>
      <c r="O49" s="21">
        <v>60</v>
      </c>
      <c r="P49" s="23">
        <f t="shared" si="14"/>
        <v>0.22865239420089842</v>
      </c>
      <c r="Q49" s="115">
        <f t="shared" si="15"/>
        <v>1.6332313871492744E-2</v>
      </c>
      <c r="R49" s="119"/>
    </row>
    <row r="50" spans="1:18" ht="13.8" customHeight="1" x14ac:dyDescent="0.25">
      <c r="A50" s="24">
        <v>2015</v>
      </c>
      <c r="B50" s="20">
        <v>1.7271688745632845</v>
      </c>
      <c r="C50" s="25">
        <v>12</v>
      </c>
      <c r="D50" s="26">
        <f t="shared" si="9"/>
        <v>1.5199086096156904</v>
      </c>
      <c r="E50" s="25">
        <v>18.18673867445758</v>
      </c>
      <c r="F50" s="26">
        <f t="shared" si="10"/>
        <v>1.2434868026943031</v>
      </c>
      <c r="G50" s="25">
        <v>28</v>
      </c>
      <c r="H50" s="20">
        <f t="shared" si="7"/>
        <v>0.89531049793989825</v>
      </c>
      <c r="I50" s="25">
        <v>9</v>
      </c>
      <c r="J50" s="27">
        <f t="shared" si="11"/>
        <v>52.828437037964051</v>
      </c>
      <c r="K50" s="20">
        <f t="shared" si="8"/>
        <v>0.81473255312530746</v>
      </c>
      <c r="L50" s="26">
        <f t="shared" si="12"/>
        <v>3.5714303698643618E-2</v>
      </c>
      <c r="M50" s="26">
        <f t="shared" si="13"/>
        <v>1.0124826527046973</v>
      </c>
      <c r="N50" s="25">
        <v>14</v>
      </c>
      <c r="O50" s="25">
        <v>60</v>
      </c>
      <c r="P50" s="28">
        <f t="shared" si="14"/>
        <v>0.23624595229776271</v>
      </c>
      <c r="Q50" s="116">
        <f t="shared" si="15"/>
        <v>1.6874710878411622E-2</v>
      </c>
      <c r="R50" s="119"/>
    </row>
    <row r="51" spans="1:18" ht="13.8" customHeight="1" x14ac:dyDescent="0.25">
      <c r="A51" s="29">
        <v>2016</v>
      </c>
      <c r="B51" s="14">
        <v>1.9729317598862199</v>
      </c>
      <c r="C51" s="30">
        <v>12</v>
      </c>
      <c r="D51" s="14">
        <f t="shared" si="9"/>
        <v>1.7361799486998735</v>
      </c>
      <c r="E51" s="30">
        <v>18.18673867445758</v>
      </c>
      <c r="F51" s="14">
        <f t="shared" si="10"/>
        <v>1.4204254385114958</v>
      </c>
      <c r="G51" s="30">
        <v>28</v>
      </c>
      <c r="H51" s="14">
        <f t="shared" si="7"/>
        <v>1.022706315728277</v>
      </c>
      <c r="I51" s="30">
        <v>9</v>
      </c>
      <c r="J51" s="32">
        <f t="shared" si="11"/>
        <v>52.828437037964058</v>
      </c>
      <c r="K51" s="14">
        <f t="shared" si="8"/>
        <v>0.93066274731273202</v>
      </c>
      <c r="L51" s="14">
        <f t="shared" si="12"/>
        <v>4.0796175224667705E-2</v>
      </c>
      <c r="M51" s="14">
        <f t="shared" si="13"/>
        <v>1.156551169531717</v>
      </c>
      <c r="N51" s="30">
        <v>14</v>
      </c>
      <c r="O51" s="30">
        <v>60</v>
      </c>
      <c r="P51" s="33">
        <f t="shared" si="14"/>
        <v>0.26986193955740062</v>
      </c>
      <c r="Q51" s="117">
        <f t="shared" si="15"/>
        <v>1.9275852825528617E-2</v>
      </c>
      <c r="R51" s="119"/>
    </row>
    <row r="52" spans="1:18" ht="13.8" customHeight="1" x14ac:dyDescent="0.25">
      <c r="A52" s="29">
        <v>2017</v>
      </c>
      <c r="B52" s="14">
        <v>1.8561999528653268</v>
      </c>
      <c r="C52" s="30">
        <v>12</v>
      </c>
      <c r="D52" s="14">
        <f t="shared" si="9"/>
        <v>1.6334559585214876</v>
      </c>
      <c r="E52" s="30">
        <v>18.18673867445758</v>
      </c>
      <c r="F52" s="14">
        <f t="shared" si="10"/>
        <v>1.3363835919828284</v>
      </c>
      <c r="G52" s="30">
        <v>28</v>
      </c>
      <c r="H52" s="14">
        <f t="shared" si="7"/>
        <v>0.96219618622763647</v>
      </c>
      <c r="I52" s="30">
        <v>9</v>
      </c>
      <c r="J52" s="32">
        <f t="shared" si="11"/>
        <v>52.828437037964058</v>
      </c>
      <c r="K52" s="14">
        <f t="shared" si="8"/>
        <v>0.87559852946714922</v>
      </c>
      <c r="L52" s="14">
        <f t="shared" si="12"/>
        <v>3.8382401291710652E-2</v>
      </c>
      <c r="M52" s="14">
        <f t="shared" si="13"/>
        <v>1.0881218854193511</v>
      </c>
      <c r="N52" s="30">
        <v>14</v>
      </c>
      <c r="O52" s="30">
        <v>60</v>
      </c>
      <c r="P52" s="33">
        <f t="shared" si="14"/>
        <v>0.25389510659784859</v>
      </c>
      <c r="Q52" s="117">
        <f t="shared" si="15"/>
        <v>1.8135364756989184E-2</v>
      </c>
      <c r="R52" s="119"/>
    </row>
    <row r="53" spans="1:18" ht="13.8" customHeight="1" x14ac:dyDescent="0.25">
      <c r="A53" s="59">
        <v>2018</v>
      </c>
      <c r="B53" s="14">
        <v>1.8702904324238983</v>
      </c>
      <c r="C53" s="31">
        <v>12</v>
      </c>
      <c r="D53" s="35">
        <f>+B53-B53*(C53/100)</f>
        <v>1.6458555805330304</v>
      </c>
      <c r="E53" s="31">
        <v>18.18673867445758</v>
      </c>
      <c r="F53" s="35">
        <f>+(D53-D53*(E53)/100)</f>
        <v>1.3465281271425114</v>
      </c>
      <c r="G53" s="31">
        <v>28</v>
      </c>
      <c r="H53" s="35">
        <f>F53-(F53*G53/100)</f>
        <v>0.9695002515426081</v>
      </c>
      <c r="I53" s="31">
        <v>9</v>
      </c>
      <c r="J53" s="60">
        <f>100-(K53/B53*100)</f>
        <v>52.828437037964065</v>
      </c>
      <c r="K53" s="35">
        <f>+H53-H53*I53/100</f>
        <v>0.88224522890377333</v>
      </c>
      <c r="L53" s="35">
        <f>+(K53/365)*16</f>
        <v>3.8673763458795543E-2</v>
      </c>
      <c r="M53" s="35">
        <f>+L53*28.3495</f>
        <v>1.0963818571751243</v>
      </c>
      <c r="N53" s="31">
        <v>14</v>
      </c>
      <c r="O53" s="31">
        <v>60</v>
      </c>
      <c r="P53" s="61">
        <f>+Q53*N53</f>
        <v>0.2558224333408623</v>
      </c>
      <c r="Q53" s="120">
        <f>+M53/O53</f>
        <v>1.8273030952918736E-2</v>
      </c>
      <c r="R53" s="119"/>
    </row>
    <row r="54" spans="1:18" ht="13.8" customHeight="1" x14ac:dyDescent="0.25">
      <c r="A54" s="59">
        <v>2019</v>
      </c>
      <c r="B54" s="35">
        <v>2.4320690548598316</v>
      </c>
      <c r="C54" s="31">
        <v>12</v>
      </c>
      <c r="D54" s="35">
        <f>+B54-B54*(C54/100)</f>
        <v>2.1402207682766519</v>
      </c>
      <c r="E54" s="31">
        <v>18.18673867445758</v>
      </c>
      <c r="F54" s="35">
        <f>+(D54-D54*(E54)/100)</f>
        <v>1.7509844100937089</v>
      </c>
      <c r="G54" s="31">
        <v>28</v>
      </c>
      <c r="H54" s="35">
        <f>F54-(F54*G54/100)</f>
        <v>1.2607087752674704</v>
      </c>
      <c r="I54" s="31">
        <v>9</v>
      </c>
      <c r="J54" s="60">
        <f>100-(K54/B54*100)</f>
        <v>52.828437037964051</v>
      </c>
      <c r="K54" s="35">
        <f>+H54-H54*I54/100</f>
        <v>1.1472449854933982</v>
      </c>
      <c r="L54" s="35">
        <f>+(K54/365)*16</f>
        <v>5.0290191144916084E-2</v>
      </c>
      <c r="M54" s="35">
        <f>+L54*28.3495</f>
        <v>1.4257017738627984</v>
      </c>
      <c r="N54" s="31">
        <v>14</v>
      </c>
      <c r="O54" s="31">
        <v>60</v>
      </c>
      <c r="P54" s="61">
        <f>+Q54*N54</f>
        <v>0.33266374723465297</v>
      </c>
      <c r="Q54" s="120">
        <f>+M54/O54</f>
        <v>2.3761696231046639E-2</v>
      </c>
      <c r="R54" s="119"/>
    </row>
    <row r="55" spans="1:18" ht="13.8" customHeight="1" x14ac:dyDescent="0.25">
      <c r="A55" s="59">
        <v>2020</v>
      </c>
      <c r="B55" s="35">
        <v>1.8234769396921633</v>
      </c>
      <c r="C55" s="31">
        <v>12</v>
      </c>
      <c r="D55" s="35">
        <f>+B55-B55*(C55/100)</f>
        <v>1.6046597069291038</v>
      </c>
      <c r="E55" s="31">
        <v>18.18673867445758</v>
      </c>
      <c r="F55" s="35">
        <f>+(D55-D55*(E55)/100)</f>
        <v>1.3128244394155908</v>
      </c>
      <c r="G55" s="31">
        <v>28</v>
      </c>
      <c r="H55" s="35">
        <f>F55-(F55*G55/100)</f>
        <v>0.94523359637922533</v>
      </c>
      <c r="I55" s="31">
        <v>9</v>
      </c>
      <c r="J55" s="60">
        <f>100-(K55/B55*100)</f>
        <v>52.828437037964058</v>
      </c>
      <c r="K55" s="35">
        <f>+H55-H55*I55/100</f>
        <v>0.860162572705095</v>
      </c>
      <c r="L55" s="35">
        <f>+(K55/365)*16</f>
        <v>3.7705756611730194E-2</v>
      </c>
      <c r="M55" s="35">
        <f>+L55*28.3495</f>
        <v>1.0689393470642452</v>
      </c>
      <c r="N55" s="31">
        <v>14</v>
      </c>
      <c r="O55" s="31">
        <v>60</v>
      </c>
      <c r="P55" s="61">
        <f>+Q55*N55</f>
        <v>0.24941918098165722</v>
      </c>
      <c r="Q55" s="120">
        <f>+M55/O55</f>
        <v>1.7815655784404087E-2</v>
      </c>
      <c r="R55" s="119"/>
    </row>
    <row r="56" spans="1:18" ht="13.8" customHeight="1" x14ac:dyDescent="0.25">
      <c r="A56" s="19">
        <v>2021</v>
      </c>
      <c r="B56" s="121">
        <v>1.7518471354678169</v>
      </c>
      <c r="C56" s="21">
        <v>12</v>
      </c>
      <c r="D56" s="20">
        <f t="shared" ref="D56:D57" si="16">+B56-B56*(C56/100)</f>
        <v>1.5416254792116788</v>
      </c>
      <c r="E56" s="21">
        <v>18.18673867445758</v>
      </c>
      <c r="F56" s="20">
        <f t="shared" ref="F56:F57" si="17">+(D56-D56*(E56)/100)</f>
        <v>1.2612540819685965</v>
      </c>
      <c r="G56" s="21">
        <v>28</v>
      </c>
      <c r="H56" s="20">
        <f t="shared" ref="H56:H57" si="18">F56-(F56*G56/100)</f>
        <v>0.90810293901738937</v>
      </c>
      <c r="I56" s="21">
        <v>9</v>
      </c>
      <c r="J56" s="22">
        <f t="shared" ref="J56:J57" si="19">100-(K56/B56*100)</f>
        <v>52.828437037964058</v>
      </c>
      <c r="K56" s="20">
        <f t="shared" ref="K56:K57" si="20">+H56-H56*I56/100</f>
        <v>0.82637367450582433</v>
      </c>
      <c r="L56" s="20">
        <f t="shared" ref="L56:L57" si="21">+(K56/365)*16</f>
        <v>3.6224599430392301E-2</v>
      </c>
      <c r="M56" s="20">
        <f t="shared" ref="M56:M57" si="22">+L56*28.3495</f>
        <v>1.0269492815519066</v>
      </c>
      <c r="N56" s="21">
        <v>14</v>
      </c>
      <c r="O56" s="21">
        <v>60</v>
      </c>
      <c r="P56" s="23">
        <f t="shared" ref="P56:P57" si="23">+Q56*N56</f>
        <v>0.23962149902877819</v>
      </c>
      <c r="Q56" s="115">
        <f t="shared" ref="Q56:Q57" si="24">+M56/O56</f>
        <v>1.7115821359198442E-2</v>
      </c>
      <c r="R56" s="119"/>
    </row>
    <row r="57" spans="1:18" ht="13.8" customHeight="1" thickBot="1" x14ac:dyDescent="0.3">
      <c r="A57" s="123">
        <v>2022</v>
      </c>
      <c r="B57" s="124">
        <v>2.1452325040156688</v>
      </c>
      <c r="C57" s="125">
        <v>12</v>
      </c>
      <c r="D57" s="124">
        <f t="shared" si="16"/>
        <v>1.8878046035337885</v>
      </c>
      <c r="E57" s="125">
        <v>18.18673867445758</v>
      </c>
      <c r="F57" s="124">
        <f t="shared" si="17"/>
        <v>1.5444745136047184</v>
      </c>
      <c r="G57" s="125">
        <v>28</v>
      </c>
      <c r="H57" s="124">
        <f t="shared" si="18"/>
        <v>1.1120216497953974</v>
      </c>
      <c r="I57" s="125">
        <v>9</v>
      </c>
      <c r="J57" s="126">
        <f t="shared" si="19"/>
        <v>52.828437037964051</v>
      </c>
      <c r="K57" s="124">
        <f t="shared" si="20"/>
        <v>1.0119397013138116</v>
      </c>
      <c r="L57" s="124">
        <f t="shared" si="21"/>
        <v>4.435900060553695E-2</v>
      </c>
      <c r="M57" s="124">
        <f t="shared" si="22"/>
        <v>1.2575554876666697</v>
      </c>
      <c r="N57" s="125">
        <v>14</v>
      </c>
      <c r="O57" s="125">
        <v>60</v>
      </c>
      <c r="P57" s="127">
        <f t="shared" si="23"/>
        <v>0.2934296137888896</v>
      </c>
      <c r="Q57" s="128">
        <f t="shared" si="24"/>
        <v>2.0959258127777828E-2</v>
      </c>
      <c r="R57" s="119"/>
    </row>
    <row r="58" spans="1:18" ht="15" customHeight="1" thickTop="1" x14ac:dyDescent="0.25">
      <c r="A58" s="7" t="s">
        <v>96</v>
      </c>
      <c r="Q58" s="7"/>
    </row>
    <row r="59" spans="1:18" ht="15" customHeight="1" x14ac:dyDescent="0.25">
      <c r="A59" s="7" t="s">
        <v>104</v>
      </c>
      <c r="Q59" s="7"/>
    </row>
    <row r="60" spans="1:18" ht="15" customHeight="1" x14ac:dyDescent="0.25">
      <c r="A60" s="7" t="s">
        <v>209</v>
      </c>
      <c r="Q60" s="7"/>
    </row>
    <row r="61" spans="1:18" ht="15" customHeight="1" x14ac:dyDescent="0.25">
      <c r="A61" s="7" t="s">
        <v>210</v>
      </c>
      <c r="Q61" s="7"/>
    </row>
    <row r="62" spans="1:18" ht="15" customHeight="1" x14ac:dyDescent="0.25">
      <c r="A62" s="7" t="s">
        <v>105</v>
      </c>
      <c r="Q62" s="7"/>
    </row>
    <row r="63" spans="1:18" ht="15" customHeight="1" x14ac:dyDescent="0.25">
      <c r="A63" s="7" t="s">
        <v>106</v>
      </c>
      <c r="Q63" s="7"/>
    </row>
    <row r="64" spans="1:18" ht="15" customHeight="1" x14ac:dyDescent="0.25">
      <c r="A64" s="7" t="s">
        <v>214</v>
      </c>
      <c r="Q64" s="7"/>
    </row>
    <row r="65" spans="17:17" x14ac:dyDescent="0.25">
      <c r="Q65" s="7"/>
    </row>
    <row r="66" spans="17:17" x14ac:dyDescent="0.25">
      <c r="Q66" s="7"/>
    </row>
    <row r="67" spans="17:17" x14ac:dyDescent="0.25">
      <c r="Q67" s="7"/>
    </row>
    <row r="68" spans="17:17" x14ac:dyDescent="0.25">
      <c r="Q68" s="7"/>
    </row>
    <row r="69" spans="17:17" x14ac:dyDescent="0.25">
      <c r="Q69" s="7"/>
    </row>
    <row r="70" spans="17:17" x14ac:dyDescent="0.25">
      <c r="Q70"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R75"/>
  <sheetViews>
    <sheetView zoomScaleNormal="100" workbookViewId="0">
      <pane ySplit="4" topLeftCell="A5" activePane="bottomLeft" state="frozen"/>
      <selection activeCell="P2" sqref="P2:P5"/>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107</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49"/>
      <c r="M2" s="49"/>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0.44193180266468995</v>
      </c>
      <c r="C5" s="15">
        <v>9</v>
      </c>
      <c r="D5" s="16">
        <f t="shared" ref="D5:D46" si="0">+B5-B5*(C5/100)</f>
        <v>0.40215794042486785</v>
      </c>
      <c r="E5" s="15">
        <v>9.4109954713757382</v>
      </c>
      <c r="F5" s="16">
        <f t="shared" ref="F5:F46" si="1">+(D5-D5*(E5)/100)</f>
        <v>0.36431087486370561</v>
      </c>
      <c r="G5" s="15">
        <v>47</v>
      </c>
      <c r="H5" s="16">
        <f>F5-(F5*G5/100)</f>
        <v>0.19308476367776398</v>
      </c>
      <c r="I5" s="15">
        <v>18</v>
      </c>
      <c r="J5" s="17">
        <f t="shared" ref="J5:J46" si="2">100-(K5/B5*100)</f>
        <v>64.173316954992501</v>
      </c>
      <c r="K5" s="16">
        <f>+H5-H5*I5/100</f>
        <v>0.15832950621576647</v>
      </c>
      <c r="L5" s="16">
        <f t="shared" ref="L5:L46" si="3">+(K5/365)*16</f>
        <v>6.9404715053486676E-3</v>
      </c>
      <c r="M5" s="16">
        <f t="shared" ref="M5:M46" si="4">+L5*28.3495</f>
        <v>0.19675889694088206</v>
      </c>
      <c r="N5" s="15">
        <v>27</v>
      </c>
      <c r="O5" s="15">
        <v>134</v>
      </c>
      <c r="P5" s="18">
        <f t="shared" ref="P5:P46" si="5">+Q5*N5</f>
        <v>3.9645449383610566E-2</v>
      </c>
      <c r="Q5" s="114">
        <f t="shared" ref="Q5:Q46" si="6">+M5/O5</f>
        <v>1.4683499771707617E-3</v>
      </c>
      <c r="R5" s="119"/>
    </row>
    <row r="6" spans="1:18" ht="13.8" customHeight="1" x14ac:dyDescent="0.25">
      <c r="A6" s="19">
        <v>1971</v>
      </c>
      <c r="B6" s="20">
        <v>0.37862670409946975</v>
      </c>
      <c r="C6" s="21">
        <v>9</v>
      </c>
      <c r="D6" s="20">
        <f t="shared" si="0"/>
        <v>0.34455030073051746</v>
      </c>
      <c r="E6" s="21">
        <v>9.4109954713757382</v>
      </c>
      <c r="F6" s="20">
        <f t="shared" si="1"/>
        <v>0.31212468753215694</v>
      </c>
      <c r="G6" s="21">
        <v>47</v>
      </c>
      <c r="H6" s="20">
        <f t="shared" ref="H6:H52" si="7">F6-(F6*G6/100)</f>
        <v>0.16542608439204318</v>
      </c>
      <c r="I6" s="21">
        <v>18</v>
      </c>
      <c r="J6" s="22">
        <f t="shared" si="2"/>
        <v>64.173316954992515</v>
      </c>
      <c r="K6" s="20">
        <f t="shared" ref="K6:K52" si="8">+H6-H6*I6/100</f>
        <v>0.1356493892014754</v>
      </c>
      <c r="L6" s="20">
        <f t="shared" si="3"/>
        <v>5.9462745951331681E-3</v>
      </c>
      <c r="M6" s="20">
        <f t="shared" si="4"/>
        <v>0.16857391163472774</v>
      </c>
      <c r="N6" s="21">
        <v>27</v>
      </c>
      <c r="O6" s="21">
        <v>134</v>
      </c>
      <c r="P6" s="23">
        <f t="shared" si="5"/>
        <v>3.396638518013171E-2</v>
      </c>
      <c r="Q6" s="115">
        <f t="shared" si="6"/>
        <v>1.2580142659308041E-3</v>
      </c>
      <c r="R6" s="119"/>
    </row>
    <row r="7" spans="1:18" ht="13.8" customHeight="1" x14ac:dyDescent="0.25">
      <c r="A7" s="19">
        <v>1972</v>
      </c>
      <c r="B7" s="20">
        <v>0.40315203719937498</v>
      </c>
      <c r="C7" s="21">
        <v>9</v>
      </c>
      <c r="D7" s="20">
        <f t="shared" si="0"/>
        <v>0.36686835385143124</v>
      </c>
      <c r="E7" s="21">
        <v>9.4109954713757382</v>
      </c>
      <c r="F7" s="20">
        <f t="shared" si="1"/>
        <v>0.33234238968456231</v>
      </c>
      <c r="G7" s="21">
        <v>47</v>
      </c>
      <c r="H7" s="20">
        <f t="shared" si="7"/>
        <v>0.17614146653281804</v>
      </c>
      <c r="I7" s="21">
        <v>18</v>
      </c>
      <c r="J7" s="22">
        <f t="shared" si="2"/>
        <v>64.173316954992501</v>
      </c>
      <c r="K7" s="20">
        <f t="shared" si="8"/>
        <v>0.1444360025569108</v>
      </c>
      <c r="L7" s="20">
        <f t="shared" si="3"/>
        <v>6.3314412079741719E-3</v>
      </c>
      <c r="M7" s="20">
        <f t="shared" si="4"/>
        <v>0.17949319252546378</v>
      </c>
      <c r="N7" s="21">
        <v>27</v>
      </c>
      <c r="O7" s="21">
        <v>134</v>
      </c>
      <c r="P7" s="23">
        <f t="shared" si="5"/>
        <v>3.6166538792444192E-2</v>
      </c>
      <c r="Q7" s="115">
        <f t="shared" si="6"/>
        <v>1.3395014367571924E-3</v>
      </c>
      <c r="R7" s="119"/>
    </row>
    <row r="8" spans="1:18" ht="13.8" customHeight="1" x14ac:dyDescent="0.25">
      <c r="A8" s="19">
        <v>1973</v>
      </c>
      <c r="B8" s="20">
        <v>0.40034165608822658</v>
      </c>
      <c r="C8" s="21">
        <v>9</v>
      </c>
      <c r="D8" s="20">
        <f t="shared" si="0"/>
        <v>0.36431090704028618</v>
      </c>
      <c r="E8" s="21">
        <v>9.4109954713757382</v>
      </c>
      <c r="F8" s="20">
        <f t="shared" si="1"/>
        <v>0.33002562407699698</v>
      </c>
      <c r="G8" s="21">
        <v>47</v>
      </c>
      <c r="H8" s="20">
        <f t="shared" si="7"/>
        <v>0.1749135807608084</v>
      </c>
      <c r="I8" s="21">
        <v>18</v>
      </c>
      <c r="J8" s="22">
        <f t="shared" si="2"/>
        <v>64.173316954992501</v>
      </c>
      <c r="K8" s="20">
        <f t="shared" si="8"/>
        <v>0.14342913622386289</v>
      </c>
      <c r="L8" s="20">
        <f t="shared" si="3"/>
        <v>6.2873046015939895E-3</v>
      </c>
      <c r="M8" s="20">
        <f t="shared" si="4"/>
        <v>0.1782419418028888</v>
      </c>
      <c r="N8" s="21">
        <v>27</v>
      </c>
      <c r="O8" s="21">
        <v>134</v>
      </c>
      <c r="P8" s="23">
        <f t="shared" si="5"/>
        <v>3.5914421109537298E-2</v>
      </c>
      <c r="Q8" s="115">
        <f t="shared" si="6"/>
        <v>1.3301637447976776E-3</v>
      </c>
      <c r="R8" s="119"/>
    </row>
    <row r="9" spans="1:18" ht="13.8" customHeight="1" x14ac:dyDescent="0.25">
      <c r="A9" s="19">
        <v>1974</v>
      </c>
      <c r="B9" s="20">
        <v>0.38874652800508758</v>
      </c>
      <c r="C9" s="21">
        <v>9</v>
      </c>
      <c r="D9" s="20">
        <f t="shared" si="0"/>
        <v>0.3537593404846297</v>
      </c>
      <c r="E9" s="21">
        <v>9.4109954713757382</v>
      </c>
      <c r="F9" s="20">
        <f t="shared" si="1"/>
        <v>0.32046706497205252</v>
      </c>
      <c r="G9" s="21">
        <v>47</v>
      </c>
      <c r="H9" s="20">
        <f t="shared" si="7"/>
        <v>0.16984754443518785</v>
      </c>
      <c r="I9" s="21">
        <v>18</v>
      </c>
      <c r="J9" s="22">
        <f t="shared" si="2"/>
        <v>64.173316954992501</v>
      </c>
      <c r="K9" s="20">
        <f t="shared" si="8"/>
        <v>0.13927498643685404</v>
      </c>
      <c r="L9" s="20">
        <f t="shared" si="3"/>
        <v>6.105204884903191E-3</v>
      </c>
      <c r="M9" s="20">
        <f t="shared" si="4"/>
        <v>0.173079505884563</v>
      </c>
      <c r="N9" s="21">
        <v>27</v>
      </c>
      <c r="O9" s="21">
        <v>134</v>
      </c>
      <c r="P9" s="23">
        <f t="shared" si="5"/>
        <v>3.4874228797635833E-2</v>
      </c>
      <c r="Q9" s="115">
        <f t="shared" si="6"/>
        <v>1.2916381036161418E-3</v>
      </c>
      <c r="R9" s="119"/>
    </row>
    <row r="10" spans="1:18" ht="13.8" customHeight="1" x14ac:dyDescent="0.25">
      <c r="A10" s="19">
        <v>1975</v>
      </c>
      <c r="B10" s="20">
        <v>0.41175517310034121</v>
      </c>
      <c r="C10" s="21">
        <v>9</v>
      </c>
      <c r="D10" s="20">
        <f t="shared" si="0"/>
        <v>0.37469720752131053</v>
      </c>
      <c r="E10" s="21">
        <v>9.4109954713757382</v>
      </c>
      <c r="F10" s="20">
        <f t="shared" si="1"/>
        <v>0.33943447029010865</v>
      </c>
      <c r="G10" s="21">
        <v>47</v>
      </c>
      <c r="H10" s="20">
        <f t="shared" si="7"/>
        <v>0.17990026925375757</v>
      </c>
      <c r="I10" s="21">
        <v>18</v>
      </c>
      <c r="J10" s="22">
        <f t="shared" si="2"/>
        <v>64.173316954992501</v>
      </c>
      <c r="K10" s="20">
        <f t="shared" si="8"/>
        <v>0.14751822078808122</v>
      </c>
      <c r="L10" s="20">
        <f t="shared" si="3"/>
        <v>6.4665521441350671E-3</v>
      </c>
      <c r="M10" s="20">
        <f t="shared" si="4"/>
        <v>0.18332352001015709</v>
      </c>
      <c r="N10" s="21">
        <v>27</v>
      </c>
      <c r="O10" s="21">
        <v>134</v>
      </c>
      <c r="P10" s="23">
        <f t="shared" si="5"/>
        <v>3.6938321196076429E-2</v>
      </c>
      <c r="Q10" s="115">
        <f t="shared" si="6"/>
        <v>1.3680859702250529E-3</v>
      </c>
      <c r="R10" s="119"/>
    </row>
    <row r="11" spans="1:18" ht="13.8" customHeight="1" x14ac:dyDescent="0.25">
      <c r="A11" s="13">
        <v>1976</v>
      </c>
      <c r="B11" s="14">
        <v>0.43121562317136836</v>
      </c>
      <c r="C11" s="15">
        <v>9</v>
      </c>
      <c r="D11" s="16">
        <f t="shared" si="0"/>
        <v>0.3924062170859452</v>
      </c>
      <c r="E11" s="15">
        <v>9.4109954713757382</v>
      </c>
      <c r="F11" s="16">
        <f t="shared" si="1"/>
        <v>0.35547688576659003</v>
      </c>
      <c r="G11" s="15">
        <v>47</v>
      </c>
      <c r="H11" s="16">
        <f t="shared" si="7"/>
        <v>0.18840274945629273</v>
      </c>
      <c r="I11" s="15">
        <v>18</v>
      </c>
      <c r="J11" s="17">
        <f t="shared" si="2"/>
        <v>64.173316954992501</v>
      </c>
      <c r="K11" s="16">
        <f t="shared" si="8"/>
        <v>0.15449025455416004</v>
      </c>
      <c r="L11" s="16">
        <f t="shared" si="3"/>
        <v>6.772175542100166E-3</v>
      </c>
      <c r="M11" s="16">
        <f t="shared" si="4"/>
        <v>0.19198779053076864</v>
      </c>
      <c r="N11" s="15">
        <v>27</v>
      </c>
      <c r="O11" s="15">
        <v>134</v>
      </c>
      <c r="P11" s="18">
        <f t="shared" si="5"/>
        <v>3.8684107047244426E-2</v>
      </c>
      <c r="Q11" s="114">
        <f t="shared" si="6"/>
        <v>1.4327447054534974E-3</v>
      </c>
      <c r="R11" s="119"/>
    </row>
    <row r="12" spans="1:18" ht="13.8" customHeight="1" x14ac:dyDescent="0.25">
      <c r="A12" s="13">
        <v>1977</v>
      </c>
      <c r="B12" s="14">
        <v>0.33601931698020204</v>
      </c>
      <c r="C12" s="15">
        <v>9</v>
      </c>
      <c r="D12" s="16">
        <f t="shared" si="0"/>
        <v>0.30577757845198383</v>
      </c>
      <c r="E12" s="15">
        <v>9.4109954713757382</v>
      </c>
      <c r="F12" s="16">
        <f t="shared" si="1"/>
        <v>0.27700086439138522</v>
      </c>
      <c r="G12" s="15">
        <v>47</v>
      </c>
      <c r="H12" s="16">
        <f t="shared" si="7"/>
        <v>0.14681045812743415</v>
      </c>
      <c r="I12" s="15">
        <v>18</v>
      </c>
      <c r="J12" s="17">
        <f t="shared" si="2"/>
        <v>64.173316954992515</v>
      </c>
      <c r="K12" s="16">
        <f t="shared" si="8"/>
        <v>0.12038457566449601</v>
      </c>
      <c r="L12" s="16">
        <f t="shared" si="3"/>
        <v>5.2771320839231127E-3</v>
      </c>
      <c r="M12" s="16">
        <f t="shared" si="4"/>
        <v>0.14960405601317828</v>
      </c>
      <c r="N12" s="15">
        <v>27</v>
      </c>
      <c r="O12" s="15">
        <v>134</v>
      </c>
      <c r="P12" s="18">
        <f t="shared" si="5"/>
        <v>3.0144100838476216E-2</v>
      </c>
      <c r="Q12" s="114">
        <f t="shared" si="6"/>
        <v>1.1164481792028229E-3</v>
      </c>
      <c r="R12" s="119"/>
    </row>
    <row r="13" spans="1:18" ht="13.8" customHeight="1" x14ac:dyDescent="0.25">
      <c r="A13" s="13">
        <v>1978</v>
      </c>
      <c r="B13" s="14">
        <v>0.28815059415504191</v>
      </c>
      <c r="C13" s="15">
        <v>9</v>
      </c>
      <c r="D13" s="16">
        <f t="shared" si="0"/>
        <v>0.26221704068108814</v>
      </c>
      <c r="E13" s="15">
        <v>9.4109954713757382</v>
      </c>
      <c r="F13" s="16">
        <f t="shared" si="1"/>
        <v>0.23753980685741546</v>
      </c>
      <c r="G13" s="15">
        <v>47</v>
      </c>
      <c r="H13" s="16">
        <f t="shared" si="7"/>
        <v>0.12589609763443019</v>
      </c>
      <c r="I13" s="15">
        <v>18</v>
      </c>
      <c r="J13" s="17">
        <f t="shared" si="2"/>
        <v>64.173316954992501</v>
      </c>
      <c r="K13" s="16">
        <f t="shared" si="8"/>
        <v>0.10323480006023275</v>
      </c>
      <c r="L13" s="16">
        <f t="shared" si="3"/>
        <v>4.5253610985307507E-3</v>
      </c>
      <c r="M13" s="16">
        <f t="shared" si="4"/>
        <v>0.12829172446279752</v>
      </c>
      <c r="N13" s="15">
        <v>27</v>
      </c>
      <c r="O13" s="15">
        <v>134</v>
      </c>
      <c r="P13" s="18">
        <f t="shared" si="5"/>
        <v>2.5849825078324871E-2</v>
      </c>
      <c r="Q13" s="114">
        <f t="shared" si="6"/>
        <v>9.574009288268471E-4</v>
      </c>
      <c r="R13" s="119"/>
    </row>
    <row r="14" spans="1:18" ht="13.8" customHeight="1" x14ac:dyDescent="0.25">
      <c r="A14" s="13">
        <v>1979</v>
      </c>
      <c r="B14" s="14">
        <v>0.25060540756703914</v>
      </c>
      <c r="C14" s="15">
        <v>9</v>
      </c>
      <c r="D14" s="16">
        <f t="shared" si="0"/>
        <v>0.22805092088600562</v>
      </c>
      <c r="E14" s="15">
        <v>9.4109954713757382</v>
      </c>
      <c r="F14" s="16">
        <f t="shared" si="1"/>
        <v>0.20658905904899297</v>
      </c>
      <c r="G14" s="15">
        <v>47</v>
      </c>
      <c r="H14" s="16">
        <f t="shared" si="7"/>
        <v>0.10949220129596628</v>
      </c>
      <c r="I14" s="15">
        <v>18</v>
      </c>
      <c r="J14" s="17">
        <f t="shared" si="2"/>
        <v>64.173316954992501</v>
      </c>
      <c r="K14" s="16">
        <f t="shared" si="8"/>
        <v>8.978360506269234E-2</v>
      </c>
      <c r="L14" s="16">
        <f t="shared" si="3"/>
        <v>3.935719673981034E-3</v>
      </c>
      <c r="M14" s="16">
        <f t="shared" si="4"/>
        <v>0.11157568489752533</v>
      </c>
      <c r="N14" s="15">
        <v>27</v>
      </c>
      <c r="O14" s="15">
        <v>134</v>
      </c>
      <c r="P14" s="18">
        <f t="shared" si="5"/>
        <v>2.2481667852486446E-2</v>
      </c>
      <c r="Q14" s="114">
        <f t="shared" si="6"/>
        <v>8.3265436490690542E-4</v>
      </c>
      <c r="R14" s="119"/>
    </row>
    <row r="15" spans="1:18" ht="13.8" customHeight="1" x14ac:dyDescent="0.25">
      <c r="A15" s="13">
        <v>1980</v>
      </c>
      <c r="B15" s="14">
        <v>0.29395852910954395</v>
      </c>
      <c r="C15" s="15">
        <v>9</v>
      </c>
      <c r="D15" s="16">
        <f t="shared" si="0"/>
        <v>0.26750226148968498</v>
      </c>
      <c r="E15" s="15">
        <v>9.4109954713757382</v>
      </c>
      <c r="F15" s="16">
        <f t="shared" si="1"/>
        <v>0.24232763577506305</v>
      </c>
      <c r="G15" s="15">
        <v>47</v>
      </c>
      <c r="H15" s="16">
        <f t="shared" si="7"/>
        <v>0.12843364696078341</v>
      </c>
      <c r="I15" s="15">
        <v>18</v>
      </c>
      <c r="J15" s="17">
        <f t="shared" si="2"/>
        <v>64.173316954992515</v>
      </c>
      <c r="K15" s="16">
        <f t="shared" si="8"/>
        <v>0.10531559050784239</v>
      </c>
      <c r="L15" s="16">
        <f t="shared" si="3"/>
        <v>4.6165738304807628E-3</v>
      </c>
      <c r="M15" s="16">
        <f t="shared" si="4"/>
        <v>0.13087755980721438</v>
      </c>
      <c r="N15" s="15">
        <v>27</v>
      </c>
      <c r="O15" s="15">
        <v>134</v>
      </c>
      <c r="P15" s="18">
        <f t="shared" si="5"/>
        <v>2.6370851602946183E-2</v>
      </c>
      <c r="Q15" s="114">
        <f t="shared" si="6"/>
        <v>9.7669820751652525E-4</v>
      </c>
      <c r="R15" s="119"/>
    </row>
    <row r="16" spans="1:18" ht="13.8" customHeight="1" x14ac:dyDescent="0.25">
      <c r="A16" s="19">
        <v>1981</v>
      </c>
      <c r="B16" s="20">
        <v>0.31042849812580992</v>
      </c>
      <c r="C16" s="21">
        <v>9</v>
      </c>
      <c r="D16" s="20">
        <f t="shared" si="0"/>
        <v>0.28248993329448702</v>
      </c>
      <c r="E16" s="21">
        <v>9.4109954713757382</v>
      </c>
      <c r="F16" s="20">
        <f t="shared" si="1"/>
        <v>0.25590481846505048</v>
      </c>
      <c r="G16" s="21">
        <v>47</v>
      </c>
      <c r="H16" s="20">
        <f t="shared" si="7"/>
        <v>0.13562955378647676</v>
      </c>
      <c r="I16" s="21">
        <v>18</v>
      </c>
      <c r="J16" s="22">
        <f t="shared" si="2"/>
        <v>64.173316954992515</v>
      </c>
      <c r="K16" s="20">
        <f t="shared" si="8"/>
        <v>0.11121623410491094</v>
      </c>
      <c r="L16" s="20">
        <f t="shared" si="3"/>
        <v>4.8752321799413016E-3</v>
      </c>
      <c r="M16" s="20">
        <f t="shared" si="4"/>
        <v>0.13821039468524593</v>
      </c>
      <c r="N16" s="21">
        <v>27</v>
      </c>
      <c r="O16" s="21">
        <v>134</v>
      </c>
      <c r="P16" s="23">
        <f t="shared" si="5"/>
        <v>2.7848363108221193E-2</v>
      </c>
      <c r="Q16" s="115">
        <f t="shared" si="6"/>
        <v>1.0314208558600442E-3</v>
      </c>
      <c r="R16" s="119"/>
    </row>
    <row r="17" spans="1:18" ht="13.8" customHeight="1" x14ac:dyDescent="0.25">
      <c r="A17" s="19">
        <v>1982</v>
      </c>
      <c r="B17" s="20">
        <v>0.37743552638379252</v>
      </c>
      <c r="C17" s="21">
        <v>9</v>
      </c>
      <c r="D17" s="20">
        <f t="shared" si="0"/>
        <v>0.34346632900925117</v>
      </c>
      <c r="E17" s="21">
        <v>9.4109954713757382</v>
      </c>
      <c r="F17" s="20">
        <f t="shared" si="1"/>
        <v>0.31114272834049006</v>
      </c>
      <c r="G17" s="21">
        <v>47</v>
      </c>
      <c r="H17" s="20">
        <f t="shared" si="7"/>
        <v>0.16490564602045973</v>
      </c>
      <c r="I17" s="21">
        <v>18</v>
      </c>
      <c r="J17" s="22">
        <f t="shared" si="2"/>
        <v>64.173316954992501</v>
      </c>
      <c r="K17" s="20">
        <f t="shared" si="8"/>
        <v>0.13522262973677698</v>
      </c>
      <c r="L17" s="20">
        <f t="shared" si="3"/>
        <v>5.92756733092721E-3</v>
      </c>
      <c r="M17" s="20">
        <f t="shared" si="4"/>
        <v>0.16804357004812093</v>
      </c>
      <c r="N17" s="21">
        <v>27</v>
      </c>
      <c r="O17" s="21">
        <v>134</v>
      </c>
      <c r="P17" s="23">
        <f t="shared" si="5"/>
        <v>3.3859525308203471E-2</v>
      </c>
      <c r="Q17" s="115">
        <f t="shared" si="6"/>
        <v>1.2540564928964248E-3</v>
      </c>
      <c r="R17" s="119"/>
    </row>
    <row r="18" spans="1:18" ht="13.8" customHeight="1" x14ac:dyDescent="0.25">
      <c r="A18" s="19">
        <v>1983</v>
      </c>
      <c r="B18" s="20">
        <v>0.43228328645751091</v>
      </c>
      <c r="C18" s="21">
        <v>9</v>
      </c>
      <c r="D18" s="20">
        <f t="shared" si="0"/>
        <v>0.39337779067633494</v>
      </c>
      <c r="E18" s="21">
        <v>9.4109954713757382</v>
      </c>
      <c r="F18" s="20">
        <f t="shared" si="1"/>
        <v>0.3563570246103871</v>
      </c>
      <c r="G18" s="21">
        <v>47</v>
      </c>
      <c r="H18" s="20">
        <f t="shared" si="7"/>
        <v>0.18886922304350515</v>
      </c>
      <c r="I18" s="21">
        <v>18</v>
      </c>
      <c r="J18" s="22">
        <f t="shared" si="2"/>
        <v>64.173316954992515</v>
      </c>
      <c r="K18" s="20">
        <f t="shared" si="8"/>
        <v>0.15487276289567423</v>
      </c>
      <c r="L18" s="20">
        <f t="shared" si="3"/>
        <v>6.7889430310432534E-3</v>
      </c>
      <c r="M18" s="20">
        <f t="shared" si="4"/>
        <v>0.19246314045856069</v>
      </c>
      <c r="N18" s="21">
        <v>27</v>
      </c>
      <c r="O18" s="21">
        <v>134</v>
      </c>
      <c r="P18" s="23">
        <f t="shared" si="5"/>
        <v>3.8779886510307005E-2</v>
      </c>
      <c r="Q18" s="115">
        <f t="shared" si="6"/>
        <v>1.4362920929743336E-3</v>
      </c>
      <c r="R18" s="119"/>
    </row>
    <row r="19" spans="1:18" ht="13.8" customHeight="1" x14ac:dyDescent="0.25">
      <c r="A19" s="19">
        <v>1984</v>
      </c>
      <c r="B19" s="20">
        <v>0.40617225447221894</v>
      </c>
      <c r="C19" s="21">
        <v>9</v>
      </c>
      <c r="D19" s="20">
        <f t="shared" si="0"/>
        <v>0.36961675156971924</v>
      </c>
      <c r="E19" s="21">
        <v>9.4109954713757382</v>
      </c>
      <c r="F19" s="20">
        <f t="shared" si="1"/>
        <v>0.33483213581804683</v>
      </c>
      <c r="G19" s="21">
        <v>47</v>
      </c>
      <c r="H19" s="20">
        <f t="shared" si="7"/>
        <v>0.17746103198356483</v>
      </c>
      <c r="I19" s="21">
        <v>18</v>
      </c>
      <c r="J19" s="22">
        <f t="shared" si="2"/>
        <v>64.173316954992501</v>
      </c>
      <c r="K19" s="20">
        <f t="shared" si="8"/>
        <v>0.14551804622652317</v>
      </c>
      <c r="L19" s="20">
        <f t="shared" si="3"/>
        <v>6.3788732592448515E-3</v>
      </c>
      <c r="M19" s="20">
        <f t="shared" si="4"/>
        <v>0.1808378674629619</v>
      </c>
      <c r="N19" s="21">
        <v>27</v>
      </c>
      <c r="O19" s="21">
        <v>134</v>
      </c>
      <c r="P19" s="23">
        <f t="shared" si="5"/>
        <v>3.6437480757462476E-2</v>
      </c>
      <c r="Q19" s="115">
        <f t="shared" si="6"/>
        <v>1.349536324350462E-3</v>
      </c>
      <c r="R19" s="119"/>
    </row>
    <row r="20" spans="1:18" ht="13.8" customHeight="1" x14ac:dyDescent="0.25">
      <c r="A20" s="19">
        <v>1985</v>
      </c>
      <c r="B20" s="20">
        <v>0.46536193838953988</v>
      </c>
      <c r="C20" s="21">
        <v>9</v>
      </c>
      <c r="D20" s="20">
        <f t="shared" si="0"/>
        <v>0.42347936393448127</v>
      </c>
      <c r="E20" s="21">
        <v>9.4109954713757382</v>
      </c>
      <c r="F20" s="20">
        <f t="shared" si="1"/>
        <v>0.38362574017239648</v>
      </c>
      <c r="G20" s="21">
        <v>47</v>
      </c>
      <c r="H20" s="20">
        <f t="shared" si="7"/>
        <v>0.20332164229137015</v>
      </c>
      <c r="I20" s="21">
        <v>18</v>
      </c>
      <c r="J20" s="22">
        <f t="shared" si="2"/>
        <v>64.173316954992501</v>
      </c>
      <c r="K20" s="20">
        <f t="shared" si="8"/>
        <v>0.16672374667892353</v>
      </c>
      <c r="L20" s="20">
        <f t="shared" si="3"/>
        <v>7.3084382105829491E-3</v>
      </c>
      <c r="M20" s="20">
        <f t="shared" si="4"/>
        <v>0.20719056905092131</v>
      </c>
      <c r="N20" s="21">
        <v>27</v>
      </c>
      <c r="O20" s="21">
        <v>134</v>
      </c>
      <c r="P20" s="23">
        <f t="shared" si="5"/>
        <v>4.1747353465484145E-2</v>
      </c>
      <c r="Q20" s="115">
        <f t="shared" si="6"/>
        <v>1.5461982764994127E-3</v>
      </c>
      <c r="R20" s="119"/>
    </row>
    <row r="21" spans="1:18" ht="13.8" customHeight="1" x14ac:dyDescent="0.25">
      <c r="A21" s="13">
        <v>1986</v>
      </c>
      <c r="B21" s="14">
        <v>0.60314314089698351</v>
      </c>
      <c r="C21" s="15">
        <v>9</v>
      </c>
      <c r="D21" s="16">
        <f t="shared" si="0"/>
        <v>0.54886025821625495</v>
      </c>
      <c r="E21" s="15">
        <v>9.4109954713757382</v>
      </c>
      <c r="F21" s="16">
        <f t="shared" si="1"/>
        <v>0.49720704417134198</v>
      </c>
      <c r="G21" s="15">
        <v>47</v>
      </c>
      <c r="H21" s="16">
        <f t="shared" si="7"/>
        <v>0.26351973341081125</v>
      </c>
      <c r="I21" s="15">
        <v>18</v>
      </c>
      <c r="J21" s="17">
        <f t="shared" si="2"/>
        <v>64.173316954992515</v>
      </c>
      <c r="K21" s="16">
        <f t="shared" si="8"/>
        <v>0.21608618139686522</v>
      </c>
      <c r="L21" s="16">
        <f t="shared" si="3"/>
        <v>9.4722709653420369E-3</v>
      </c>
      <c r="M21" s="16">
        <f t="shared" si="4"/>
        <v>0.26853414573196405</v>
      </c>
      <c r="N21" s="15">
        <v>27</v>
      </c>
      <c r="O21" s="15">
        <v>134</v>
      </c>
      <c r="P21" s="18">
        <f t="shared" si="5"/>
        <v>5.4107626378828572E-2</v>
      </c>
      <c r="Q21" s="114">
        <f t="shared" si="6"/>
        <v>2.003986162178836E-3</v>
      </c>
      <c r="R21" s="119"/>
    </row>
    <row r="22" spans="1:18" ht="13.8" customHeight="1" x14ac:dyDescent="0.25">
      <c r="A22" s="13">
        <v>1987</v>
      </c>
      <c r="B22" s="14">
        <v>0.56613976705490854</v>
      </c>
      <c r="C22" s="15">
        <v>9</v>
      </c>
      <c r="D22" s="16">
        <f t="shared" si="0"/>
        <v>0.51518718801996677</v>
      </c>
      <c r="E22" s="15">
        <v>9.4109954713757382</v>
      </c>
      <c r="F22" s="16">
        <f t="shared" si="1"/>
        <v>0.46670294508629967</v>
      </c>
      <c r="G22" s="15">
        <v>47</v>
      </c>
      <c r="H22" s="16">
        <f t="shared" si="7"/>
        <v>0.24735256089573882</v>
      </c>
      <c r="I22" s="15">
        <v>18</v>
      </c>
      <c r="J22" s="17">
        <f t="shared" si="2"/>
        <v>64.173316954992515</v>
      </c>
      <c r="K22" s="16">
        <f t="shared" si="8"/>
        <v>0.20282909993450582</v>
      </c>
      <c r="L22" s="16">
        <f t="shared" si="3"/>
        <v>8.8911386272660081E-3</v>
      </c>
      <c r="M22" s="16">
        <f t="shared" si="4"/>
        <v>0.25205933451367768</v>
      </c>
      <c r="N22" s="15">
        <v>27</v>
      </c>
      <c r="O22" s="15">
        <v>134</v>
      </c>
      <c r="P22" s="18">
        <f t="shared" si="5"/>
        <v>5.0788074864696248E-2</v>
      </c>
      <c r="Q22" s="114">
        <f t="shared" si="6"/>
        <v>1.8810398098035648E-3</v>
      </c>
      <c r="R22" s="119"/>
    </row>
    <row r="23" spans="1:18" ht="13.8" customHeight="1" x14ac:dyDescent="0.25">
      <c r="A23" s="13">
        <v>1988</v>
      </c>
      <c r="B23" s="14">
        <v>0.58213785757139169</v>
      </c>
      <c r="C23" s="15">
        <v>9</v>
      </c>
      <c r="D23" s="16">
        <f t="shared" si="0"/>
        <v>0.52974545038996645</v>
      </c>
      <c r="E23" s="15">
        <v>9.4109954713757382</v>
      </c>
      <c r="F23" s="16">
        <f t="shared" si="1"/>
        <v>0.47989113004394768</v>
      </c>
      <c r="G23" s="15">
        <v>47</v>
      </c>
      <c r="H23" s="16">
        <f t="shared" si="7"/>
        <v>0.2543422989232923</v>
      </c>
      <c r="I23" s="15">
        <v>18</v>
      </c>
      <c r="J23" s="17">
        <f t="shared" si="2"/>
        <v>64.173316954992501</v>
      </c>
      <c r="K23" s="16">
        <f t="shared" si="8"/>
        <v>0.20856068511709969</v>
      </c>
      <c r="L23" s="16">
        <f t="shared" si="3"/>
        <v>9.1423861969139597E-3</v>
      </c>
      <c r="M23" s="16">
        <f t="shared" si="4"/>
        <v>0.2591820774894123</v>
      </c>
      <c r="N23" s="15">
        <v>27</v>
      </c>
      <c r="O23" s="15">
        <v>134</v>
      </c>
      <c r="P23" s="18">
        <f t="shared" si="5"/>
        <v>5.2223254419508446E-2</v>
      </c>
      <c r="Q23" s="114">
        <f t="shared" si="6"/>
        <v>1.9341946081299424E-3</v>
      </c>
      <c r="R23" s="119"/>
    </row>
    <row r="24" spans="1:18" ht="13.8" customHeight="1" x14ac:dyDescent="0.25">
      <c r="A24" s="13">
        <v>1989</v>
      </c>
      <c r="B24" s="14">
        <v>0.57034592992698352</v>
      </c>
      <c r="C24" s="15">
        <v>9</v>
      </c>
      <c r="D24" s="16">
        <f t="shared" si="0"/>
        <v>0.51901479623355495</v>
      </c>
      <c r="E24" s="15">
        <v>9.4109954713757382</v>
      </c>
      <c r="F24" s="16">
        <f t="shared" si="1"/>
        <v>0.47017033726424506</v>
      </c>
      <c r="G24" s="15">
        <v>47</v>
      </c>
      <c r="H24" s="16">
        <f t="shared" si="7"/>
        <v>0.24919027875004987</v>
      </c>
      <c r="I24" s="15">
        <v>18</v>
      </c>
      <c r="J24" s="17">
        <f t="shared" si="2"/>
        <v>64.173316954992515</v>
      </c>
      <c r="K24" s="16">
        <f t="shared" si="8"/>
        <v>0.20433602857504091</v>
      </c>
      <c r="L24" s="16">
        <f t="shared" si="3"/>
        <v>8.9571957731524789E-3</v>
      </c>
      <c r="M24" s="16">
        <f t="shared" si="4"/>
        <v>0.25393202157098621</v>
      </c>
      <c r="N24" s="15">
        <v>27</v>
      </c>
      <c r="O24" s="15">
        <v>134</v>
      </c>
      <c r="P24" s="18">
        <f t="shared" si="5"/>
        <v>5.116540733146737E-2</v>
      </c>
      <c r="Q24" s="114">
        <f t="shared" si="6"/>
        <v>1.8950150863506433E-3</v>
      </c>
      <c r="R24" s="119"/>
    </row>
    <row r="25" spans="1:18" ht="13.8" customHeight="1" x14ac:dyDescent="0.25">
      <c r="A25" s="13">
        <v>1990</v>
      </c>
      <c r="B25" s="14">
        <v>0.58686713415316716</v>
      </c>
      <c r="C25" s="15">
        <v>9</v>
      </c>
      <c r="D25" s="16">
        <f t="shared" si="0"/>
        <v>0.53404909207938212</v>
      </c>
      <c r="E25" s="15">
        <v>9.4109954713757382</v>
      </c>
      <c r="F25" s="16">
        <f t="shared" si="1"/>
        <v>0.48378975620886822</v>
      </c>
      <c r="G25" s="15">
        <v>47</v>
      </c>
      <c r="H25" s="16">
        <f t="shared" si="7"/>
        <v>0.25640857079070012</v>
      </c>
      <c r="I25" s="15">
        <v>18</v>
      </c>
      <c r="J25" s="17">
        <f t="shared" si="2"/>
        <v>64.173316954992515</v>
      </c>
      <c r="K25" s="16">
        <f t="shared" si="8"/>
        <v>0.21025502804837409</v>
      </c>
      <c r="L25" s="16">
        <f t="shared" si="3"/>
        <v>9.2166587637643443E-3</v>
      </c>
      <c r="M25" s="16">
        <f t="shared" si="4"/>
        <v>0.26128766762333727</v>
      </c>
      <c r="N25" s="15">
        <v>27</v>
      </c>
      <c r="O25" s="15">
        <v>134</v>
      </c>
      <c r="P25" s="18">
        <f t="shared" si="5"/>
        <v>5.2647515118135119E-2</v>
      </c>
      <c r="Q25" s="114">
        <f t="shared" si="6"/>
        <v>1.9499079673383378E-3</v>
      </c>
      <c r="R25" s="119"/>
    </row>
    <row r="26" spans="1:18" ht="13.8" customHeight="1" x14ac:dyDescent="0.25">
      <c r="A26" s="19">
        <v>1991</v>
      </c>
      <c r="B26" s="20">
        <v>0.600607306710639</v>
      </c>
      <c r="C26" s="21">
        <v>9</v>
      </c>
      <c r="D26" s="20">
        <f t="shared" si="0"/>
        <v>0.54655264910668144</v>
      </c>
      <c r="E26" s="21">
        <v>9.4109954713757382</v>
      </c>
      <c r="F26" s="20">
        <f t="shared" si="1"/>
        <v>0.49511660405056751</v>
      </c>
      <c r="G26" s="21">
        <v>47</v>
      </c>
      <c r="H26" s="20">
        <f t="shared" si="7"/>
        <v>0.26241180014680077</v>
      </c>
      <c r="I26" s="21">
        <v>18</v>
      </c>
      <c r="J26" s="22">
        <f t="shared" si="2"/>
        <v>64.173316954992515</v>
      </c>
      <c r="K26" s="20">
        <f t="shared" si="8"/>
        <v>0.21517767612037664</v>
      </c>
      <c r="L26" s="20">
        <f t="shared" si="3"/>
        <v>9.4324460765096603E-3</v>
      </c>
      <c r="M26" s="20">
        <f t="shared" si="4"/>
        <v>0.26740513004601063</v>
      </c>
      <c r="N26" s="21">
        <v>27</v>
      </c>
      <c r="O26" s="21">
        <v>134</v>
      </c>
      <c r="P26" s="23">
        <f t="shared" si="5"/>
        <v>5.3880138143599161E-2</v>
      </c>
      <c r="Q26" s="115">
        <f t="shared" si="6"/>
        <v>1.9955606719851541E-3</v>
      </c>
      <c r="R26" s="119"/>
    </row>
    <row r="27" spans="1:18" ht="13.8" customHeight="1" x14ac:dyDescent="0.25">
      <c r="A27" s="19">
        <v>1992</v>
      </c>
      <c r="B27" s="20">
        <v>0.59565344071873993</v>
      </c>
      <c r="C27" s="21">
        <v>9</v>
      </c>
      <c r="D27" s="20">
        <f t="shared" si="0"/>
        <v>0.54204463105405332</v>
      </c>
      <c r="E27" s="21">
        <v>9.4109954713757382</v>
      </c>
      <c r="F27" s="20">
        <f t="shared" si="1"/>
        <v>0.49103283537272102</v>
      </c>
      <c r="G27" s="21">
        <v>47</v>
      </c>
      <c r="H27" s="20">
        <f t="shared" si="7"/>
        <v>0.26024740274754216</v>
      </c>
      <c r="I27" s="21">
        <v>18</v>
      </c>
      <c r="J27" s="22">
        <f t="shared" si="2"/>
        <v>64.173316954992501</v>
      </c>
      <c r="K27" s="20">
        <f t="shared" si="8"/>
        <v>0.21340287025298457</v>
      </c>
      <c r="L27" s="20">
        <f t="shared" si="3"/>
        <v>9.3546463672541189E-3</v>
      </c>
      <c r="M27" s="20">
        <f t="shared" si="4"/>
        <v>0.26519954718847061</v>
      </c>
      <c r="N27" s="21">
        <v>27</v>
      </c>
      <c r="O27" s="21">
        <v>134</v>
      </c>
      <c r="P27" s="23">
        <f t="shared" si="5"/>
        <v>5.343572965737841E-2</v>
      </c>
      <c r="Q27" s="115">
        <f t="shared" si="6"/>
        <v>1.9791010984214225E-3</v>
      </c>
      <c r="R27" s="119"/>
    </row>
    <row r="28" spans="1:18" ht="13.8" customHeight="1" x14ac:dyDescent="0.25">
      <c r="A28" s="19">
        <v>1993</v>
      </c>
      <c r="B28" s="20">
        <v>0.56734919213847956</v>
      </c>
      <c r="C28" s="21">
        <v>9</v>
      </c>
      <c r="D28" s="20">
        <f t="shared" si="0"/>
        <v>0.51628776484601646</v>
      </c>
      <c r="E28" s="21">
        <v>9.4109954713757382</v>
      </c>
      <c r="F28" s="20">
        <f t="shared" si="1"/>
        <v>0.46769994667709081</v>
      </c>
      <c r="G28" s="21">
        <v>47</v>
      </c>
      <c r="H28" s="20">
        <f t="shared" si="7"/>
        <v>0.24788097173885812</v>
      </c>
      <c r="I28" s="21">
        <v>18</v>
      </c>
      <c r="J28" s="22">
        <f t="shared" si="2"/>
        <v>64.173316954992501</v>
      </c>
      <c r="K28" s="20">
        <f t="shared" si="8"/>
        <v>0.20326239682586367</v>
      </c>
      <c r="L28" s="20">
        <f t="shared" si="3"/>
        <v>8.9101324635995037E-3</v>
      </c>
      <c r="M28" s="20">
        <f t="shared" si="4"/>
        <v>0.25259780027681411</v>
      </c>
      <c r="N28" s="21">
        <v>27</v>
      </c>
      <c r="O28" s="21">
        <v>134</v>
      </c>
      <c r="P28" s="23">
        <f t="shared" si="5"/>
        <v>5.089657169756702E-2</v>
      </c>
      <c r="Q28" s="115">
        <f t="shared" si="6"/>
        <v>1.8850582110210008E-3</v>
      </c>
      <c r="R28" s="119"/>
    </row>
    <row r="29" spans="1:18" ht="13.8" customHeight="1" x14ac:dyDescent="0.25">
      <c r="A29" s="19">
        <v>1994</v>
      </c>
      <c r="B29" s="20">
        <v>0.55943744590716526</v>
      </c>
      <c r="C29" s="21">
        <v>9</v>
      </c>
      <c r="D29" s="20">
        <f t="shared" si="0"/>
        <v>0.5090880757755204</v>
      </c>
      <c r="E29" s="21">
        <v>9.4109954713757382</v>
      </c>
      <c r="F29" s="20">
        <f t="shared" si="1"/>
        <v>0.46117782001897228</v>
      </c>
      <c r="G29" s="21">
        <v>47</v>
      </c>
      <c r="H29" s="20">
        <f t="shared" si="7"/>
        <v>0.24442424461005532</v>
      </c>
      <c r="I29" s="21">
        <v>18</v>
      </c>
      <c r="J29" s="22">
        <f t="shared" si="2"/>
        <v>64.173316954992501</v>
      </c>
      <c r="K29" s="20">
        <f t="shared" si="8"/>
        <v>0.20042788058024535</v>
      </c>
      <c r="L29" s="20">
        <f t="shared" si="3"/>
        <v>8.7858796966682889E-3</v>
      </c>
      <c r="M29" s="20">
        <f t="shared" si="4"/>
        <v>0.24907529646069765</v>
      </c>
      <c r="N29" s="21">
        <v>27</v>
      </c>
      <c r="O29" s="21">
        <v>134</v>
      </c>
      <c r="P29" s="23">
        <f t="shared" si="5"/>
        <v>5.0186813465961468E-2</v>
      </c>
      <c r="Q29" s="115">
        <f t="shared" si="6"/>
        <v>1.858770869109684E-3</v>
      </c>
      <c r="R29" s="119"/>
    </row>
    <row r="30" spans="1:18" ht="13.8" customHeight="1" x14ac:dyDescent="0.25">
      <c r="A30" s="19">
        <v>1995</v>
      </c>
      <c r="B30" s="20">
        <v>0.55675454780778599</v>
      </c>
      <c r="C30" s="21">
        <v>9</v>
      </c>
      <c r="D30" s="20">
        <f t="shared" si="0"/>
        <v>0.50664663850508529</v>
      </c>
      <c r="E30" s="21">
        <v>9.4109954713757382</v>
      </c>
      <c r="F30" s="20">
        <f t="shared" si="1"/>
        <v>0.45896614629949428</v>
      </c>
      <c r="G30" s="21">
        <v>47</v>
      </c>
      <c r="H30" s="20">
        <f t="shared" si="7"/>
        <v>0.24325205753873197</v>
      </c>
      <c r="I30" s="21">
        <v>18</v>
      </c>
      <c r="J30" s="22">
        <f t="shared" si="2"/>
        <v>64.173316954992501</v>
      </c>
      <c r="K30" s="20">
        <f t="shared" si="8"/>
        <v>0.19946668718176022</v>
      </c>
      <c r="L30" s="20">
        <f t="shared" si="3"/>
        <v>8.743745191529215E-3</v>
      </c>
      <c r="M30" s="20">
        <f t="shared" si="4"/>
        <v>0.24788080430725748</v>
      </c>
      <c r="N30" s="21">
        <v>27</v>
      </c>
      <c r="O30" s="21">
        <v>134</v>
      </c>
      <c r="P30" s="23">
        <f t="shared" si="5"/>
        <v>4.994613221116382E-2</v>
      </c>
      <c r="Q30" s="115">
        <f t="shared" si="6"/>
        <v>1.849856748561623E-3</v>
      </c>
      <c r="R30" s="119"/>
    </row>
    <row r="31" spans="1:18" ht="13.8" customHeight="1" x14ac:dyDescent="0.25">
      <c r="A31" s="13">
        <v>1996</v>
      </c>
      <c r="B31" s="14">
        <v>0.57789818183166652</v>
      </c>
      <c r="C31" s="15">
        <v>9</v>
      </c>
      <c r="D31" s="16">
        <f t="shared" si="0"/>
        <v>0.52588734546681648</v>
      </c>
      <c r="E31" s="15">
        <v>9.4109954713757382</v>
      </c>
      <c r="F31" s="16">
        <f t="shared" si="1"/>
        <v>0.47639611120039632</v>
      </c>
      <c r="G31" s="15">
        <v>47</v>
      </c>
      <c r="H31" s="16">
        <f t="shared" si="7"/>
        <v>0.25248993893621008</v>
      </c>
      <c r="I31" s="15">
        <v>18</v>
      </c>
      <c r="J31" s="17">
        <f t="shared" si="2"/>
        <v>64.173316954992501</v>
      </c>
      <c r="K31" s="16">
        <f t="shared" si="8"/>
        <v>0.20704174992769225</v>
      </c>
      <c r="L31" s="16">
        <f t="shared" si="3"/>
        <v>9.0758027365563723E-3</v>
      </c>
      <c r="M31" s="16">
        <f t="shared" si="4"/>
        <v>0.25729446968000486</v>
      </c>
      <c r="N31" s="15">
        <v>27</v>
      </c>
      <c r="O31" s="15">
        <v>134</v>
      </c>
      <c r="P31" s="18">
        <f t="shared" si="5"/>
        <v>5.1842915532538295E-2</v>
      </c>
      <c r="Q31" s="114">
        <f t="shared" si="6"/>
        <v>1.9201079826866034E-3</v>
      </c>
      <c r="R31" s="119"/>
    </row>
    <row r="32" spans="1:18" ht="13.8" customHeight="1" x14ac:dyDescent="0.25">
      <c r="A32" s="13">
        <v>1997</v>
      </c>
      <c r="B32" s="14">
        <v>0.65879647651990392</v>
      </c>
      <c r="C32" s="15">
        <v>9</v>
      </c>
      <c r="D32" s="16">
        <f t="shared" si="0"/>
        <v>0.5995047936331126</v>
      </c>
      <c r="E32" s="15">
        <v>9.4109954713757382</v>
      </c>
      <c r="F32" s="16">
        <f t="shared" si="1"/>
        <v>0.54308542465361986</v>
      </c>
      <c r="G32" s="15">
        <v>47</v>
      </c>
      <c r="H32" s="16">
        <f t="shared" si="7"/>
        <v>0.28783527506641854</v>
      </c>
      <c r="I32" s="15">
        <v>18</v>
      </c>
      <c r="J32" s="17">
        <f t="shared" si="2"/>
        <v>64.173316954992501</v>
      </c>
      <c r="K32" s="16">
        <f t="shared" si="8"/>
        <v>0.23602492555446319</v>
      </c>
      <c r="L32" s="16">
        <f t="shared" si="3"/>
        <v>1.0346298106497016E-2</v>
      </c>
      <c r="M32" s="16">
        <f t="shared" si="4"/>
        <v>0.29331237817013717</v>
      </c>
      <c r="N32" s="15">
        <v>27</v>
      </c>
      <c r="O32" s="15">
        <v>134</v>
      </c>
      <c r="P32" s="18">
        <f t="shared" si="5"/>
        <v>5.9100255302938089E-2</v>
      </c>
      <c r="Q32" s="114">
        <f t="shared" si="6"/>
        <v>2.1888983445532625E-3</v>
      </c>
      <c r="R32" s="119"/>
    </row>
    <row r="33" spans="1:18" ht="13.8" customHeight="1" x14ac:dyDescent="0.25">
      <c r="A33" s="13">
        <v>1998</v>
      </c>
      <c r="B33" s="14">
        <v>0.73104280100682684</v>
      </c>
      <c r="C33" s="15">
        <v>9</v>
      </c>
      <c r="D33" s="16">
        <f t="shared" si="0"/>
        <v>0.66524894891621245</v>
      </c>
      <c r="E33" s="15">
        <v>9.4109954713757382</v>
      </c>
      <c r="F33" s="16">
        <f t="shared" si="1"/>
        <v>0.60264240046033302</v>
      </c>
      <c r="G33" s="15">
        <v>47</v>
      </c>
      <c r="H33" s="16">
        <f t="shared" si="7"/>
        <v>0.3194004722439765</v>
      </c>
      <c r="I33" s="15">
        <v>18</v>
      </c>
      <c r="J33" s="17">
        <f t="shared" si="2"/>
        <v>64.173316954992501</v>
      </c>
      <c r="K33" s="16">
        <f t="shared" si="8"/>
        <v>0.26190838724006071</v>
      </c>
      <c r="L33" s="16">
        <f t="shared" si="3"/>
        <v>1.1480915605043758E-2</v>
      </c>
      <c r="M33" s="16">
        <f t="shared" si="4"/>
        <v>0.32547821694518797</v>
      </c>
      <c r="N33" s="15">
        <v>27</v>
      </c>
      <c r="O33" s="15">
        <v>134</v>
      </c>
      <c r="P33" s="18">
        <f t="shared" si="5"/>
        <v>6.5581431772537876E-2</v>
      </c>
      <c r="Q33" s="114">
        <f t="shared" si="6"/>
        <v>2.428941917501403E-3</v>
      </c>
      <c r="R33" s="119"/>
    </row>
    <row r="34" spans="1:18" ht="13.8" customHeight="1" x14ac:dyDescent="0.25">
      <c r="A34" s="13">
        <v>1999</v>
      </c>
      <c r="B34" s="14">
        <v>0.89411600637318944</v>
      </c>
      <c r="C34" s="15">
        <v>9</v>
      </c>
      <c r="D34" s="16">
        <f t="shared" si="0"/>
        <v>0.81364556579960245</v>
      </c>
      <c r="E34" s="15">
        <v>9.4109954713757382</v>
      </c>
      <c r="F34" s="16">
        <f t="shared" si="1"/>
        <v>0.73707341844915231</v>
      </c>
      <c r="G34" s="15">
        <v>47</v>
      </c>
      <c r="H34" s="16">
        <f t="shared" si="7"/>
        <v>0.39064891177805072</v>
      </c>
      <c r="I34" s="15">
        <v>18</v>
      </c>
      <c r="J34" s="17">
        <f t="shared" si="2"/>
        <v>64.173316954992515</v>
      </c>
      <c r="K34" s="16">
        <f t="shared" si="8"/>
        <v>0.32033210765800157</v>
      </c>
      <c r="L34" s="16">
        <f t="shared" si="3"/>
        <v>1.404195540418637E-2</v>
      </c>
      <c r="M34" s="16">
        <f t="shared" si="4"/>
        <v>0.39808241473098149</v>
      </c>
      <c r="N34" s="15">
        <v>27</v>
      </c>
      <c r="O34" s="15">
        <v>134</v>
      </c>
      <c r="P34" s="18">
        <f t="shared" si="5"/>
        <v>8.0210635804003727E-2</v>
      </c>
      <c r="Q34" s="114">
        <f t="shared" si="6"/>
        <v>2.9707642890371751E-3</v>
      </c>
      <c r="R34" s="119"/>
    </row>
    <row r="35" spans="1:18" ht="13.8" customHeight="1" x14ac:dyDescent="0.25">
      <c r="A35" s="13">
        <v>2000</v>
      </c>
      <c r="B35" s="14">
        <v>0.95665188497972653</v>
      </c>
      <c r="C35" s="15">
        <v>9</v>
      </c>
      <c r="D35" s="16">
        <f t="shared" si="0"/>
        <v>0.87055321533155117</v>
      </c>
      <c r="E35" s="15">
        <v>9.4109954713757382</v>
      </c>
      <c r="F35" s="16">
        <f t="shared" si="1"/>
        <v>0.788625491660783</v>
      </c>
      <c r="G35" s="15">
        <v>47</v>
      </c>
      <c r="H35" s="16">
        <f t="shared" si="7"/>
        <v>0.41797151058021503</v>
      </c>
      <c r="I35" s="15">
        <v>18</v>
      </c>
      <c r="J35" s="17">
        <f t="shared" si="2"/>
        <v>64.173316954992501</v>
      </c>
      <c r="K35" s="16">
        <f t="shared" si="8"/>
        <v>0.34273663867577631</v>
      </c>
      <c r="L35" s="16">
        <f t="shared" si="3"/>
        <v>1.5024071832362797E-2</v>
      </c>
      <c r="M35" s="16">
        <f t="shared" si="4"/>
        <v>0.42592492441156909</v>
      </c>
      <c r="N35" s="15">
        <v>27</v>
      </c>
      <c r="O35" s="15">
        <v>134</v>
      </c>
      <c r="P35" s="18">
        <f t="shared" si="5"/>
        <v>8.5820693724719149E-2</v>
      </c>
      <c r="Q35" s="114">
        <f t="shared" si="6"/>
        <v>3.1785442120266351E-3</v>
      </c>
      <c r="R35" s="119"/>
    </row>
    <row r="36" spans="1:18" ht="13.8" customHeight="1" x14ac:dyDescent="0.25">
      <c r="A36" s="19">
        <v>2001</v>
      </c>
      <c r="B36" s="20">
        <v>0.91983304761915008</v>
      </c>
      <c r="C36" s="21">
        <v>9</v>
      </c>
      <c r="D36" s="20">
        <f t="shared" si="0"/>
        <v>0.83704807333342657</v>
      </c>
      <c r="E36" s="21">
        <v>9.4109954713757382</v>
      </c>
      <c r="F36" s="20">
        <f t="shared" si="1"/>
        <v>0.75827351705877988</v>
      </c>
      <c r="G36" s="21">
        <v>47</v>
      </c>
      <c r="H36" s="20">
        <f t="shared" si="7"/>
        <v>0.40188496404115337</v>
      </c>
      <c r="I36" s="21">
        <v>18</v>
      </c>
      <c r="J36" s="22">
        <f t="shared" si="2"/>
        <v>64.173316954992501</v>
      </c>
      <c r="K36" s="20">
        <f t="shared" si="8"/>
        <v>0.32954567051374578</v>
      </c>
      <c r="L36" s="20">
        <f t="shared" si="3"/>
        <v>1.4445837611561459E-2</v>
      </c>
      <c r="M36" s="20">
        <f t="shared" si="4"/>
        <v>0.40953227336896159</v>
      </c>
      <c r="N36" s="21">
        <v>27</v>
      </c>
      <c r="O36" s="21">
        <v>134</v>
      </c>
      <c r="P36" s="23">
        <f t="shared" si="5"/>
        <v>8.251769687285046E-2</v>
      </c>
      <c r="Q36" s="115">
        <f t="shared" si="6"/>
        <v>3.056210995290758E-3</v>
      </c>
      <c r="R36" s="119"/>
    </row>
    <row r="37" spans="1:18" ht="13.8" customHeight="1" x14ac:dyDescent="0.25">
      <c r="A37" s="19">
        <v>2002</v>
      </c>
      <c r="B37" s="20">
        <v>0.9635836925156871</v>
      </c>
      <c r="C37" s="21">
        <v>9</v>
      </c>
      <c r="D37" s="20">
        <f t="shared" si="0"/>
        <v>0.87686116018927529</v>
      </c>
      <c r="E37" s="21">
        <v>9.4109954713757382</v>
      </c>
      <c r="F37" s="20">
        <f t="shared" si="1"/>
        <v>0.79433979611360983</v>
      </c>
      <c r="G37" s="21">
        <v>47</v>
      </c>
      <c r="H37" s="20">
        <f t="shared" si="7"/>
        <v>0.42100009194021321</v>
      </c>
      <c r="I37" s="21">
        <v>18</v>
      </c>
      <c r="J37" s="22">
        <f t="shared" si="2"/>
        <v>64.173316954992501</v>
      </c>
      <c r="K37" s="20">
        <f t="shared" si="8"/>
        <v>0.34522007539097482</v>
      </c>
      <c r="L37" s="20">
        <f t="shared" si="3"/>
        <v>1.5132934811659171E-2</v>
      </c>
      <c r="M37" s="20">
        <f t="shared" si="4"/>
        <v>0.42901113544313163</v>
      </c>
      <c r="N37" s="21">
        <v>27</v>
      </c>
      <c r="O37" s="21">
        <v>134</v>
      </c>
      <c r="P37" s="23">
        <f t="shared" si="5"/>
        <v>8.6442542216153384E-2</v>
      </c>
      <c r="Q37" s="115">
        <f t="shared" si="6"/>
        <v>3.2015756376353108E-3</v>
      </c>
      <c r="R37" s="119"/>
    </row>
    <row r="38" spans="1:18" ht="13.8" customHeight="1" x14ac:dyDescent="0.25">
      <c r="A38" s="19">
        <v>2003</v>
      </c>
      <c r="B38" s="20">
        <v>1.0432084258451406</v>
      </c>
      <c r="C38" s="21">
        <v>9</v>
      </c>
      <c r="D38" s="20">
        <f t="shared" si="0"/>
        <v>0.94931966751907793</v>
      </c>
      <c r="E38" s="21">
        <v>9.4109954713757382</v>
      </c>
      <c r="F38" s="20">
        <f t="shared" si="1"/>
        <v>0.85997923659997833</v>
      </c>
      <c r="G38" s="21">
        <v>47</v>
      </c>
      <c r="H38" s="20">
        <f t="shared" si="7"/>
        <v>0.45578899539798851</v>
      </c>
      <c r="I38" s="21">
        <v>18</v>
      </c>
      <c r="J38" s="22">
        <f t="shared" si="2"/>
        <v>64.173316954992515</v>
      </c>
      <c r="K38" s="20">
        <f t="shared" si="8"/>
        <v>0.37374697622635056</v>
      </c>
      <c r="L38" s="20">
        <f t="shared" si="3"/>
        <v>1.6383429094853724E-2</v>
      </c>
      <c r="M38" s="20">
        <f t="shared" si="4"/>
        <v>0.46446202312455565</v>
      </c>
      <c r="N38" s="21">
        <v>27</v>
      </c>
      <c r="O38" s="21">
        <v>134</v>
      </c>
      <c r="P38" s="23">
        <f t="shared" si="5"/>
        <v>9.3585631525097038E-2</v>
      </c>
      <c r="Q38" s="115">
        <f t="shared" si="6"/>
        <v>3.4661345009295197E-3</v>
      </c>
      <c r="R38" s="119"/>
    </row>
    <row r="39" spans="1:18" ht="13.8" customHeight="1" x14ac:dyDescent="0.25">
      <c r="A39" s="19">
        <v>2004</v>
      </c>
      <c r="B39" s="20">
        <v>1.1247170986711672</v>
      </c>
      <c r="C39" s="21">
        <v>9</v>
      </c>
      <c r="D39" s="20">
        <f t="shared" si="0"/>
        <v>1.0234925597907623</v>
      </c>
      <c r="E39" s="21">
        <v>9.4109954713757382</v>
      </c>
      <c r="F39" s="20">
        <f t="shared" si="1"/>
        <v>0.92717172133898607</v>
      </c>
      <c r="G39" s="21">
        <v>47</v>
      </c>
      <c r="H39" s="20">
        <f t="shared" si="7"/>
        <v>0.4914010123096626</v>
      </c>
      <c r="I39" s="21">
        <v>18</v>
      </c>
      <c r="J39" s="22">
        <f t="shared" si="2"/>
        <v>64.173316954992501</v>
      </c>
      <c r="K39" s="20">
        <f t="shared" si="8"/>
        <v>0.40294883009392335</v>
      </c>
      <c r="L39" s="20">
        <f t="shared" si="3"/>
        <v>1.7663510360281572E-2</v>
      </c>
      <c r="M39" s="20">
        <f t="shared" si="4"/>
        <v>0.50075168695880246</v>
      </c>
      <c r="N39" s="21">
        <v>27</v>
      </c>
      <c r="O39" s="21">
        <v>134</v>
      </c>
      <c r="P39" s="23">
        <f t="shared" si="5"/>
        <v>0.10089772796931094</v>
      </c>
      <c r="Q39" s="115">
        <f t="shared" si="6"/>
        <v>3.7369528877522571E-3</v>
      </c>
      <c r="R39" s="119"/>
    </row>
    <row r="40" spans="1:18" ht="13.8" customHeight="1" x14ac:dyDescent="0.25">
      <c r="A40" s="19">
        <v>2005</v>
      </c>
      <c r="B40" s="20">
        <v>1.1162937170580551</v>
      </c>
      <c r="C40" s="21">
        <v>9</v>
      </c>
      <c r="D40" s="20">
        <f t="shared" si="0"/>
        <v>1.0158272825228303</v>
      </c>
      <c r="E40" s="21">
        <v>9.4109954713757382</v>
      </c>
      <c r="F40" s="20">
        <f t="shared" si="1"/>
        <v>0.92022782296760752</v>
      </c>
      <c r="G40" s="21">
        <v>47</v>
      </c>
      <c r="H40" s="20">
        <f t="shared" si="7"/>
        <v>0.48772074617283195</v>
      </c>
      <c r="I40" s="21">
        <v>18</v>
      </c>
      <c r="J40" s="22">
        <f t="shared" si="2"/>
        <v>64.173316954992501</v>
      </c>
      <c r="K40" s="20">
        <f t="shared" si="8"/>
        <v>0.3999310118617222</v>
      </c>
      <c r="L40" s="20">
        <f t="shared" si="3"/>
        <v>1.7531222437774125E-2</v>
      </c>
      <c r="M40" s="20">
        <f t="shared" si="4"/>
        <v>0.49700139049967756</v>
      </c>
      <c r="N40" s="21">
        <v>27</v>
      </c>
      <c r="O40" s="21">
        <v>134</v>
      </c>
      <c r="P40" s="23">
        <f t="shared" si="5"/>
        <v>0.10014207122008428</v>
      </c>
      <c r="Q40" s="115">
        <f t="shared" si="6"/>
        <v>3.7089656007438625E-3</v>
      </c>
      <c r="R40" s="119"/>
    </row>
    <row r="41" spans="1:18" ht="13.8" customHeight="1" x14ac:dyDescent="0.25">
      <c r="A41" s="13">
        <v>2006</v>
      </c>
      <c r="B41" s="14">
        <v>1.1338796319313154</v>
      </c>
      <c r="C41" s="15">
        <v>9</v>
      </c>
      <c r="D41" s="16">
        <f t="shared" si="0"/>
        <v>1.031830465057497</v>
      </c>
      <c r="E41" s="15">
        <v>9.4109954713757382</v>
      </c>
      <c r="F41" s="16">
        <f t="shared" si="1"/>
        <v>0.93472494671866069</v>
      </c>
      <c r="G41" s="15">
        <v>47</v>
      </c>
      <c r="H41" s="16">
        <f t="shared" si="7"/>
        <v>0.49540422176089022</v>
      </c>
      <c r="I41" s="15">
        <v>18</v>
      </c>
      <c r="J41" s="17">
        <f t="shared" si="2"/>
        <v>64.173316954992501</v>
      </c>
      <c r="K41" s="16">
        <f t="shared" si="8"/>
        <v>0.40623146184393</v>
      </c>
      <c r="L41" s="16">
        <f t="shared" si="3"/>
        <v>1.7807406546583231E-2</v>
      </c>
      <c r="M41" s="16">
        <f t="shared" si="4"/>
        <v>0.50483107189236132</v>
      </c>
      <c r="N41" s="15">
        <v>27</v>
      </c>
      <c r="O41" s="15">
        <v>134</v>
      </c>
      <c r="P41" s="18">
        <f t="shared" si="5"/>
        <v>0.1017196935902519</v>
      </c>
      <c r="Q41" s="114">
        <f t="shared" si="6"/>
        <v>3.7673960588982189E-3</v>
      </c>
      <c r="R41" s="119"/>
    </row>
    <row r="42" spans="1:18" ht="13.8" customHeight="1" x14ac:dyDescent="0.25">
      <c r="A42" s="13">
        <v>2007</v>
      </c>
      <c r="B42" s="14">
        <v>1.1606203932778791</v>
      </c>
      <c r="C42" s="15">
        <v>9</v>
      </c>
      <c r="D42" s="16">
        <f t="shared" si="0"/>
        <v>1.05616455788287</v>
      </c>
      <c r="E42" s="15">
        <v>10.680136719792202</v>
      </c>
      <c r="F42" s="16">
        <f t="shared" si="1"/>
        <v>0.94336473911499064</v>
      </c>
      <c r="G42" s="15">
        <v>47</v>
      </c>
      <c r="H42" s="16">
        <f t="shared" si="7"/>
        <v>0.49998331173094507</v>
      </c>
      <c r="I42" s="15">
        <v>18</v>
      </c>
      <c r="J42" s="17">
        <f t="shared" si="2"/>
        <v>64.675244550763736</v>
      </c>
      <c r="K42" s="16">
        <f t="shared" si="8"/>
        <v>0.40998631561937493</v>
      </c>
      <c r="L42" s="16">
        <f t="shared" si="3"/>
        <v>1.7972002876465751E-2</v>
      </c>
      <c r="M42" s="16">
        <f t="shared" si="4"/>
        <v>0.5094972955463658</v>
      </c>
      <c r="N42" s="15">
        <v>27</v>
      </c>
      <c r="O42" s="15">
        <v>134</v>
      </c>
      <c r="P42" s="18">
        <f t="shared" si="5"/>
        <v>0.10265990283396924</v>
      </c>
      <c r="Q42" s="114">
        <f t="shared" si="6"/>
        <v>3.802218623480342E-3</v>
      </c>
      <c r="R42" s="119"/>
    </row>
    <row r="43" spans="1:18" ht="13.8" customHeight="1" x14ac:dyDescent="0.25">
      <c r="A43" s="13">
        <v>2008</v>
      </c>
      <c r="B43" s="14">
        <v>1.1846333346261033</v>
      </c>
      <c r="C43" s="15">
        <v>9</v>
      </c>
      <c r="D43" s="16">
        <f t="shared" si="0"/>
        <v>1.078016334509754</v>
      </c>
      <c r="E43" s="15">
        <v>11.949277968208666</v>
      </c>
      <c r="F43" s="16">
        <f t="shared" si="1"/>
        <v>0.94920116615648931</v>
      </c>
      <c r="G43" s="15">
        <v>47</v>
      </c>
      <c r="H43" s="16">
        <f t="shared" si="7"/>
        <v>0.50307661806293935</v>
      </c>
      <c r="I43" s="15">
        <v>18</v>
      </c>
      <c r="J43" s="17">
        <f t="shared" si="2"/>
        <v>65.177172146534971</v>
      </c>
      <c r="K43" s="16">
        <f t="shared" si="8"/>
        <v>0.41252282681161023</v>
      </c>
      <c r="L43" s="16">
        <f t="shared" si="3"/>
        <v>1.8083192408180175E-2</v>
      </c>
      <c r="M43" s="16">
        <f t="shared" si="4"/>
        <v>0.51264946317570381</v>
      </c>
      <c r="N43" s="15">
        <v>27</v>
      </c>
      <c r="O43" s="15">
        <v>134</v>
      </c>
      <c r="P43" s="18">
        <f t="shared" si="5"/>
        <v>0.10329504108764181</v>
      </c>
      <c r="Q43" s="114">
        <f t="shared" si="6"/>
        <v>3.8257422625052524E-3</v>
      </c>
      <c r="R43" s="119"/>
    </row>
    <row r="44" spans="1:18" ht="13.8" customHeight="1" x14ac:dyDescent="0.25">
      <c r="A44" s="13">
        <v>2009</v>
      </c>
      <c r="B44" s="14">
        <v>1.2943572627121196</v>
      </c>
      <c r="C44" s="15">
        <v>9</v>
      </c>
      <c r="D44" s="16">
        <f t="shared" si="0"/>
        <v>1.1778651090680288</v>
      </c>
      <c r="E44" s="15">
        <v>13.218419216625129</v>
      </c>
      <c r="F44" s="16">
        <f t="shared" si="1"/>
        <v>1.0221699611450579</v>
      </c>
      <c r="G44" s="15">
        <v>47</v>
      </c>
      <c r="H44" s="16">
        <f t="shared" si="7"/>
        <v>0.54175007940688058</v>
      </c>
      <c r="I44" s="15">
        <v>18</v>
      </c>
      <c r="J44" s="17">
        <f t="shared" si="2"/>
        <v>65.679099742306221</v>
      </c>
      <c r="K44" s="16">
        <f t="shared" si="8"/>
        <v>0.44423506511364208</v>
      </c>
      <c r="L44" s="16">
        <f t="shared" si="3"/>
        <v>1.9473317922789789E-2</v>
      </c>
      <c r="M44" s="16">
        <f t="shared" si="4"/>
        <v>0.55205882645212911</v>
      </c>
      <c r="N44" s="15">
        <v>27</v>
      </c>
      <c r="O44" s="15">
        <v>134</v>
      </c>
      <c r="P44" s="18">
        <f t="shared" si="5"/>
        <v>0.11123573368811557</v>
      </c>
      <c r="Q44" s="114">
        <f t="shared" si="6"/>
        <v>4.1198419884487247E-3</v>
      </c>
      <c r="R44" s="119"/>
    </row>
    <row r="45" spans="1:18" ht="13.8" customHeight="1" x14ac:dyDescent="0.25">
      <c r="A45" s="13">
        <v>2010</v>
      </c>
      <c r="B45" s="14">
        <v>1.3662979840478418</v>
      </c>
      <c r="C45" s="15">
        <v>9</v>
      </c>
      <c r="D45" s="16">
        <f t="shared" si="0"/>
        <v>1.2433311654835359</v>
      </c>
      <c r="E45" s="15">
        <v>14.487560465041593</v>
      </c>
      <c r="F45" s="16">
        <f t="shared" si="1"/>
        <v>1.0632028111034024</v>
      </c>
      <c r="G45" s="15">
        <v>47</v>
      </c>
      <c r="H45" s="16">
        <f t="shared" si="7"/>
        <v>0.5634974898848033</v>
      </c>
      <c r="I45" s="15">
        <v>18</v>
      </c>
      <c r="J45" s="17">
        <f t="shared" si="2"/>
        <v>66.181027338077428</v>
      </c>
      <c r="K45" s="16">
        <f t="shared" si="8"/>
        <v>0.46206794170553872</v>
      </c>
      <c r="L45" s="16">
        <f t="shared" si="3"/>
        <v>2.0255033061064711E-2</v>
      </c>
      <c r="M45" s="16">
        <f t="shared" si="4"/>
        <v>0.57422005976465396</v>
      </c>
      <c r="N45" s="15">
        <v>27</v>
      </c>
      <c r="O45" s="15">
        <v>134</v>
      </c>
      <c r="P45" s="18">
        <f t="shared" si="5"/>
        <v>0.11570105681825119</v>
      </c>
      <c r="Q45" s="114">
        <f t="shared" si="6"/>
        <v>4.2852243266018955E-3</v>
      </c>
      <c r="R45" s="119"/>
    </row>
    <row r="46" spans="1:18" ht="13.8" customHeight="1" x14ac:dyDescent="0.25">
      <c r="A46" s="24">
        <v>2011</v>
      </c>
      <c r="B46" s="20">
        <v>1.3819439574215815</v>
      </c>
      <c r="C46" s="25">
        <v>9</v>
      </c>
      <c r="D46" s="26">
        <f t="shared" si="0"/>
        <v>1.2575690012536391</v>
      </c>
      <c r="E46" s="21">
        <v>15.756701713458057</v>
      </c>
      <c r="F46" s="26">
        <f t="shared" si="1"/>
        <v>1.0594176048851895</v>
      </c>
      <c r="G46" s="25">
        <v>47</v>
      </c>
      <c r="H46" s="20">
        <f t="shared" si="7"/>
        <v>0.56149133058915046</v>
      </c>
      <c r="I46" s="25">
        <v>18</v>
      </c>
      <c r="J46" s="27">
        <f t="shared" si="2"/>
        <v>66.682954933848677</v>
      </c>
      <c r="K46" s="20">
        <f t="shared" si="8"/>
        <v>0.46042289108310336</v>
      </c>
      <c r="L46" s="26">
        <f t="shared" si="3"/>
        <v>2.0182921252957956E-2</v>
      </c>
      <c r="M46" s="26">
        <f t="shared" si="4"/>
        <v>0.57217572606073153</v>
      </c>
      <c r="N46" s="25">
        <v>27</v>
      </c>
      <c r="O46" s="25">
        <v>134</v>
      </c>
      <c r="P46" s="28">
        <f t="shared" si="5"/>
        <v>0.11528913883313247</v>
      </c>
      <c r="Q46" s="116">
        <f t="shared" si="6"/>
        <v>4.2699681049308321E-3</v>
      </c>
      <c r="R46" s="119"/>
    </row>
    <row r="47" spans="1:18" ht="13.8" customHeight="1" x14ac:dyDescent="0.25">
      <c r="A47" s="24">
        <v>2012</v>
      </c>
      <c r="B47" s="20">
        <v>1.4484829931928236</v>
      </c>
      <c r="C47" s="25">
        <v>9</v>
      </c>
      <c r="D47" s="26">
        <f t="shared" ref="D47:D52" si="9">+B47-B47*(C47/100)</f>
        <v>1.3181195238054695</v>
      </c>
      <c r="E47" s="25">
        <v>15.756701713458057</v>
      </c>
      <c r="F47" s="26">
        <f t="shared" ref="F47:F52" si="10">+(D47-D47*(E47)/100)</f>
        <v>1.110427362212588</v>
      </c>
      <c r="G47" s="25">
        <v>47</v>
      </c>
      <c r="H47" s="20">
        <f t="shared" si="7"/>
        <v>0.58852650197267165</v>
      </c>
      <c r="I47" s="25">
        <v>18</v>
      </c>
      <c r="J47" s="27">
        <f t="shared" ref="J47:J52" si="11">100-(K47/B47*100)</f>
        <v>66.682954933848663</v>
      </c>
      <c r="K47" s="20">
        <f t="shared" si="8"/>
        <v>0.48259173161759072</v>
      </c>
      <c r="L47" s="26">
        <f t="shared" ref="L47:L52" si="12">+(K47/365)*16</f>
        <v>2.1154706043510826E-2</v>
      </c>
      <c r="M47" s="26">
        <f t="shared" ref="M47:M52" si="13">+L47*28.3495</f>
        <v>0.59972533898051017</v>
      </c>
      <c r="N47" s="25">
        <v>27</v>
      </c>
      <c r="O47" s="25">
        <v>134</v>
      </c>
      <c r="P47" s="28">
        <f t="shared" ref="P47:P52" si="14">+Q47*N47</f>
        <v>0.1208401802423416</v>
      </c>
      <c r="Q47" s="116">
        <f t="shared" ref="Q47:Q52" si="15">+M47/O47</f>
        <v>4.4755622311978367E-3</v>
      </c>
      <c r="R47" s="119"/>
    </row>
    <row r="48" spans="1:18" ht="13.8" customHeight="1" x14ac:dyDescent="0.25">
      <c r="A48" s="19">
        <v>2013</v>
      </c>
      <c r="B48" s="20">
        <v>1.4153406520389276</v>
      </c>
      <c r="C48" s="21">
        <v>9</v>
      </c>
      <c r="D48" s="20">
        <f t="shared" si="9"/>
        <v>1.287959993355424</v>
      </c>
      <c r="E48" s="25">
        <v>15.756701713458057</v>
      </c>
      <c r="F48" s="20">
        <f t="shared" si="10"/>
        <v>1.0850199790137356</v>
      </c>
      <c r="G48" s="21">
        <v>47</v>
      </c>
      <c r="H48" s="20">
        <f t="shared" si="7"/>
        <v>0.57506058887727984</v>
      </c>
      <c r="I48" s="21">
        <v>18</v>
      </c>
      <c r="J48" s="22">
        <f t="shared" si="11"/>
        <v>66.682954933848677</v>
      </c>
      <c r="K48" s="20">
        <f t="shared" si="8"/>
        <v>0.47154968287936949</v>
      </c>
      <c r="L48" s="20">
        <f t="shared" si="12"/>
        <v>2.0670671030328526E-2</v>
      </c>
      <c r="M48" s="20">
        <f t="shared" si="13"/>
        <v>0.58600318837429854</v>
      </c>
      <c r="N48" s="21">
        <v>27</v>
      </c>
      <c r="O48" s="21">
        <v>134</v>
      </c>
      <c r="P48" s="23">
        <f t="shared" si="14"/>
        <v>0.11807526929929896</v>
      </c>
      <c r="Q48" s="115">
        <f t="shared" si="15"/>
        <v>4.3731581221962577E-3</v>
      </c>
      <c r="R48" s="119"/>
    </row>
    <row r="49" spans="1:18" ht="13.8" customHeight="1" x14ac:dyDescent="0.25">
      <c r="A49" s="19">
        <v>2014</v>
      </c>
      <c r="B49" s="20">
        <v>1.6521297866975344</v>
      </c>
      <c r="C49" s="21">
        <v>9</v>
      </c>
      <c r="D49" s="20">
        <f t="shared" si="9"/>
        <v>1.5034381058947563</v>
      </c>
      <c r="E49" s="25">
        <v>15.756701713458057</v>
      </c>
      <c r="F49" s="20">
        <f t="shared" si="10"/>
        <v>1.2665458481024559</v>
      </c>
      <c r="G49" s="21">
        <v>47</v>
      </c>
      <c r="H49" s="20">
        <f t="shared" si="7"/>
        <v>0.67126929949430159</v>
      </c>
      <c r="I49" s="21">
        <v>18</v>
      </c>
      <c r="J49" s="22">
        <f t="shared" si="11"/>
        <v>66.682954933848677</v>
      </c>
      <c r="K49" s="20">
        <f t="shared" si="8"/>
        <v>0.55044082558532725</v>
      </c>
      <c r="L49" s="20">
        <f t="shared" si="12"/>
        <v>2.4128912902370511E-2</v>
      </c>
      <c r="M49" s="20">
        <f t="shared" si="13"/>
        <v>0.68404261632575281</v>
      </c>
      <c r="N49" s="21">
        <v>27</v>
      </c>
      <c r="O49" s="21">
        <v>134</v>
      </c>
      <c r="P49" s="23">
        <f t="shared" si="14"/>
        <v>0.13782948239399495</v>
      </c>
      <c r="Q49" s="115">
        <f t="shared" si="15"/>
        <v>5.1047956442220356E-3</v>
      </c>
      <c r="R49" s="119"/>
    </row>
    <row r="50" spans="1:18" ht="13.8" customHeight="1" x14ac:dyDescent="0.25">
      <c r="A50" s="24">
        <v>2015</v>
      </c>
      <c r="B50" s="20">
        <v>1.4565680321121746</v>
      </c>
      <c r="C50" s="25">
        <v>9</v>
      </c>
      <c r="D50" s="26">
        <f t="shared" si="9"/>
        <v>1.3254769092220788</v>
      </c>
      <c r="E50" s="25">
        <v>15.756701713458057</v>
      </c>
      <c r="F50" s="26">
        <f t="shared" si="10"/>
        <v>1.1166254663551927</v>
      </c>
      <c r="G50" s="25">
        <v>47</v>
      </c>
      <c r="H50" s="20">
        <f t="shared" si="7"/>
        <v>0.5918114971682521</v>
      </c>
      <c r="I50" s="25">
        <v>18</v>
      </c>
      <c r="J50" s="27">
        <f t="shared" si="11"/>
        <v>66.682954933848663</v>
      </c>
      <c r="K50" s="20">
        <f t="shared" si="8"/>
        <v>0.48528542767796673</v>
      </c>
      <c r="L50" s="26">
        <f t="shared" si="12"/>
        <v>2.1272785870814982E-2</v>
      </c>
      <c r="M50" s="26">
        <f t="shared" si="13"/>
        <v>0.60307284304466935</v>
      </c>
      <c r="N50" s="25">
        <v>27</v>
      </c>
      <c r="O50" s="25">
        <v>134</v>
      </c>
      <c r="P50" s="28">
        <f t="shared" si="14"/>
        <v>0.12151467732989606</v>
      </c>
      <c r="Q50" s="116">
        <f t="shared" si="15"/>
        <v>4.5005436048109653E-3</v>
      </c>
      <c r="R50" s="119"/>
    </row>
    <row r="51" spans="1:18" ht="13.8" customHeight="1" x14ac:dyDescent="0.25">
      <c r="A51" s="29">
        <v>2016</v>
      </c>
      <c r="B51" s="14">
        <v>1.5641501395059074</v>
      </c>
      <c r="C51" s="30">
        <v>9</v>
      </c>
      <c r="D51" s="14">
        <f t="shared" si="9"/>
        <v>1.4233766269503758</v>
      </c>
      <c r="E51" s="31">
        <v>15.756701713458057</v>
      </c>
      <c r="F51" s="14">
        <f t="shared" si="10"/>
        <v>1.1990994175827243</v>
      </c>
      <c r="G51" s="30">
        <v>47</v>
      </c>
      <c r="H51" s="16">
        <f t="shared" si="7"/>
        <v>0.63552269131884387</v>
      </c>
      <c r="I51" s="30">
        <v>18</v>
      </c>
      <c r="J51" s="32">
        <f t="shared" si="11"/>
        <v>66.682954933848677</v>
      </c>
      <c r="K51" s="16">
        <f t="shared" si="8"/>
        <v>0.52112860688145202</v>
      </c>
      <c r="L51" s="14">
        <f t="shared" si="12"/>
        <v>2.2843993726310224E-2</v>
      </c>
      <c r="M51" s="14">
        <f t="shared" si="13"/>
        <v>0.64761580014403164</v>
      </c>
      <c r="N51" s="30">
        <v>27</v>
      </c>
      <c r="O51" s="30">
        <v>134</v>
      </c>
      <c r="P51" s="33">
        <f t="shared" si="14"/>
        <v>0.13048975077528996</v>
      </c>
      <c r="Q51" s="117">
        <f t="shared" si="15"/>
        <v>4.8329537324181462E-3</v>
      </c>
      <c r="R51" s="119"/>
    </row>
    <row r="52" spans="1:18" ht="13.8" customHeight="1" x14ac:dyDescent="0.25">
      <c r="A52" s="29">
        <v>2017</v>
      </c>
      <c r="B52" s="14">
        <v>1.6189726274740976</v>
      </c>
      <c r="C52" s="30">
        <v>9</v>
      </c>
      <c r="D52" s="14">
        <f t="shared" si="9"/>
        <v>1.4732650910014289</v>
      </c>
      <c r="E52" s="30">
        <v>15.756701713458057</v>
      </c>
      <c r="F52" s="14">
        <f t="shared" si="10"/>
        <v>1.2411271051638273</v>
      </c>
      <c r="G52" s="30">
        <v>47</v>
      </c>
      <c r="H52" s="16">
        <f t="shared" si="7"/>
        <v>0.65779736573682845</v>
      </c>
      <c r="I52" s="30">
        <v>18</v>
      </c>
      <c r="J52" s="32">
        <f t="shared" si="11"/>
        <v>66.682954933848677</v>
      </c>
      <c r="K52" s="16">
        <f t="shared" si="8"/>
        <v>0.53939383990419931</v>
      </c>
      <c r="L52" s="14">
        <f t="shared" si="12"/>
        <v>2.3644661475252574E-2</v>
      </c>
      <c r="M52" s="14">
        <f t="shared" si="13"/>
        <v>0.67031433049267286</v>
      </c>
      <c r="N52" s="30">
        <v>27</v>
      </c>
      <c r="O52" s="30">
        <v>134</v>
      </c>
      <c r="P52" s="33">
        <f t="shared" si="14"/>
        <v>0.13506333524852362</v>
      </c>
      <c r="Q52" s="117">
        <f t="shared" si="15"/>
        <v>5.0023457499453194E-3</v>
      </c>
      <c r="R52" s="119"/>
    </row>
    <row r="53" spans="1:18" ht="13.8" customHeight="1" x14ac:dyDescent="0.25">
      <c r="A53" s="29">
        <v>2018</v>
      </c>
      <c r="B53" s="14">
        <v>1.7580874324351177</v>
      </c>
      <c r="C53" s="30">
        <v>9</v>
      </c>
      <c r="D53" s="14">
        <f>+B53-B53*(C53/100)</f>
        <v>1.5998595635159572</v>
      </c>
      <c r="E53" s="30">
        <v>15.756701713458057</v>
      </c>
      <c r="F53" s="14">
        <f>+(D53-D53*(E53)/100)</f>
        <v>1.3477744642585157</v>
      </c>
      <c r="G53" s="30">
        <v>47</v>
      </c>
      <c r="H53" s="16">
        <f>F53-(F53*G53/100)</f>
        <v>0.71432046605701327</v>
      </c>
      <c r="I53" s="30">
        <v>18</v>
      </c>
      <c r="J53" s="32">
        <f>100-(K53/B53*100)</f>
        <v>66.682954933848677</v>
      </c>
      <c r="K53" s="16">
        <f>+H53-H53*I53/100</f>
        <v>0.58574278216675091</v>
      </c>
      <c r="L53" s="14">
        <f>+(K53/365)*16</f>
        <v>2.5676395930597302E-2</v>
      </c>
      <c r="M53" s="14">
        <f>+L53*28.3495</f>
        <v>0.72791298643446822</v>
      </c>
      <c r="N53" s="30">
        <v>27</v>
      </c>
      <c r="O53" s="30">
        <v>134</v>
      </c>
      <c r="P53" s="33">
        <f>+Q53*N53</f>
        <v>0.1466690345800794</v>
      </c>
      <c r="Q53" s="117">
        <f>+M53/O53</f>
        <v>5.432186465928867E-3</v>
      </c>
      <c r="R53" s="119"/>
    </row>
    <row r="54" spans="1:18" ht="13.8" customHeight="1" x14ac:dyDescent="0.25">
      <c r="A54" s="34">
        <v>2019</v>
      </c>
      <c r="B54" s="14">
        <v>1.7588039415896681</v>
      </c>
      <c r="C54" s="36">
        <v>9</v>
      </c>
      <c r="D54" s="37">
        <f>+B54-B54*(C54/100)</f>
        <v>1.600511586846598</v>
      </c>
      <c r="E54" s="36">
        <v>15.756701713458057</v>
      </c>
      <c r="F54" s="37">
        <f>+(D54-D54*(E54)/100)</f>
        <v>1.3483237502178453</v>
      </c>
      <c r="G54" s="36">
        <v>47</v>
      </c>
      <c r="H54" s="40">
        <f>F54-(F54*G54/100)</f>
        <v>0.71461158761545807</v>
      </c>
      <c r="I54" s="36">
        <v>18</v>
      </c>
      <c r="J54" s="39">
        <f>100-(K54/B54*100)</f>
        <v>66.682954933848663</v>
      </c>
      <c r="K54" s="40">
        <f>+H54-H54*I54/100</f>
        <v>0.58598150184467568</v>
      </c>
      <c r="L54" s="37">
        <f>+(K54/365)*16</f>
        <v>2.5686860354835098E-2</v>
      </c>
      <c r="M54" s="37">
        <f>+L54*28.3495</f>
        <v>0.72820964762939755</v>
      </c>
      <c r="N54" s="36">
        <v>27</v>
      </c>
      <c r="O54" s="36">
        <v>134</v>
      </c>
      <c r="P54" s="41">
        <f>+Q54*N54</f>
        <v>0.14672880959696816</v>
      </c>
      <c r="Q54" s="118">
        <f>+M54/O54</f>
        <v>5.4344003554432649E-3</v>
      </c>
      <c r="R54" s="119"/>
    </row>
    <row r="55" spans="1:18" ht="13.8" customHeight="1" x14ac:dyDescent="0.25">
      <c r="A55" s="59">
        <v>2020</v>
      </c>
      <c r="B55" s="37">
        <v>1.8142459159106197</v>
      </c>
      <c r="C55" s="31">
        <v>9</v>
      </c>
      <c r="D55" s="35">
        <f>+B55-B55*(C55/100)</f>
        <v>1.6509637834786639</v>
      </c>
      <c r="E55" s="31">
        <v>15.756701713458057</v>
      </c>
      <c r="F55" s="35">
        <f>+(D55-D55*(E55)/100)</f>
        <v>1.3908263447187093</v>
      </c>
      <c r="G55" s="31">
        <v>47</v>
      </c>
      <c r="H55" s="80">
        <f>F55-(F55*G55/100)</f>
        <v>0.73713796270091581</v>
      </c>
      <c r="I55" s="31">
        <v>18</v>
      </c>
      <c r="J55" s="60">
        <f>100-(K55/B55*100)</f>
        <v>66.682954933848691</v>
      </c>
      <c r="K55" s="80">
        <f>+H55-H55*I55/100</f>
        <v>0.60445312941475093</v>
      </c>
      <c r="L55" s="35">
        <f>+(K55/365)*16</f>
        <v>2.6496575535989081E-2</v>
      </c>
      <c r="M55" s="35">
        <f>+L55*28.3495</f>
        <v>0.75116466815752247</v>
      </c>
      <c r="N55" s="31">
        <v>27</v>
      </c>
      <c r="O55" s="31">
        <v>134</v>
      </c>
      <c r="P55" s="61">
        <f>+Q55*N55</f>
        <v>0.15135407492726199</v>
      </c>
      <c r="Q55" s="120">
        <f>+M55/O55</f>
        <v>5.6057064787874812E-3</v>
      </c>
      <c r="R55" s="119"/>
    </row>
    <row r="56" spans="1:18" ht="13.8" customHeight="1" x14ac:dyDescent="0.25">
      <c r="A56" s="19">
        <v>2021</v>
      </c>
      <c r="B56" s="20">
        <v>1.958892612690518</v>
      </c>
      <c r="C56" s="21">
        <v>9</v>
      </c>
      <c r="D56" s="20">
        <f t="shared" ref="D56:D57" si="16">+B56-B56*(C56/100)</f>
        <v>1.7825922775483714</v>
      </c>
      <c r="E56" s="21">
        <v>15.756701713458057</v>
      </c>
      <c r="F56" s="20">
        <f t="shared" ref="F56:F57" si="17">+(D56-D56*(E56)/100)</f>
        <v>1.5017145296079362</v>
      </c>
      <c r="G56" s="21">
        <v>47</v>
      </c>
      <c r="H56" s="20">
        <f t="shared" ref="H56:H57" si="18">F56-(F56*G56/100)</f>
        <v>0.79590870069220609</v>
      </c>
      <c r="I56" s="21">
        <v>18</v>
      </c>
      <c r="J56" s="22">
        <f t="shared" ref="J56:J57" si="19">100-(K56/B56*100)</f>
        <v>66.682954933848677</v>
      </c>
      <c r="K56" s="20">
        <f t="shared" ref="K56:K57" si="20">+H56-H56*I56/100</f>
        <v>0.65264513456760898</v>
      </c>
      <c r="L56" s="20">
        <f t="shared" ref="L56:L57" si="21">+(K56/365)*16</f>
        <v>2.8609101789265051E-2</v>
      </c>
      <c r="M56" s="20">
        <f t="shared" ref="M56:M57" si="22">+L56*28.3495</f>
        <v>0.81105373117476953</v>
      </c>
      <c r="N56" s="21">
        <v>27</v>
      </c>
      <c r="O56" s="21">
        <v>134</v>
      </c>
      <c r="P56" s="23">
        <f t="shared" ref="P56:P57" si="23">+Q56*N56</f>
        <v>0.16342127419193117</v>
      </c>
      <c r="Q56" s="122">
        <f t="shared" ref="Q56:Q57" si="24">+M56/O56</f>
        <v>6.0526397848863394E-3</v>
      </c>
      <c r="R56" s="119"/>
    </row>
    <row r="57" spans="1:18" ht="13.8" customHeight="1" thickBot="1" x14ac:dyDescent="0.3">
      <c r="A57" s="123">
        <v>2022</v>
      </c>
      <c r="B57" s="124">
        <v>1.6763746478092028</v>
      </c>
      <c r="C57" s="125">
        <v>9</v>
      </c>
      <c r="D57" s="124">
        <f t="shared" si="16"/>
        <v>1.5255009295063746</v>
      </c>
      <c r="E57" s="125">
        <v>15.756701713458057</v>
      </c>
      <c r="F57" s="124">
        <f t="shared" si="17"/>
        <v>1.2851322984080251</v>
      </c>
      <c r="G57" s="125">
        <v>47</v>
      </c>
      <c r="H57" s="124">
        <f t="shared" si="18"/>
        <v>0.68112011815625328</v>
      </c>
      <c r="I57" s="125">
        <v>18</v>
      </c>
      <c r="J57" s="126">
        <f t="shared" si="19"/>
        <v>66.682954933848663</v>
      </c>
      <c r="K57" s="124">
        <f t="shared" si="20"/>
        <v>0.55851849688812771</v>
      </c>
      <c r="L57" s="124">
        <f t="shared" si="21"/>
        <v>2.4483002603315186E-2</v>
      </c>
      <c r="M57" s="124">
        <f t="shared" si="22"/>
        <v>0.69408088230268383</v>
      </c>
      <c r="N57" s="125">
        <v>27</v>
      </c>
      <c r="O57" s="125">
        <v>134</v>
      </c>
      <c r="P57" s="127">
        <f t="shared" si="23"/>
        <v>0.13985211807591391</v>
      </c>
      <c r="Q57" s="128">
        <f t="shared" si="24"/>
        <v>5.1797080768856999E-3</v>
      </c>
      <c r="R57" s="119"/>
    </row>
    <row r="58" spans="1:18" ht="15" customHeight="1" thickTop="1" x14ac:dyDescent="0.25">
      <c r="A58" s="7" t="s">
        <v>96</v>
      </c>
      <c r="Q58" s="7"/>
    </row>
    <row r="59" spans="1:18" ht="15" customHeight="1" x14ac:dyDescent="0.25">
      <c r="A59" s="7" t="s">
        <v>104</v>
      </c>
      <c r="Q59" s="7"/>
    </row>
    <row r="60" spans="1:18" ht="15" customHeight="1" x14ac:dyDescent="0.25">
      <c r="A60" s="7" t="s">
        <v>209</v>
      </c>
      <c r="Q60" s="7"/>
    </row>
    <row r="61" spans="1:18" ht="15" customHeight="1" x14ac:dyDescent="0.25">
      <c r="A61" s="7" t="s">
        <v>210</v>
      </c>
      <c r="Q61" s="7"/>
    </row>
    <row r="62" spans="1:18" ht="15" customHeight="1" x14ac:dyDescent="0.25">
      <c r="A62" s="7" t="s">
        <v>105</v>
      </c>
      <c r="Q62" s="7"/>
    </row>
    <row r="63" spans="1:18" ht="15" customHeight="1" x14ac:dyDescent="0.25">
      <c r="A63" s="7" t="s">
        <v>106</v>
      </c>
      <c r="Q63" s="7"/>
    </row>
    <row r="64" spans="1:18" ht="15" customHeight="1" x14ac:dyDescent="0.25">
      <c r="A64" s="7" t="s">
        <v>214</v>
      </c>
      <c r="Q64" s="7"/>
    </row>
    <row r="65" spans="17:17" x14ac:dyDescent="0.25">
      <c r="Q65" s="7"/>
    </row>
    <row r="66" spans="17:17" x14ac:dyDescent="0.25">
      <c r="Q66" s="7"/>
    </row>
    <row r="67" spans="17:17" x14ac:dyDescent="0.25">
      <c r="Q67" s="7"/>
    </row>
    <row r="68" spans="17:17" x14ac:dyDescent="0.25">
      <c r="Q68" s="7"/>
    </row>
    <row r="69" spans="17:17" x14ac:dyDescent="0.25">
      <c r="Q69" s="7"/>
    </row>
    <row r="70" spans="17:17" x14ac:dyDescent="0.25">
      <c r="Q70" s="7"/>
    </row>
    <row r="71" spans="17:17" x14ac:dyDescent="0.25">
      <c r="Q71" s="7"/>
    </row>
    <row r="72" spans="17:17" x14ac:dyDescent="0.25">
      <c r="Q72" s="7"/>
    </row>
    <row r="73" spans="17:17" x14ac:dyDescent="0.25">
      <c r="Q73" s="7"/>
    </row>
    <row r="74" spans="17:17" x14ac:dyDescent="0.25">
      <c r="Q74" s="7"/>
    </row>
    <row r="75" spans="17:17" x14ac:dyDescent="0.25">
      <c r="Q75"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81">
    <pageSetUpPr fitToPage="1"/>
  </sheetPr>
  <dimension ref="A1:R71"/>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132</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1.3290238573630104</v>
      </c>
      <c r="C5" s="15">
        <v>10</v>
      </c>
      <c r="D5" s="16">
        <f t="shared" ref="D5:D46" si="0">+B5-B5*(C5/100)</f>
        <v>1.1961214716267095</v>
      </c>
      <c r="E5" s="15">
        <v>12.469713580038542</v>
      </c>
      <c r="F5" s="16">
        <f t="shared" ref="F5:F46" si="1">+(D5-D5*(E5)/100)</f>
        <v>1.0469685500455168</v>
      </c>
      <c r="G5" s="15">
        <v>17</v>
      </c>
      <c r="H5" s="16">
        <f>F5-(F5*G5/100)</f>
        <v>0.86898389653777897</v>
      </c>
      <c r="I5" s="15">
        <v>25</v>
      </c>
      <c r="J5" s="17">
        <f t="shared" ref="J5:J46" si="2">100-(K5/B5*100)</f>
        <v>50.961157033216594</v>
      </c>
      <c r="K5" s="16">
        <f>+H5-H5*I5/100</f>
        <v>0.65173792240333417</v>
      </c>
      <c r="L5" s="16">
        <f t="shared" ref="L5:L46" si="3">+(K5/365)*16</f>
        <v>2.856933358480369E-2</v>
      </c>
      <c r="M5" s="16">
        <f t="shared" ref="M5:M46" si="4">+L5*28.3495</f>
        <v>0.80992632246239216</v>
      </c>
      <c r="N5" s="15">
        <v>18</v>
      </c>
      <c r="O5" s="15">
        <v>113</v>
      </c>
      <c r="P5" s="18">
        <f t="shared" ref="P5:P46" si="5">+Q5*N5</f>
        <v>0.12901481242763768</v>
      </c>
      <c r="Q5" s="114">
        <f t="shared" ref="Q5:Q46" si="6">+M5/O5</f>
        <v>7.167489579313205E-3</v>
      </c>
      <c r="R5" s="119"/>
    </row>
    <row r="6" spans="1:18" ht="13.8" customHeight="1" x14ac:dyDescent="0.25">
      <c r="A6" s="19">
        <v>1971</v>
      </c>
      <c r="B6" s="20">
        <v>1.39433499790524</v>
      </c>
      <c r="C6" s="21">
        <v>10</v>
      </c>
      <c r="D6" s="20">
        <f t="shared" si="0"/>
        <v>1.254901498114716</v>
      </c>
      <c r="E6" s="21">
        <v>12.469713580038542</v>
      </c>
      <c r="F6" s="20">
        <f t="shared" si="1"/>
        <v>1.0984188755881981</v>
      </c>
      <c r="G6" s="21">
        <v>17</v>
      </c>
      <c r="H6" s="20">
        <f t="shared" ref="H6:H52" si="7">F6-(F6*G6/100)</f>
        <v>0.91168766673820434</v>
      </c>
      <c r="I6" s="21">
        <v>25</v>
      </c>
      <c r="J6" s="22">
        <f t="shared" si="2"/>
        <v>50.961157033216594</v>
      </c>
      <c r="K6" s="20">
        <f t="shared" ref="K6:K52" si="8">+H6-H6*I6/100</f>
        <v>0.68376575005365325</v>
      </c>
      <c r="L6" s="20">
        <f t="shared" si="3"/>
        <v>2.9973293153036856E-2</v>
      </c>
      <c r="M6" s="20">
        <f t="shared" si="4"/>
        <v>0.84972787424201834</v>
      </c>
      <c r="N6" s="21">
        <v>18</v>
      </c>
      <c r="O6" s="21">
        <v>113</v>
      </c>
      <c r="P6" s="23">
        <f t="shared" si="5"/>
        <v>0.13535488262262241</v>
      </c>
      <c r="Q6" s="115">
        <f t="shared" si="6"/>
        <v>7.5197157012567998E-3</v>
      </c>
      <c r="R6" s="119"/>
    </row>
    <row r="7" spans="1:18" ht="13.8" customHeight="1" x14ac:dyDescent="0.25">
      <c r="A7" s="19">
        <v>1972</v>
      </c>
      <c r="B7" s="20">
        <v>1.4734868696878456</v>
      </c>
      <c r="C7" s="21">
        <v>10</v>
      </c>
      <c r="D7" s="20">
        <f t="shared" si="0"/>
        <v>1.326138182719061</v>
      </c>
      <c r="E7" s="21">
        <v>12.469713580038542</v>
      </c>
      <c r="F7" s="20">
        <f t="shared" si="1"/>
        <v>1.160772549658466</v>
      </c>
      <c r="G7" s="21">
        <v>17</v>
      </c>
      <c r="H7" s="20">
        <f t="shared" si="7"/>
        <v>0.96344121621652679</v>
      </c>
      <c r="I7" s="21">
        <v>25</v>
      </c>
      <c r="J7" s="22">
        <f t="shared" si="2"/>
        <v>50.961157033216594</v>
      </c>
      <c r="K7" s="20">
        <f t="shared" si="8"/>
        <v>0.72258091216239506</v>
      </c>
      <c r="L7" s="20">
        <f t="shared" si="3"/>
        <v>3.1674779711228278E-2</v>
      </c>
      <c r="M7" s="20">
        <f t="shared" si="4"/>
        <v>0.89796416742346608</v>
      </c>
      <c r="N7" s="21">
        <v>18</v>
      </c>
      <c r="O7" s="21">
        <v>113</v>
      </c>
      <c r="P7" s="23">
        <f t="shared" si="5"/>
        <v>0.14303853994356097</v>
      </c>
      <c r="Q7" s="115">
        <f t="shared" si="6"/>
        <v>7.9465855524200532E-3</v>
      </c>
      <c r="R7" s="119"/>
    </row>
    <row r="8" spans="1:18" ht="13.8" customHeight="1" x14ac:dyDescent="0.25">
      <c r="A8" s="19">
        <v>1973</v>
      </c>
      <c r="B8" s="20">
        <v>1.5187556923018846</v>
      </c>
      <c r="C8" s="21">
        <v>10</v>
      </c>
      <c r="D8" s="20">
        <f t="shared" si="0"/>
        <v>1.366880123071696</v>
      </c>
      <c r="E8" s="21">
        <v>12.469713580038542</v>
      </c>
      <c r="F8" s="20">
        <f t="shared" si="1"/>
        <v>1.1964340867421772</v>
      </c>
      <c r="G8" s="21">
        <v>17</v>
      </c>
      <c r="H8" s="20">
        <f t="shared" si="7"/>
        <v>0.99304029199600707</v>
      </c>
      <c r="I8" s="21">
        <v>25</v>
      </c>
      <c r="J8" s="22">
        <f t="shared" si="2"/>
        <v>50.961157033216594</v>
      </c>
      <c r="K8" s="20">
        <f t="shared" si="8"/>
        <v>0.74478021899700531</v>
      </c>
      <c r="L8" s="20">
        <f t="shared" si="3"/>
        <v>3.2647900010827631E-2</v>
      </c>
      <c r="M8" s="20">
        <f t="shared" si="4"/>
        <v>0.92555164135695789</v>
      </c>
      <c r="N8" s="21">
        <v>18</v>
      </c>
      <c r="O8" s="21">
        <v>113</v>
      </c>
      <c r="P8" s="23">
        <f t="shared" si="5"/>
        <v>0.14743300481792251</v>
      </c>
      <c r="Q8" s="115">
        <f t="shared" si="6"/>
        <v>8.1907224898845835E-3</v>
      </c>
      <c r="R8" s="119"/>
    </row>
    <row r="9" spans="1:18" ht="13.8" customHeight="1" x14ac:dyDescent="0.25">
      <c r="A9" s="19">
        <v>1974</v>
      </c>
      <c r="B9" s="20">
        <v>1.5859090781561249</v>
      </c>
      <c r="C9" s="21">
        <v>10</v>
      </c>
      <c r="D9" s="20">
        <f t="shared" si="0"/>
        <v>1.4273181703405124</v>
      </c>
      <c r="E9" s="21">
        <v>12.469713580038542</v>
      </c>
      <c r="F9" s="20">
        <f t="shared" si="1"/>
        <v>1.2493356826232038</v>
      </c>
      <c r="G9" s="21">
        <v>17</v>
      </c>
      <c r="H9" s="20">
        <f t="shared" si="7"/>
        <v>1.0369486165772592</v>
      </c>
      <c r="I9" s="21">
        <v>25</v>
      </c>
      <c r="J9" s="22">
        <f t="shared" si="2"/>
        <v>50.961157033216594</v>
      </c>
      <c r="K9" s="20">
        <f t="shared" si="8"/>
        <v>0.77771146243294442</v>
      </c>
      <c r="L9" s="20">
        <f t="shared" si="3"/>
        <v>3.4091461366923592E-2</v>
      </c>
      <c r="M9" s="20">
        <f t="shared" si="4"/>
        <v>0.96647588402160034</v>
      </c>
      <c r="N9" s="21">
        <v>18</v>
      </c>
      <c r="O9" s="21">
        <v>113</v>
      </c>
      <c r="P9" s="23">
        <f t="shared" si="5"/>
        <v>0.1539519107291045</v>
      </c>
      <c r="Q9" s="115">
        <f t="shared" si="6"/>
        <v>8.5528839293946939E-3</v>
      </c>
      <c r="R9" s="119"/>
    </row>
    <row r="10" spans="1:18" ht="13.8" customHeight="1" x14ac:dyDescent="0.25">
      <c r="A10" s="19">
        <v>1975</v>
      </c>
      <c r="B10" s="20">
        <v>1.6676667916822938</v>
      </c>
      <c r="C10" s="21">
        <v>10</v>
      </c>
      <c r="D10" s="20">
        <f t="shared" si="0"/>
        <v>1.5009001125140644</v>
      </c>
      <c r="E10" s="21">
        <v>12.469713580038542</v>
      </c>
      <c r="F10" s="20">
        <f t="shared" si="1"/>
        <v>1.3137421673610843</v>
      </c>
      <c r="G10" s="21">
        <v>17</v>
      </c>
      <c r="H10" s="20">
        <f t="shared" si="7"/>
        <v>1.0904059989096999</v>
      </c>
      <c r="I10" s="21">
        <v>25</v>
      </c>
      <c r="J10" s="22">
        <f t="shared" si="2"/>
        <v>50.961157033216594</v>
      </c>
      <c r="K10" s="20">
        <f t="shared" si="8"/>
        <v>0.81780449918227494</v>
      </c>
      <c r="L10" s="20">
        <f t="shared" si="3"/>
        <v>3.5848964347716158E-2</v>
      </c>
      <c r="M10" s="20">
        <f t="shared" si="4"/>
        <v>1.0163002147755793</v>
      </c>
      <c r="N10" s="21">
        <v>18</v>
      </c>
      <c r="O10" s="21">
        <v>113</v>
      </c>
      <c r="P10" s="23">
        <f t="shared" si="5"/>
        <v>0.16188852978726043</v>
      </c>
      <c r="Q10" s="115">
        <f t="shared" si="6"/>
        <v>8.9938072104033574E-3</v>
      </c>
      <c r="R10" s="119"/>
    </row>
    <row r="11" spans="1:18" ht="13.8" customHeight="1" x14ac:dyDescent="0.25">
      <c r="A11" s="13">
        <v>1976</v>
      </c>
      <c r="B11" s="14">
        <v>1.7726236613387758</v>
      </c>
      <c r="C11" s="15">
        <v>10</v>
      </c>
      <c r="D11" s="16">
        <f t="shared" si="0"/>
        <v>1.5953612952048983</v>
      </c>
      <c r="E11" s="15">
        <v>12.469713580038542</v>
      </c>
      <c r="F11" s="16">
        <f t="shared" si="1"/>
        <v>1.3964243111260544</v>
      </c>
      <c r="G11" s="15">
        <v>17</v>
      </c>
      <c r="H11" s="16">
        <f t="shared" si="7"/>
        <v>1.1590321782346251</v>
      </c>
      <c r="I11" s="15">
        <v>25</v>
      </c>
      <c r="J11" s="17">
        <f t="shared" si="2"/>
        <v>50.961157033216594</v>
      </c>
      <c r="K11" s="16">
        <f t="shared" si="8"/>
        <v>0.86927413367596884</v>
      </c>
      <c r="L11" s="16">
        <f t="shared" si="3"/>
        <v>3.8105167503604112E-2</v>
      </c>
      <c r="M11" s="16">
        <f t="shared" si="4"/>
        <v>1.0802624461434247</v>
      </c>
      <c r="N11" s="15">
        <v>18</v>
      </c>
      <c r="O11" s="15">
        <v>113</v>
      </c>
      <c r="P11" s="18">
        <f t="shared" si="5"/>
        <v>0.17207720381045705</v>
      </c>
      <c r="Q11" s="114">
        <f t="shared" si="6"/>
        <v>9.5598446561365024E-3</v>
      </c>
      <c r="R11" s="119"/>
    </row>
    <row r="12" spans="1:18" ht="13.8" customHeight="1" x14ac:dyDescent="0.25">
      <c r="A12" s="13">
        <v>1977</v>
      </c>
      <c r="B12" s="14">
        <v>1.9139979749272384</v>
      </c>
      <c r="C12" s="15">
        <v>10</v>
      </c>
      <c r="D12" s="16">
        <f t="shared" si="0"/>
        <v>1.7225981774345147</v>
      </c>
      <c r="E12" s="15">
        <v>12.469713580038542</v>
      </c>
      <c r="F12" s="16">
        <f t="shared" si="1"/>
        <v>1.5077951185734666</v>
      </c>
      <c r="G12" s="15">
        <v>17</v>
      </c>
      <c r="H12" s="16">
        <f t="shared" si="7"/>
        <v>1.2514699484159773</v>
      </c>
      <c r="I12" s="15">
        <v>25</v>
      </c>
      <c r="J12" s="17">
        <f t="shared" si="2"/>
        <v>50.961157033216587</v>
      </c>
      <c r="K12" s="16">
        <f t="shared" si="8"/>
        <v>0.93860246131198299</v>
      </c>
      <c r="L12" s="16">
        <f t="shared" si="3"/>
        <v>4.1144217482169121E-2</v>
      </c>
      <c r="M12" s="16">
        <f t="shared" si="4"/>
        <v>1.1664179935107535</v>
      </c>
      <c r="N12" s="15">
        <v>18</v>
      </c>
      <c r="O12" s="15">
        <v>113</v>
      </c>
      <c r="P12" s="18">
        <f t="shared" si="5"/>
        <v>0.18580109631144748</v>
      </c>
      <c r="Q12" s="114">
        <f t="shared" si="6"/>
        <v>1.0322283128413748E-2</v>
      </c>
      <c r="R12" s="119"/>
    </row>
    <row r="13" spans="1:18" ht="13.8" customHeight="1" x14ac:dyDescent="0.25">
      <c r="A13" s="13">
        <v>1978</v>
      </c>
      <c r="B13" s="14">
        <v>1.9799941595345596</v>
      </c>
      <c r="C13" s="15">
        <v>10</v>
      </c>
      <c r="D13" s="16">
        <f t="shared" si="0"/>
        <v>1.7819947435811037</v>
      </c>
      <c r="E13" s="15">
        <v>12.469713580038542</v>
      </c>
      <c r="F13" s="16">
        <f t="shared" si="1"/>
        <v>1.5597851030451977</v>
      </c>
      <c r="G13" s="15">
        <v>17</v>
      </c>
      <c r="H13" s="16">
        <f t="shared" si="7"/>
        <v>1.294621635527514</v>
      </c>
      <c r="I13" s="15">
        <v>25</v>
      </c>
      <c r="J13" s="17">
        <f t="shared" si="2"/>
        <v>50.961157033216594</v>
      </c>
      <c r="K13" s="16">
        <f t="shared" si="8"/>
        <v>0.97096622664563548</v>
      </c>
      <c r="L13" s="16">
        <f t="shared" si="3"/>
        <v>4.2562903085836074E-2</v>
      </c>
      <c r="M13" s="16">
        <f t="shared" si="4"/>
        <v>1.2066370210319097</v>
      </c>
      <c r="N13" s="15">
        <v>18</v>
      </c>
      <c r="O13" s="15">
        <v>113</v>
      </c>
      <c r="P13" s="18">
        <f t="shared" si="5"/>
        <v>0.19220766706702988</v>
      </c>
      <c r="Q13" s="114">
        <f t="shared" si="6"/>
        <v>1.0678203725946104E-2</v>
      </c>
      <c r="R13" s="119"/>
    </row>
    <row r="14" spans="1:18" ht="13.8" customHeight="1" x14ac:dyDescent="0.25">
      <c r="A14" s="13">
        <v>1979</v>
      </c>
      <c r="B14" s="14">
        <v>2.1554417808980029</v>
      </c>
      <c r="C14" s="15">
        <v>10</v>
      </c>
      <c r="D14" s="16">
        <f t="shared" si="0"/>
        <v>1.9398976028082027</v>
      </c>
      <c r="E14" s="15">
        <v>12.469713580038542</v>
      </c>
      <c r="F14" s="16">
        <f t="shared" si="1"/>
        <v>1.6979979279919861</v>
      </c>
      <c r="G14" s="15">
        <v>17</v>
      </c>
      <c r="H14" s="16">
        <f t="shared" si="7"/>
        <v>1.4093382802333485</v>
      </c>
      <c r="I14" s="15">
        <v>25</v>
      </c>
      <c r="J14" s="17">
        <f t="shared" si="2"/>
        <v>50.961157033216587</v>
      </c>
      <c r="K14" s="16">
        <f t="shared" si="8"/>
        <v>1.0570037101750114</v>
      </c>
      <c r="L14" s="16">
        <f t="shared" si="3"/>
        <v>4.6334409213151184E-2</v>
      </c>
      <c r="M14" s="16">
        <f t="shared" si="4"/>
        <v>1.3135573339882294</v>
      </c>
      <c r="N14" s="15">
        <v>18</v>
      </c>
      <c r="O14" s="15">
        <v>113</v>
      </c>
      <c r="P14" s="18">
        <f t="shared" si="5"/>
        <v>0.20923922134325779</v>
      </c>
      <c r="Q14" s="114">
        <f t="shared" si="6"/>
        <v>1.1624401185736544E-2</v>
      </c>
      <c r="R14" s="119"/>
    </row>
    <row r="15" spans="1:18" ht="13.8" customHeight="1" x14ac:dyDescent="0.25">
      <c r="A15" s="13">
        <v>1980</v>
      </c>
      <c r="B15" s="14">
        <v>2.3079529785795212</v>
      </c>
      <c r="C15" s="15">
        <v>10</v>
      </c>
      <c r="D15" s="16">
        <f t="shared" si="0"/>
        <v>2.077157680721569</v>
      </c>
      <c r="E15" s="15">
        <v>12.469713580038542</v>
      </c>
      <c r="F15" s="16">
        <f t="shared" si="1"/>
        <v>1.8181420673298179</v>
      </c>
      <c r="G15" s="15">
        <v>17</v>
      </c>
      <c r="H15" s="16">
        <f t="shared" si="7"/>
        <v>1.5090579158837487</v>
      </c>
      <c r="I15" s="15">
        <v>25</v>
      </c>
      <c r="J15" s="17">
        <f t="shared" si="2"/>
        <v>50.961157033216594</v>
      </c>
      <c r="K15" s="16">
        <f t="shared" si="8"/>
        <v>1.1317934369128115</v>
      </c>
      <c r="L15" s="16">
        <f t="shared" si="3"/>
        <v>4.9612862987958861E-2</v>
      </c>
      <c r="M15" s="16">
        <f t="shared" si="4"/>
        <v>1.4064998592771396</v>
      </c>
      <c r="N15" s="15">
        <v>18</v>
      </c>
      <c r="O15" s="15">
        <v>113</v>
      </c>
      <c r="P15" s="18">
        <f t="shared" si="5"/>
        <v>0.22404422537157975</v>
      </c>
      <c r="Q15" s="114">
        <f t="shared" si="6"/>
        <v>1.2446901409532208E-2</v>
      </c>
      <c r="R15" s="119"/>
    </row>
    <row r="16" spans="1:18" ht="13.8" customHeight="1" x14ac:dyDescent="0.25">
      <c r="A16" s="19">
        <v>1981</v>
      </c>
      <c r="B16" s="20">
        <v>2.3248560656792745</v>
      </c>
      <c r="C16" s="21">
        <v>10</v>
      </c>
      <c r="D16" s="20">
        <f t="shared" si="0"/>
        <v>2.092370459111347</v>
      </c>
      <c r="E16" s="21">
        <v>12.469713580038542</v>
      </c>
      <c r="F16" s="20">
        <f t="shared" si="1"/>
        <v>1.8314578558268246</v>
      </c>
      <c r="G16" s="21">
        <v>17</v>
      </c>
      <c r="H16" s="20">
        <f t="shared" si="7"/>
        <v>1.5201100203362645</v>
      </c>
      <c r="I16" s="21">
        <v>25</v>
      </c>
      <c r="J16" s="22">
        <f t="shared" si="2"/>
        <v>50.961157033216594</v>
      </c>
      <c r="K16" s="20">
        <f t="shared" si="8"/>
        <v>1.1400825152521983</v>
      </c>
      <c r="L16" s="20">
        <f t="shared" si="3"/>
        <v>4.9976219846671707E-2</v>
      </c>
      <c r="M16" s="20">
        <f t="shared" si="4"/>
        <v>1.4168008445432194</v>
      </c>
      <c r="N16" s="21">
        <v>18</v>
      </c>
      <c r="O16" s="21">
        <v>113</v>
      </c>
      <c r="P16" s="23">
        <f t="shared" si="5"/>
        <v>0.22568509028122077</v>
      </c>
      <c r="Q16" s="115">
        <f t="shared" si="6"/>
        <v>1.2538060571178932E-2</v>
      </c>
      <c r="R16" s="119"/>
    </row>
    <row r="17" spans="1:18" ht="13.8" customHeight="1" x14ac:dyDescent="0.25">
      <c r="A17" s="19">
        <v>1982</v>
      </c>
      <c r="B17" s="20">
        <v>2.4567936327458786</v>
      </c>
      <c r="C17" s="21">
        <v>10</v>
      </c>
      <c r="D17" s="20">
        <f t="shared" si="0"/>
        <v>2.2111142694712909</v>
      </c>
      <c r="E17" s="21">
        <v>12.469713580038542</v>
      </c>
      <c r="F17" s="20">
        <f t="shared" si="1"/>
        <v>1.9353946531408592</v>
      </c>
      <c r="G17" s="21">
        <v>17</v>
      </c>
      <c r="H17" s="20">
        <f t="shared" si="7"/>
        <v>1.6063775621069132</v>
      </c>
      <c r="I17" s="21">
        <v>25</v>
      </c>
      <c r="J17" s="22">
        <f t="shared" si="2"/>
        <v>50.961157033216594</v>
      </c>
      <c r="K17" s="20">
        <f t="shared" si="8"/>
        <v>1.2047831715801849</v>
      </c>
      <c r="L17" s="20">
        <f t="shared" si="3"/>
        <v>5.281241300077523E-2</v>
      </c>
      <c r="M17" s="20">
        <f t="shared" si="4"/>
        <v>1.4972055023654773</v>
      </c>
      <c r="N17" s="21">
        <v>18</v>
      </c>
      <c r="O17" s="21">
        <v>113</v>
      </c>
      <c r="P17" s="23">
        <f t="shared" si="5"/>
        <v>0.23849291188122648</v>
      </c>
      <c r="Q17" s="115">
        <f t="shared" si="6"/>
        <v>1.3249606215623693E-2</v>
      </c>
      <c r="R17" s="119"/>
    </row>
    <row r="18" spans="1:18" ht="13.8" customHeight="1" x14ac:dyDescent="0.25">
      <c r="A18" s="19">
        <v>1983</v>
      </c>
      <c r="B18" s="20">
        <v>2.5561191086907349</v>
      </c>
      <c r="C18" s="21">
        <v>10</v>
      </c>
      <c r="D18" s="20">
        <f t="shared" si="0"/>
        <v>2.3005071978216614</v>
      </c>
      <c r="E18" s="21">
        <v>12.469713580038542</v>
      </c>
      <c r="F18" s="20">
        <f t="shared" si="1"/>
        <v>2.0136405393651295</v>
      </c>
      <c r="G18" s="21">
        <v>17</v>
      </c>
      <c r="H18" s="20">
        <f t="shared" si="7"/>
        <v>1.6713216476730575</v>
      </c>
      <c r="I18" s="21">
        <v>25</v>
      </c>
      <c r="J18" s="22">
        <f t="shared" si="2"/>
        <v>50.961157033216594</v>
      </c>
      <c r="K18" s="20">
        <f t="shared" si="8"/>
        <v>1.2534912357547932</v>
      </c>
      <c r="L18" s="20">
        <f t="shared" si="3"/>
        <v>5.4947561019388191E-2</v>
      </c>
      <c r="M18" s="20">
        <f t="shared" si="4"/>
        <v>1.5577358811191455</v>
      </c>
      <c r="N18" s="21">
        <v>18</v>
      </c>
      <c r="O18" s="21">
        <v>113</v>
      </c>
      <c r="P18" s="23">
        <f t="shared" si="5"/>
        <v>0.24813491911632407</v>
      </c>
      <c r="Q18" s="115">
        <f t="shared" si="6"/>
        <v>1.3785273284240226E-2</v>
      </c>
      <c r="R18" s="119"/>
    </row>
    <row r="19" spans="1:18" ht="13.8" customHeight="1" x14ac:dyDescent="0.25">
      <c r="A19" s="19">
        <v>1984</v>
      </c>
      <c r="B19" s="20">
        <v>2.624969113341344</v>
      </c>
      <c r="C19" s="21">
        <v>10</v>
      </c>
      <c r="D19" s="20">
        <f t="shared" si="0"/>
        <v>2.3624722020072095</v>
      </c>
      <c r="E19" s="21">
        <v>12.469713580038542</v>
      </c>
      <c r="F19" s="20">
        <f t="shared" si="1"/>
        <v>2.0678786850088811</v>
      </c>
      <c r="G19" s="21">
        <v>17</v>
      </c>
      <c r="H19" s="20">
        <f t="shared" si="7"/>
        <v>1.7163393085573713</v>
      </c>
      <c r="I19" s="21">
        <v>25</v>
      </c>
      <c r="J19" s="22">
        <f t="shared" si="2"/>
        <v>50.961157033216594</v>
      </c>
      <c r="K19" s="20">
        <f t="shared" si="8"/>
        <v>1.2872544814180285</v>
      </c>
      <c r="L19" s="20">
        <f t="shared" si="3"/>
        <v>5.6427593705995767E-2</v>
      </c>
      <c r="M19" s="20">
        <f t="shared" si="4"/>
        <v>1.5996940677681268</v>
      </c>
      <c r="N19" s="21">
        <v>18</v>
      </c>
      <c r="O19" s="21">
        <v>113</v>
      </c>
      <c r="P19" s="23">
        <f t="shared" si="5"/>
        <v>0.25481852406925914</v>
      </c>
      <c r="Q19" s="115">
        <f t="shared" si="6"/>
        <v>1.4156584670514397E-2</v>
      </c>
      <c r="R19" s="119"/>
    </row>
    <row r="20" spans="1:18" ht="13.8" customHeight="1" x14ac:dyDescent="0.25">
      <c r="A20" s="19">
        <v>1985</v>
      </c>
      <c r="B20" s="20">
        <v>2.6724220643613763</v>
      </c>
      <c r="C20" s="21">
        <v>10</v>
      </c>
      <c r="D20" s="20">
        <f t="shared" si="0"/>
        <v>2.4051798579252388</v>
      </c>
      <c r="E20" s="21">
        <v>12.469713580038542</v>
      </c>
      <c r="F20" s="20">
        <f t="shared" si="1"/>
        <v>2.1052608185571837</v>
      </c>
      <c r="G20" s="21">
        <v>17</v>
      </c>
      <c r="H20" s="20">
        <f t="shared" si="7"/>
        <v>1.7473664794024626</v>
      </c>
      <c r="I20" s="21">
        <v>25</v>
      </c>
      <c r="J20" s="22">
        <f t="shared" si="2"/>
        <v>50.96115703321658</v>
      </c>
      <c r="K20" s="20">
        <f t="shared" si="8"/>
        <v>1.3105248595518471</v>
      </c>
      <c r="L20" s="20">
        <f t="shared" si="3"/>
        <v>5.7447665076245352E-2</v>
      </c>
      <c r="M20" s="20">
        <f t="shared" si="4"/>
        <v>1.6286125810790175</v>
      </c>
      <c r="N20" s="21">
        <v>18</v>
      </c>
      <c r="O20" s="21">
        <v>113</v>
      </c>
      <c r="P20" s="23">
        <f t="shared" si="5"/>
        <v>0.25942501291524173</v>
      </c>
      <c r="Q20" s="115">
        <f t="shared" si="6"/>
        <v>1.4412500717513429E-2</v>
      </c>
      <c r="R20" s="119"/>
    </row>
    <row r="21" spans="1:18" ht="13.8" customHeight="1" x14ac:dyDescent="0.25">
      <c r="A21" s="13">
        <v>1986</v>
      </c>
      <c r="B21" s="14">
        <v>2.7752820474463018</v>
      </c>
      <c r="C21" s="15">
        <v>10</v>
      </c>
      <c r="D21" s="16">
        <f t="shared" si="0"/>
        <v>2.4977538427016714</v>
      </c>
      <c r="E21" s="15">
        <v>12.469713580038542</v>
      </c>
      <c r="F21" s="16">
        <f t="shared" si="1"/>
        <v>2.1862910925823664</v>
      </c>
      <c r="G21" s="15">
        <v>17</v>
      </c>
      <c r="H21" s="16">
        <f t="shared" si="7"/>
        <v>1.8146216068433643</v>
      </c>
      <c r="I21" s="15">
        <v>25</v>
      </c>
      <c r="J21" s="17">
        <f t="shared" si="2"/>
        <v>50.961157033216594</v>
      </c>
      <c r="K21" s="16">
        <f t="shared" si="8"/>
        <v>1.3609662051325233</v>
      </c>
      <c r="L21" s="16">
        <f t="shared" si="3"/>
        <v>5.9658792553754447E-2</v>
      </c>
      <c r="M21" s="16">
        <f t="shared" si="4"/>
        <v>1.6912969395026616</v>
      </c>
      <c r="N21" s="15">
        <v>18</v>
      </c>
      <c r="O21" s="15">
        <v>113</v>
      </c>
      <c r="P21" s="18">
        <f t="shared" si="5"/>
        <v>0.26941013195617619</v>
      </c>
      <c r="Q21" s="114">
        <f t="shared" si="6"/>
        <v>1.4967229553120898E-2</v>
      </c>
      <c r="R21" s="119"/>
    </row>
    <row r="22" spans="1:18" ht="13.8" customHeight="1" x14ac:dyDescent="0.25">
      <c r="A22" s="13">
        <v>1987</v>
      </c>
      <c r="B22" s="14">
        <v>2.8793512462727135</v>
      </c>
      <c r="C22" s="15">
        <v>10</v>
      </c>
      <c r="D22" s="16">
        <f t="shared" si="0"/>
        <v>2.5914161216454423</v>
      </c>
      <c r="E22" s="15">
        <v>12.469713580038542</v>
      </c>
      <c r="F22" s="16">
        <f t="shared" si="1"/>
        <v>2.2682739536093126</v>
      </c>
      <c r="G22" s="15">
        <v>17</v>
      </c>
      <c r="H22" s="16">
        <f t="shared" si="7"/>
        <v>1.8826673814957295</v>
      </c>
      <c r="I22" s="15">
        <v>25</v>
      </c>
      <c r="J22" s="17">
        <f t="shared" si="2"/>
        <v>50.961157033216587</v>
      </c>
      <c r="K22" s="16">
        <f t="shared" si="8"/>
        <v>1.4120005361217971</v>
      </c>
      <c r="L22" s="16">
        <f t="shared" si="3"/>
        <v>6.1895913912188363E-2</v>
      </c>
      <c r="M22" s="16">
        <f t="shared" si="4"/>
        <v>1.754718211453584</v>
      </c>
      <c r="N22" s="15">
        <v>18</v>
      </c>
      <c r="O22" s="15">
        <v>113</v>
      </c>
      <c r="P22" s="18">
        <f t="shared" si="5"/>
        <v>0.27951263545278326</v>
      </c>
      <c r="Q22" s="114">
        <f t="shared" si="6"/>
        <v>1.5528479747376849E-2</v>
      </c>
      <c r="R22" s="119"/>
    </row>
    <row r="23" spans="1:18" ht="13.8" customHeight="1" x14ac:dyDescent="0.25">
      <c r="A23" s="13">
        <v>1988</v>
      </c>
      <c r="B23" s="14">
        <v>3.0774864195313874</v>
      </c>
      <c r="C23" s="15">
        <v>10</v>
      </c>
      <c r="D23" s="16">
        <f t="shared" si="0"/>
        <v>2.7697377775782486</v>
      </c>
      <c r="E23" s="15">
        <v>12.469713580038542</v>
      </c>
      <c r="F23" s="16">
        <f t="shared" si="1"/>
        <v>2.4243594097961161</v>
      </c>
      <c r="G23" s="15">
        <v>17</v>
      </c>
      <c r="H23" s="16">
        <f t="shared" si="7"/>
        <v>2.0122183101307765</v>
      </c>
      <c r="I23" s="15">
        <v>25</v>
      </c>
      <c r="J23" s="17">
        <f t="shared" si="2"/>
        <v>50.961157033216594</v>
      </c>
      <c r="K23" s="16">
        <f t="shared" si="8"/>
        <v>1.5091637325980822</v>
      </c>
      <c r="L23" s="16">
        <f t="shared" si="3"/>
        <v>6.615512252484744E-2</v>
      </c>
      <c r="M23" s="16">
        <f t="shared" si="4"/>
        <v>1.8754646460181625</v>
      </c>
      <c r="N23" s="15">
        <v>18</v>
      </c>
      <c r="O23" s="15">
        <v>113</v>
      </c>
      <c r="P23" s="18">
        <f t="shared" si="5"/>
        <v>0.29874658078165423</v>
      </c>
      <c r="Q23" s="114">
        <f t="shared" si="6"/>
        <v>1.6597032265647457E-2</v>
      </c>
      <c r="R23" s="119"/>
    </row>
    <row r="24" spans="1:18" ht="13.8" customHeight="1" x14ac:dyDescent="0.25">
      <c r="A24" s="13">
        <v>1989</v>
      </c>
      <c r="B24" s="14">
        <v>3.4519138480322793</v>
      </c>
      <c r="C24" s="15">
        <v>10</v>
      </c>
      <c r="D24" s="16">
        <f t="shared" si="0"/>
        <v>3.1067224632290511</v>
      </c>
      <c r="E24" s="15">
        <v>12.469713580038542</v>
      </c>
      <c r="F24" s="16">
        <f t="shared" si="1"/>
        <v>2.7193230703376701</v>
      </c>
      <c r="G24" s="15">
        <v>17</v>
      </c>
      <c r="H24" s="16">
        <f t="shared" si="7"/>
        <v>2.257038148380266</v>
      </c>
      <c r="I24" s="15">
        <v>25</v>
      </c>
      <c r="J24" s="17">
        <f t="shared" si="2"/>
        <v>50.961157033216601</v>
      </c>
      <c r="K24" s="16">
        <f t="shared" si="8"/>
        <v>1.6927786112851995</v>
      </c>
      <c r="L24" s="16">
        <f t="shared" si="3"/>
        <v>7.4203993919351216E-2</v>
      </c>
      <c r="M24" s="16">
        <f t="shared" si="4"/>
        <v>2.1036461256166472</v>
      </c>
      <c r="N24" s="15">
        <v>18</v>
      </c>
      <c r="O24" s="15">
        <v>113</v>
      </c>
      <c r="P24" s="18">
        <f t="shared" si="5"/>
        <v>0.33509407310707656</v>
      </c>
      <c r="Q24" s="114">
        <f t="shared" si="6"/>
        <v>1.8616337394837586E-2</v>
      </c>
      <c r="R24" s="119"/>
    </row>
    <row r="25" spans="1:18" ht="13.8" customHeight="1" x14ac:dyDescent="0.25">
      <c r="A25" s="13">
        <v>1990</v>
      </c>
      <c r="B25" s="14">
        <v>3.5056748077854896</v>
      </c>
      <c r="C25" s="15">
        <v>10</v>
      </c>
      <c r="D25" s="16">
        <f t="shared" si="0"/>
        <v>3.1551073270069407</v>
      </c>
      <c r="E25" s="15">
        <v>12.469713580038542</v>
      </c>
      <c r="F25" s="16">
        <f t="shared" si="1"/>
        <v>2.7616744801863651</v>
      </c>
      <c r="G25" s="15">
        <v>17</v>
      </c>
      <c r="H25" s="16">
        <f t="shared" si="7"/>
        <v>2.2921898185546832</v>
      </c>
      <c r="I25" s="15">
        <v>25</v>
      </c>
      <c r="J25" s="17">
        <f t="shared" si="2"/>
        <v>50.961157033216594</v>
      </c>
      <c r="K25" s="16">
        <f t="shared" si="8"/>
        <v>1.7191423639160124</v>
      </c>
      <c r="L25" s="16">
        <f t="shared" si="3"/>
        <v>7.5359665267551224E-2</v>
      </c>
      <c r="M25" s="16">
        <f t="shared" si="4"/>
        <v>2.1364088305024431</v>
      </c>
      <c r="N25" s="15">
        <v>18</v>
      </c>
      <c r="O25" s="15">
        <v>113</v>
      </c>
      <c r="P25" s="18">
        <f t="shared" si="5"/>
        <v>0.34031291105348649</v>
      </c>
      <c r="Q25" s="114">
        <f t="shared" si="6"/>
        <v>1.8906272836304805E-2</v>
      </c>
      <c r="R25" s="119"/>
    </row>
    <row r="26" spans="1:18" ht="13.8" customHeight="1" x14ac:dyDescent="0.25">
      <c r="A26" s="19">
        <v>1991</v>
      </c>
      <c r="B26" s="20">
        <v>3.6718586409052714</v>
      </c>
      <c r="C26" s="21">
        <v>10</v>
      </c>
      <c r="D26" s="20">
        <f t="shared" si="0"/>
        <v>3.3046727768147441</v>
      </c>
      <c r="E26" s="21">
        <v>12.469713580038542</v>
      </c>
      <c r="F26" s="20">
        <f t="shared" si="1"/>
        <v>2.892589546788439</v>
      </c>
      <c r="G26" s="21">
        <v>17</v>
      </c>
      <c r="H26" s="20">
        <f t="shared" si="7"/>
        <v>2.4008493238344046</v>
      </c>
      <c r="I26" s="21">
        <v>25</v>
      </c>
      <c r="J26" s="22">
        <f t="shared" si="2"/>
        <v>50.961157033216594</v>
      </c>
      <c r="K26" s="20">
        <f t="shared" si="8"/>
        <v>1.8006369928758035</v>
      </c>
      <c r="L26" s="20">
        <f t="shared" si="3"/>
        <v>7.8932032564418789E-2</v>
      </c>
      <c r="M26" s="20">
        <f t="shared" si="4"/>
        <v>2.2376836571849905</v>
      </c>
      <c r="N26" s="21">
        <v>18</v>
      </c>
      <c r="O26" s="21">
        <v>113</v>
      </c>
      <c r="P26" s="23">
        <f t="shared" si="5"/>
        <v>0.35644518433035249</v>
      </c>
      <c r="Q26" s="115">
        <f t="shared" si="6"/>
        <v>1.9802510240575139E-2</v>
      </c>
      <c r="R26" s="119"/>
    </row>
    <row r="27" spans="1:18" ht="13.8" customHeight="1" x14ac:dyDescent="0.25">
      <c r="A27" s="19">
        <v>1992</v>
      </c>
      <c r="B27" s="20">
        <v>3.8059270519513886</v>
      </c>
      <c r="C27" s="21">
        <v>10</v>
      </c>
      <c r="D27" s="20">
        <f t="shared" si="0"/>
        <v>3.4253343467562498</v>
      </c>
      <c r="E27" s="21">
        <v>12.469713580038542</v>
      </c>
      <c r="F27" s="20">
        <f t="shared" si="1"/>
        <v>2.9982049645570612</v>
      </c>
      <c r="G27" s="21">
        <v>17</v>
      </c>
      <c r="H27" s="20">
        <f t="shared" si="7"/>
        <v>2.4885101205823608</v>
      </c>
      <c r="I27" s="21">
        <v>25</v>
      </c>
      <c r="J27" s="22">
        <f t="shared" si="2"/>
        <v>50.961157033216594</v>
      </c>
      <c r="K27" s="20">
        <f t="shared" si="8"/>
        <v>1.8663825904367706</v>
      </c>
      <c r="L27" s="20">
        <f t="shared" si="3"/>
        <v>8.1814031361611861E-2</v>
      </c>
      <c r="M27" s="20">
        <f t="shared" si="4"/>
        <v>2.3193868820860155</v>
      </c>
      <c r="N27" s="21">
        <v>18</v>
      </c>
      <c r="O27" s="21">
        <v>113</v>
      </c>
      <c r="P27" s="23">
        <f t="shared" si="5"/>
        <v>0.36945985732343611</v>
      </c>
      <c r="Q27" s="115">
        <f t="shared" si="6"/>
        <v>2.0525547629079783E-2</v>
      </c>
      <c r="R27" s="119"/>
    </row>
    <row r="28" spans="1:18" ht="13.8" customHeight="1" x14ac:dyDescent="0.25">
      <c r="A28" s="19">
        <v>1993</v>
      </c>
      <c r="B28" s="20">
        <v>3.7846050602024937</v>
      </c>
      <c r="C28" s="21">
        <v>10</v>
      </c>
      <c r="D28" s="20">
        <f t="shared" si="0"/>
        <v>3.4061445541822444</v>
      </c>
      <c r="E28" s="21">
        <v>12.469713580038542</v>
      </c>
      <c r="F28" s="20">
        <f t="shared" si="1"/>
        <v>2.9814080841536379</v>
      </c>
      <c r="G28" s="21">
        <v>17</v>
      </c>
      <c r="H28" s="20">
        <f t="shared" si="7"/>
        <v>2.4745687098475195</v>
      </c>
      <c r="I28" s="21">
        <v>25</v>
      </c>
      <c r="J28" s="22">
        <f t="shared" si="2"/>
        <v>50.961157033216587</v>
      </c>
      <c r="K28" s="20">
        <f t="shared" si="8"/>
        <v>1.8559265323856398</v>
      </c>
      <c r="L28" s="20">
        <f t="shared" si="3"/>
        <v>8.1355683611425311E-2</v>
      </c>
      <c r="M28" s="20">
        <f t="shared" si="4"/>
        <v>2.3063929525421019</v>
      </c>
      <c r="N28" s="21">
        <v>18</v>
      </c>
      <c r="O28" s="21">
        <v>113</v>
      </c>
      <c r="P28" s="23">
        <f t="shared" si="5"/>
        <v>0.36739002783856489</v>
      </c>
      <c r="Q28" s="115">
        <f t="shared" si="6"/>
        <v>2.0410557102142495E-2</v>
      </c>
      <c r="R28" s="119"/>
    </row>
    <row r="29" spans="1:18" ht="13.8" customHeight="1" x14ac:dyDescent="0.25">
      <c r="A29" s="19">
        <v>1994</v>
      </c>
      <c r="B29" s="20">
        <v>3.929753138291654</v>
      </c>
      <c r="C29" s="21">
        <v>10</v>
      </c>
      <c r="D29" s="20">
        <f t="shared" si="0"/>
        <v>3.5367778244624883</v>
      </c>
      <c r="E29" s="21">
        <v>12.469713580038542</v>
      </c>
      <c r="F29" s="20">
        <f t="shared" si="1"/>
        <v>3.0957517597896977</v>
      </c>
      <c r="G29" s="21">
        <v>17</v>
      </c>
      <c r="H29" s="20">
        <f t="shared" si="7"/>
        <v>2.5694739606254489</v>
      </c>
      <c r="I29" s="21">
        <v>25</v>
      </c>
      <c r="J29" s="22">
        <f t="shared" si="2"/>
        <v>50.961157033216601</v>
      </c>
      <c r="K29" s="20">
        <f t="shared" si="8"/>
        <v>1.9271054704690866</v>
      </c>
      <c r="L29" s="20">
        <f t="shared" si="3"/>
        <v>8.4475856239740785E-2</v>
      </c>
      <c r="M29" s="20">
        <f t="shared" si="4"/>
        <v>2.3948482864685312</v>
      </c>
      <c r="N29" s="21">
        <v>18</v>
      </c>
      <c r="O29" s="21">
        <v>113</v>
      </c>
      <c r="P29" s="23">
        <f t="shared" si="5"/>
        <v>0.3814802580215359</v>
      </c>
      <c r="Q29" s="115">
        <f t="shared" si="6"/>
        <v>2.1193347667863106E-2</v>
      </c>
      <c r="R29" s="119"/>
    </row>
    <row r="30" spans="1:18" ht="13.8" customHeight="1" x14ac:dyDescent="0.25">
      <c r="A30" s="19">
        <v>1995</v>
      </c>
      <c r="B30" s="20">
        <v>3.7457672845620267</v>
      </c>
      <c r="C30" s="21">
        <v>10</v>
      </c>
      <c r="D30" s="20">
        <f t="shared" si="0"/>
        <v>3.371190556105824</v>
      </c>
      <c r="E30" s="21">
        <v>12.469713580038542</v>
      </c>
      <c r="F30" s="20">
        <f t="shared" si="1"/>
        <v>2.950812749522119</v>
      </c>
      <c r="G30" s="21">
        <v>17</v>
      </c>
      <c r="H30" s="20">
        <f t="shared" si="7"/>
        <v>2.4491745821033586</v>
      </c>
      <c r="I30" s="21">
        <v>25</v>
      </c>
      <c r="J30" s="22">
        <f t="shared" si="2"/>
        <v>50.961157033216601</v>
      </c>
      <c r="K30" s="20">
        <f t="shared" si="8"/>
        <v>1.8368809365775189</v>
      </c>
      <c r="L30" s="20">
        <f t="shared" si="3"/>
        <v>8.0520808178740549E-2</v>
      </c>
      <c r="M30" s="20">
        <f t="shared" si="4"/>
        <v>2.2827246514632051</v>
      </c>
      <c r="N30" s="21">
        <v>18</v>
      </c>
      <c r="O30" s="21">
        <v>113</v>
      </c>
      <c r="P30" s="23">
        <f t="shared" si="5"/>
        <v>0.36361985598528934</v>
      </c>
      <c r="Q30" s="115">
        <f t="shared" si="6"/>
        <v>2.0201103110293852E-2</v>
      </c>
      <c r="R30" s="119"/>
    </row>
    <row r="31" spans="1:18" ht="13.8" customHeight="1" x14ac:dyDescent="0.25">
      <c r="A31" s="13">
        <v>1996</v>
      </c>
      <c r="B31" s="14">
        <v>3.6895980004969093</v>
      </c>
      <c r="C31" s="15">
        <v>10</v>
      </c>
      <c r="D31" s="16">
        <f t="shared" si="0"/>
        <v>3.3206382004472186</v>
      </c>
      <c r="E31" s="15">
        <v>12.469713580038542</v>
      </c>
      <c r="F31" s="16">
        <f t="shared" si="1"/>
        <v>2.9065641278221044</v>
      </c>
      <c r="G31" s="15">
        <v>17</v>
      </c>
      <c r="H31" s="16">
        <f t="shared" si="7"/>
        <v>2.4124482260923465</v>
      </c>
      <c r="I31" s="15">
        <v>25</v>
      </c>
      <c r="J31" s="17">
        <f t="shared" si="2"/>
        <v>50.961157033216587</v>
      </c>
      <c r="K31" s="16">
        <f t="shared" si="8"/>
        <v>1.80933616956926</v>
      </c>
      <c r="L31" s="16">
        <f t="shared" si="3"/>
        <v>7.9313366337282629E-2</v>
      </c>
      <c r="M31" s="16">
        <f t="shared" si="4"/>
        <v>2.2484942789787938</v>
      </c>
      <c r="N31" s="15">
        <v>18</v>
      </c>
      <c r="O31" s="15">
        <v>113</v>
      </c>
      <c r="P31" s="18">
        <f t="shared" si="5"/>
        <v>0.3581672302798079</v>
      </c>
      <c r="Q31" s="114">
        <f t="shared" si="6"/>
        <v>1.9898179459989326E-2</v>
      </c>
      <c r="R31" s="119"/>
    </row>
    <row r="32" spans="1:18" ht="13.8" customHeight="1" x14ac:dyDescent="0.25">
      <c r="A32" s="13">
        <v>1997</v>
      </c>
      <c r="B32" s="14">
        <v>3.8504536113399195</v>
      </c>
      <c r="C32" s="15">
        <v>10</v>
      </c>
      <c r="D32" s="16">
        <f t="shared" si="0"/>
        <v>3.4654082502059276</v>
      </c>
      <c r="E32" s="15">
        <v>12.469713580038542</v>
      </c>
      <c r="F32" s="16">
        <f t="shared" si="1"/>
        <v>3.0332817670262231</v>
      </c>
      <c r="G32" s="15">
        <v>17</v>
      </c>
      <c r="H32" s="16">
        <f t="shared" si="7"/>
        <v>2.517623866631765</v>
      </c>
      <c r="I32" s="15">
        <v>25</v>
      </c>
      <c r="J32" s="17">
        <f t="shared" si="2"/>
        <v>50.961157033216594</v>
      </c>
      <c r="K32" s="16">
        <f t="shared" si="8"/>
        <v>1.8882178999738237</v>
      </c>
      <c r="L32" s="16">
        <f t="shared" si="3"/>
        <v>8.2771195615290907E-2</v>
      </c>
      <c r="M32" s="16">
        <f t="shared" si="4"/>
        <v>2.3465220100956894</v>
      </c>
      <c r="N32" s="15">
        <v>18</v>
      </c>
      <c r="O32" s="15">
        <v>113</v>
      </c>
      <c r="P32" s="18">
        <f t="shared" si="5"/>
        <v>0.37378226709488854</v>
      </c>
      <c r="Q32" s="114">
        <f t="shared" si="6"/>
        <v>2.0765681505271586E-2</v>
      </c>
      <c r="R32" s="119"/>
    </row>
    <row r="33" spans="1:18" ht="13.8" customHeight="1" x14ac:dyDescent="0.25">
      <c r="A33" s="13">
        <v>1998</v>
      </c>
      <c r="B33" s="14">
        <v>4.1602632110618156</v>
      </c>
      <c r="C33" s="15">
        <v>10</v>
      </c>
      <c r="D33" s="16">
        <f t="shared" si="0"/>
        <v>3.744236889955634</v>
      </c>
      <c r="E33" s="15">
        <v>12.469713580038542</v>
      </c>
      <c r="F33" s="16">
        <f t="shared" si="1"/>
        <v>3.2773412740200234</v>
      </c>
      <c r="G33" s="15">
        <v>17</v>
      </c>
      <c r="H33" s="16">
        <f t="shared" si="7"/>
        <v>2.7201932574366197</v>
      </c>
      <c r="I33" s="15">
        <v>25</v>
      </c>
      <c r="J33" s="17">
        <f t="shared" si="2"/>
        <v>50.961157033216594</v>
      </c>
      <c r="K33" s="16">
        <f t="shared" si="8"/>
        <v>2.0401449430774647</v>
      </c>
      <c r="L33" s="16">
        <f t="shared" si="3"/>
        <v>8.9431011203395722E-2</v>
      </c>
      <c r="M33" s="16">
        <f t="shared" si="4"/>
        <v>2.5353244521106668</v>
      </c>
      <c r="N33" s="15">
        <v>18</v>
      </c>
      <c r="O33" s="15">
        <v>113</v>
      </c>
      <c r="P33" s="18">
        <f t="shared" si="5"/>
        <v>0.40385699237161066</v>
      </c>
      <c r="Q33" s="114">
        <f t="shared" si="6"/>
        <v>2.2436499576200593E-2</v>
      </c>
      <c r="R33" s="119"/>
    </row>
    <row r="34" spans="1:18" ht="13.8" customHeight="1" x14ac:dyDescent="0.25">
      <c r="A34" s="13">
        <v>1999</v>
      </c>
      <c r="B34" s="14">
        <v>4.0979395762067581</v>
      </c>
      <c r="C34" s="15">
        <v>10</v>
      </c>
      <c r="D34" s="16">
        <f t="shared" si="0"/>
        <v>3.6881456185860824</v>
      </c>
      <c r="E34" s="15">
        <v>12.469713580038542</v>
      </c>
      <c r="F34" s="16">
        <f t="shared" si="1"/>
        <v>3.2282444235336571</v>
      </c>
      <c r="G34" s="15">
        <v>17</v>
      </c>
      <c r="H34" s="16">
        <f t="shared" si="7"/>
        <v>2.6794428715329355</v>
      </c>
      <c r="I34" s="15">
        <v>25</v>
      </c>
      <c r="J34" s="17">
        <f t="shared" si="2"/>
        <v>50.961157033216587</v>
      </c>
      <c r="K34" s="16">
        <f t="shared" si="8"/>
        <v>2.0095821536497018</v>
      </c>
      <c r="L34" s="16">
        <f t="shared" si="3"/>
        <v>8.8091272488754049E-2</v>
      </c>
      <c r="M34" s="16">
        <f t="shared" si="4"/>
        <v>2.4973435294199327</v>
      </c>
      <c r="N34" s="15">
        <v>18</v>
      </c>
      <c r="O34" s="15">
        <v>113</v>
      </c>
      <c r="P34" s="18">
        <f t="shared" si="5"/>
        <v>0.39780693388990079</v>
      </c>
      <c r="Q34" s="114">
        <f t="shared" si="6"/>
        <v>2.2100385216105599E-2</v>
      </c>
      <c r="R34" s="119"/>
    </row>
    <row r="35" spans="1:18" ht="13.8" customHeight="1" x14ac:dyDescent="0.25">
      <c r="A35" s="13">
        <v>2000</v>
      </c>
      <c r="B35" s="14">
        <v>4.4308291201586485</v>
      </c>
      <c r="C35" s="15">
        <v>10</v>
      </c>
      <c r="D35" s="16">
        <f t="shared" si="0"/>
        <v>3.9877462081427835</v>
      </c>
      <c r="E35" s="15">
        <v>12.469713580038542</v>
      </c>
      <c r="F35" s="16">
        <f t="shared" si="1"/>
        <v>3.4904856776885307</v>
      </c>
      <c r="G35" s="15">
        <v>17</v>
      </c>
      <c r="H35" s="16">
        <f t="shared" si="7"/>
        <v>2.8971031124814806</v>
      </c>
      <c r="I35" s="15">
        <v>25</v>
      </c>
      <c r="J35" s="17">
        <f t="shared" si="2"/>
        <v>50.961157033216594</v>
      </c>
      <c r="K35" s="16">
        <f t="shared" si="8"/>
        <v>2.1728273343611102</v>
      </c>
      <c r="L35" s="16">
        <f t="shared" si="3"/>
        <v>9.5247225615829489E-2</v>
      </c>
      <c r="M35" s="16">
        <f t="shared" si="4"/>
        <v>2.700211222595958</v>
      </c>
      <c r="N35" s="15">
        <v>18</v>
      </c>
      <c r="O35" s="15">
        <v>113</v>
      </c>
      <c r="P35" s="18">
        <f t="shared" si="5"/>
        <v>0.43012214165245349</v>
      </c>
      <c r="Q35" s="114">
        <f t="shared" si="6"/>
        <v>2.3895674536247417E-2</v>
      </c>
      <c r="R35" s="119"/>
    </row>
    <row r="36" spans="1:18" ht="13.8" customHeight="1" x14ac:dyDescent="0.25">
      <c r="A36" s="19">
        <v>2001</v>
      </c>
      <c r="B36" s="20">
        <v>4.1968830716529153</v>
      </c>
      <c r="C36" s="21">
        <v>10</v>
      </c>
      <c r="D36" s="20">
        <f t="shared" si="0"/>
        <v>3.7771947644876236</v>
      </c>
      <c r="E36" s="21">
        <v>12.469713580038542</v>
      </c>
      <c r="F36" s="20">
        <f t="shared" si="1"/>
        <v>3.3061893959958057</v>
      </c>
      <c r="G36" s="21">
        <v>17</v>
      </c>
      <c r="H36" s="20">
        <f t="shared" si="7"/>
        <v>2.7441371986765186</v>
      </c>
      <c r="I36" s="21">
        <v>25</v>
      </c>
      <c r="J36" s="22">
        <f t="shared" si="2"/>
        <v>50.961157033216594</v>
      </c>
      <c r="K36" s="20">
        <f t="shared" si="8"/>
        <v>2.0581028990073889</v>
      </c>
      <c r="L36" s="20">
        <f t="shared" si="3"/>
        <v>9.0218209271556771E-2</v>
      </c>
      <c r="M36" s="20">
        <f t="shared" si="4"/>
        <v>2.5576411237439984</v>
      </c>
      <c r="N36" s="21">
        <v>18</v>
      </c>
      <c r="O36" s="21">
        <v>113</v>
      </c>
      <c r="P36" s="23">
        <f t="shared" si="5"/>
        <v>0.40741186041939803</v>
      </c>
      <c r="Q36" s="115">
        <f t="shared" si="6"/>
        <v>2.2633992245522112E-2</v>
      </c>
      <c r="R36" s="119"/>
    </row>
    <row r="37" spans="1:18" ht="13.8" customHeight="1" x14ac:dyDescent="0.25">
      <c r="A37" s="19">
        <v>2002</v>
      </c>
      <c r="B37" s="20">
        <v>4.6079797185238327</v>
      </c>
      <c r="C37" s="21">
        <v>10</v>
      </c>
      <c r="D37" s="20">
        <f t="shared" si="0"/>
        <v>4.1471817466714498</v>
      </c>
      <c r="E37" s="21">
        <v>12.469713580038542</v>
      </c>
      <c r="F37" s="20">
        <f t="shared" si="1"/>
        <v>3.6300400612178803</v>
      </c>
      <c r="G37" s="21">
        <v>17</v>
      </c>
      <c r="H37" s="20">
        <f t="shared" si="7"/>
        <v>3.0129332508108408</v>
      </c>
      <c r="I37" s="21">
        <v>25</v>
      </c>
      <c r="J37" s="22">
        <f t="shared" si="2"/>
        <v>50.961157033216587</v>
      </c>
      <c r="K37" s="20">
        <f t="shared" si="8"/>
        <v>2.2596999381081306</v>
      </c>
      <c r="L37" s="20">
        <f t="shared" si="3"/>
        <v>9.9055339752685184E-2</v>
      </c>
      <c r="M37" s="20">
        <f t="shared" si="4"/>
        <v>2.8081693543187485</v>
      </c>
      <c r="N37" s="21">
        <v>18</v>
      </c>
      <c r="O37" s="21">
        <v>113</v>
      </c>
      <c r="P37" s="23">
        <f t="shared" si="5"/>
        <v>0.44731901219236703</v>
      </c>
      <c r="Q37" s="115">
        <f t="shared" si="6"/>
        <v>2.4851056232909279E-2</v>
      </c>
      <c r="R37" s="119"/>
    </row>
    <row r="38" spans="1:18" ht="13.8" customHeight="1" x14ac:dyDescent="0.25">
      <c r="A38" s="19">
        <v>2003</v>
      </c>
      <c r="B38" s="20">
        <v>4.2856275035096152</v>
      </c>
      <c r="C38" s="21">
        <v>10</v>
      </c>
      <c r="D38" s="20">
        <f t="shared" si="0"/>
        <v>3.8570647531586535</v>
      </c>
      <c r="E38" s="21">
        <v>12.469713580038542</v>
      </c>
      <c r="F38" s="20">
        <f t="shared" si="1"/>
        <v>3.3760998258431489</v>
      </c>
      <c r="G38" s="21">
        <v>17</v>
      </c>
      <c r="H38" s="20">
        <f t="shared" si="7"/>
        <v>2.8021628554498137</v>
      </c>
      <c r="I38" s="21">
        <v>25</v>
      </c>
      <c r="J38" s="22">
        <f t="shared" si="2"/>
        <v>50.961157033216594</v>
      </c>
      <c r="K38" s="20">
        <f t="shared" si="8"/>
        <v>2.1016221415873604</v>
      </c>
      <c r="L38" s="20">
        <f t="shared" si="3"/>
        <v>9.2125902096980183E-2</v>
      </c>
      <c r="M38" s="20">
        <f t="shared" si="4"/>
        <v>2.6117232614983394</v>
      </c>
      <c r="N38" s="21">
        <v>18</v>
      </c>
      <c r="O38" s="21">
        <v>113</v>
      </c>
      <c r="P38" s="23">
        <f t="shared" si="5"/>
        <v>0.41602671422097443</v>
      </c>
      <c r="Q38" s="115">
        <f t="shared" si="6"/>
        <v>2.311259523449858E-2</v>
      </c>
      <c r="R38" s="119"/>
    </row>
    <row r="39" spans="1:18" ht="13.8" customHeight="1" x14ac:dyDescent="0.25">
      <c r="A39" s="19">
        <v>2004</v>
      </c>
      <c r="B39" s="20">
        <v>4.2593103440249243</v>
      </c>
      <c r="C39" s="21">
        <v>10</v>
      </c>
      <c r="D39" s="20">
        <f t="shared" si="0"/>
        <v>3.8333793096224316</v>
      </c>
      <c r="E39" s="21">
        <v>12.469713580038542</v>
      </c>
      <c r="F39" s="20">
        <f t="shared" si="1"/>
        <v>3.3553678892760557</v>
      </c>
      <c r="G39" s="21">
        <v>17</v>
      </c>
      <c r="H39" s="20">
        <f t="shared" si="7"/>
        <v>2.7849553480991265</v>
      </c>
      <c r="I39" s="21">
        <v>25</v>
      </c>
      <c r="J39" s="22">
        <f t="shared" si="2"/>
        <v>50.961157033216594</v>
      </c>
      <c r="K39" s="20">
        <f t="shared" si="8"/>
        <v>2.0887165110743449</v>
      </c>
      <c r="L39" s="20">
        <f t="shared" si="3"/>
        <v>9.1560175827916493E-2</v>
      </c>
      <c r="M39" s="20">
        <f t="shared" si="4"/>
        <v>2.5956852046335186</v>
      </c>
      <c r="N39" s="21">
        <v>18</v>
      </c>
      <c r="O39" s="21">
        <v>113</v>
      </c>
      <c r="P39" s="23">
        <f t="shared" si="5"/>
        <v>0.41347197949914455</v>
      </c>
      <c r="Q39" s="115">
        <f t="shared" si="6"/>
        <v>2.2970665527730253E-2</v>
      </c>
      <c r="R39" s="119"/>
    </row>
    <row r="40" spans="1:18" ht="13.8" customHeight="1" x14ac:dyDescent="0.25">
      <c r="A40" s="19">
        <v>2005</v>
      </c>
      <c r="B40" s="20">
        <v>4.416919851928558</v>
      </c>
      <c r="C40" s="21">
        <v>10</v>
      </c>
      <c r="D40" s="20">
        <f t="shared" si="0"/>
        <v>3.9752278667357022</v>
      </c>
      <c r="E40" s="21">
        <v>12.469713580038542</v>
      </c>
      <c r="F40" s="20">
        <f t="shared" si="1"/>
        <v>3.4795283375998838</v>
      </c>
      <c r="G40" s="21">
        <v>17</v>
      </c>
      <c r="H40" s="20">
        <f t="shared" si="7"/>
        <v>2.8880085202079036</v>
      </c>
      <c r="I40" s="21">
        <v>25</v>
      </c>
      <c r="J40" s="22">
        <f t="shared" si="2"/>
        <v>50.961157033216594</v>
      </c>
      <c r="K40" s="20">
        <f t="shared" si="8"/>
        <v>2.1660063901559279</v>
      </c>
      <c r="L40" s="20">
        <f t="shared" si="3"/>
        <v>9.4948225321903681E-2</v>
      </c>
      <c r="M40" s="20">
        <f t="shared" si="4"/>
        <v>2.6917347137633083</v>
      </c>
      <c r="N40" s="21">
        <v>18</v>
      </c>
      <c r="O40" s="21">
        <v>113</v>
      </c>
      <c r="P40" s="23">
        <f t="shared" si="5"/>
        <v>0.42877190130742965</v>
      </c>
      <c r="Q40" s="115">
        <f t="shared" si="6"/>
        <v>2.3820661183746091E-2</v>
      </c>
      <c r="R40" s="119"/>
    </row>
    <row r="41" spans="1:18" ht="13.8" customHeight="1" x14ac:dyDescent="0.25">
      <c r="A41" s="13">
        <v>2006</v>
      </c>
      <c r="B41" s="14">
        <v>4.5765957300474014</v>
      </c>
      <c r="C41" s="15">
        <v>10</v>
      </c>
      <c r="D41" s="16">
        <f t="shared" si="0"/>
        <v>4.1189361570426613</v>
      </c>
      <c r="E41" s="15">
        <v>12.469713580038542</v>
      </c>
      <c r="F41" s="16">
        <f t="shared" si="1"/>
        <v>3.6053166157147949</v>
      </c>
      <c r="G41" s="15">
        <v>17</v>
      </c>
      <c r="H41" s="16">
        <f t="shared" si="7"/>
        <v>2.9924127910432796</v>
      </c>
      <c r="I41" s="15">
        <v>25</v>
      </c>
      <c r="J41" s="17">
        <f t="shared" si="2"/>
        <v>50.961157033216594</v>
      </c>
      <c r="K41" s="16">
        <f t="shared" si="8"/>
        <v>2.2443095932824595</v>
      </c>
      <c r="L41" s="16">
        <f t="shared" si="3"/>
        <v>9.8380694500053018E-2</v>
      </c>
      <c r="M41" s="16">
        <f t="shared" si="4"/>
        <v>2.7890434987292529</v>
      </c>
      <c r="N41" s="15">
        <v>18</v>
      </c>
      <c r="O41" s="15">
        <v>113</v>
      </c>
      <c r="P41" s="18">
        <f t="shared" si="5"/>
        <v>0.44427241572678361</v>
      </c>
      <c r="Q41" s="114">
        <f t="shared" si="6"/>
        <v>2.4681800873710202E-2</v>
      </c>
      <c r="R41" s="119"/>
    </row>
    <row r="42" spans="1:18" ht="13.8" customHeight="1" x14ac:dyDescent="0.25">
      <c r="A42" s="13">
        <v>2007</v>
      </c>
      <c r="B42" s="14">
        <v>4.1253599037491959</v>
      </c>
      <c r="C42" s="15">
        <v>10</v>
      </c>
      <c r="D42" s="16">
        <f t="shared" si="0"/>
        <v>3.7128239133742764</v>
      </c>
      <c r="E42" s="15">
        <v>14.5969273522909</v>
      </c>
      <c r="F42" s="16">
        <f t="shared" si="1"/>
        <v>3.1708657040205495</v>
      </c>
      <c r="G42" s="15">
        <v>17</v>
      </c>
      <c r="H42" s="16">
        <f t="shared" si="7"/>
        <v>2.6318185343370559</v>
      </c>
      <c r="I42" s="15">
        <v>25</v>
      </c>
      <c r="J42" s="17">
        <f t="shared" si="2"/>
        <v>52.152928549120972</v>
      </c>
      <c r="K42" s="16">
        <f t="shared" si="8"/>
        <v>1.9738639007527921</v>
      </c>
      <c r="L42" s="16">
        <f t="shared" si="3"/>
        <v>8.6525540854916913E-2</v>
      </c>
      <c r="M42" s="16">
        <f t="shared" si="4"/>
        <v>2.452955820466467</v>
      </c>
      <c r="N42" s="15">
        <v>18</v>
      </c>
      <c r="O42" s="15">
        <v>113</v>
      </c>
      <c r="P42" s="18">
        <f t="shared" si="5"/>
        <v>0.39073632538403896</v>
      </c>
      <c r="Q42" s="114">
        <f t="shared" si="6"/>
        <v>2.170757363244661E-2</v>
      </c>
      <c r="R42" s="119"/>
    </row>
    <row r="43" spans="1:18" ht="13.8" customHeight="1" x14ac:dyDescent="0.25">
      <c r="A43" s="13">
        <v>2008</v>
      </c>
      <c r="B43" s="14">
        <v>4.1458613165960898</v>
      </c>
      <c r="C43" s="15">
        <v>10</v>
      </c>
      <c r="D43" s="16">
        <f t="shared" si="0"/>
        <v>3.7312751849364809</v>
      </c>
      <c r="E43" s="15">
        <v>16.724141124543255</v>
      </c>
      <c r="F43" s="16">
        <f t="shared" si="1"/>
        <v>3.1072514572626417</v>
      </c>
      <c r="G43" s="15">
        <v>17</v>
      </c>
      <c r="H43" s="16">
        <f t="shared" si="7"/>
        <v>2.5790187095279924</v>
      </c>
      <c r="I43" s="15">
        <v>25</v>
      </c>
      <c r="J43" s="17">
        <f t="shared" si="2"/>
        <v>53.344700065025357</v>
      </c>
      <c r="K43" s="16">
        <f t="shared" si="8"/>
        <v>1.9342640321459943</v>
      </c>
      <c r="L43" s="16">
        <f t="shared" si="3"/>
        <v>8.4789656203660024E-2</v>
      </c>
      <c r="M43" s="16">
        <f t="shared" si="4"/>
        <v>2.4037443585456599</v>
      </c>
      <c r="N43" s="15">
        <v>18</v>
      </c>
      <c r="O43" s="15">
        <v>113</v>
      </c>
      <c r="P43" s="18">
        <f t="shared" si="5"/>
        <v>0.38289733144975113</v>
      </c>
      <c r="Q43" s="114">
        <f t="shared" si="6"/>
        <v>2.1272073969430618E-2</v>
      </c>
      <c r="R43" s="119"/>
    </row>
    <row r="44" spans="1:18" ht="13.8" customHeight="1" x14ac:dyDescent="0.25">
      <c r="A44" s="13">
        <v>2009</v>
      </c>
      <c r="B44" s="14">
        <v>4.3909432839035603</v>
      </c>
      <c r="C44" s="15">
        <v>10</v>
      </c>
      <c r="D44" s="16">
        <f t="shared" si="0"/>
        <v>3.9518489555132041</v>
      </c>
      <c r="E44" s="15">
        <v>18.851354896795613</v>
      </c>
      <c r="F44" s="16">
        <f t="shared" si="1"/>
        <v>3.2068718839240993</v>
      </c>
      <c r="G44" s="15">
        <v>17</v>
      </c>
      <c r="H44" s="16">
        <f t="shared" si="7"/>
        <v>2.6617036636570024</v>
      </c>
      <c r="I44" s="15">
        <v>25</v>
      </c>
      <c r="J44" s="17">
        <f t="shared" si="2"/>
        <v>54.536471580929749</v>
      </c>
      <c r="K44" s="16">
        <f t="shared" si="8"/>
        <v>1.9962777477427518</v>
      </c>
      <c r="L44" s="16">
        <f t="shared" si="3"/>
        <v>8.7508065654476788E-2</v>
      </c>
      <c r="M44" s="16">
        <f t="shared" si="4"/>
        <v>2.4808099072715897</v>
      </c>
      <c r="N44" s="15">
        <v>18</v>
      </c>
      <c r="O44" s="15">
        <v>113</v>
      </c>
      <c r="P44" s="18">
        <f t="shared" si="5"/>
        <v>0.39517325956538596</v>
      </c>
      <c r="Q44" s="114">
        <f t="shared" si="6"/>
        <v>2.1954069975854775E-2</v>
      </c>
      <c r="R44" s="119"/>
    </row>
    <row r="45" spans="1:18" ht="13.8" customHeight="1" x14ac:dyDescent="0.25">
      <c r="A45" s="13">
        <v>2010</v>
      </c>
      <c r="B45" s="14">
        <v>4.3141660274563529</v>
      </c>
      <c r="C45" s="15">
        <v>10</v>
      </c>
      <c r="D45" s="16">
        <f t="shared" si="0"/>
        <v>3.8827494247107177</v>
      </c>
      <c r="E45" s="15">
        <v>20.97856866904797</v>
      </c>
      <c r="F45" s="16">
        <f t="shared" si="1"/>
        <v>3.0682041704007146</v>
      </c>
      <c r="G45" s="15">
        <v>17</v>
      </c>
      <c r="H45" s="16">
        <f t="shared" si="7"/>
        <v>2.5466094614325931</v>
      </c>
      <c r="I45" s="15">
        <v>25</v>
      </c>
      <c r="J45" s="17">
        <f t="shared" si="2"/>
        <v>55.728243096834127</v>
      </c>
      <c r="K45" s="16">
        <f t="shared" si="8"/>
        <v>1.9099570960744447</v>
      </c>
      <c r="L45" s="16">
        <f t="shared" si="3"/>
        <v>8.3724146677235933E-2</v>
      </c>
      <c r="M45" s="16">
        <f t="shared" si="4"/>
        <v>2.3735376962263</v>
      </c>
      <c r="N45" s="15">
        <v>18</v>
      </c>
      <c r="O45" s="15">
        <v>113</v>
      </c>
      <c r="P45" s="18">
        <f t="shared" si="5"/>
        <v>0.37808565072631328</v>
      </c>
      <c r="Q45" s="114">
        <f t="shared" si="6"/>
        <v>2.1004758373684072E-2</v>
      </c>
      <c r="R45" s="119"/>
    </row>
    <row r="46" spans="1:18" ht="13.8" customHeight="1" x14ac:dyDescent="0.25">
      <c r="A46" s="24">
        <v>2011</v>
      </c>
      <c r="B46" s="20">
        <v>4.3947796330238047</v>
      </c>
      <c r="C46" s="25">
        <v>10</v>
      </c>
      <c r="D46" s="26">
        <f t="shared" si="0"/>
        <v>3.9553016697214241</v>
      </c>
      <c r="E46" s="21">
        <v>23.105782441300327</v>
      </c>
      <c r="F46" s="26">
        <f t="shared" si="1"/>
        <v>3.0413982710184726</v>
      </c>
      <c r="G46" s="25">
        <v>17</v>
      </c>
      <c r="H46" s="20">
        <f t="shared" si="7"/>
        <v>2.524360564945332</v>
      </c>
      <c r="I46" s="25">
        <v>25</v>
      </c>
      <c r="J46" s="27">
        <f t="shared" si="2"/>
        <v>56.920014612738512</v>
      </c>
      <c r="K46" s="20">
        <f t="shared" si="8"/>
        <v>1.893270423708999</v>
      </c>
      <c r="L46" s="26">
        <f t="shared" si="3"/>
        <v>8.2992676107791735E-2</v>
      </c>
      <c r="M46" s="26">
        <f t="shared" si="4"/>
        <v>2.3528008713178417</v>
      </c>
      <c r="N46" s="25">
        <v>18</v>
      </c>
      <c r="O46" s="25">
        <v>113</v>
      </c>
      <c r="P46" s="28">
        <f t="shared" si="5"/>
        <v>0.3747824396789482</v>
      </c>
      <c r="Q46" s="116">
        <f t="shared" si="6"/>
        <v>2.0821246648830456E-2</v>
      </c>
      <c r="R46" s="119"/>
    </row>
    <row r="47" spans="1:18" ht="13.8" customHeight="1" x14ac:dyDescent="0.25">
      <c r="A47" s="19">
        <v>2012</v>
      </c>
      <c r="B47" s="20">
        <v>4.6454962711961478</v>
      </c>
      <c r="C47" s="21">
        <v>10</v>
      </c>
      <c r="D47" s="20">
        <f t="shared" ref="D47:D52" si="9">+B47-B47*(C47/100)</f>
        <v>4.180946644076533</v>
      </c>
      <c r="E47" s="25">
        <v>23.105782441300327</v>
      </c>
      <c r="F47" s="20">
        <f t="shared" ref="F47:F52" si="10">+(D47-D47*(E47)/100)</f>
        <v>3.2149062085093623</v>
      </c>
      <c r="G47" s="21">
        <v>17</v>
      </c>
      <c r="H47" s="20">
        <f t="shared" si="7"/>
        <v>2.6683721530627706</v>
      </c>
      <c r="I47" s="21">
        <v>25</v>
      </c>
      <c r="J47" s="22">
        <f t="shared" ref="J47:J52" si="11">100-(K47/B47*100)</f>
        <v>56.920014612738512</v>
      </c>
      <c r="K47" s="20">
        <f t="shared" si="8"/>
        <v>2.0012791147970779</v>
      </c>
      <c r="L47" s="20">
        <f t="shared" ref="L47:L52" si="12">+(K47/365)*16</f>
        <v>8.7727303662337663E-2</v>
      </c>
      <c r="M47" s="20">
        <f t="shared" ref="M47:M52" si="13">+L47*28.3495</f>
        <v>2.4870251951754416</v>
      </c>
      <c r="N47" s="21">
        <v>18</v>
      </c>
      <c r="O47" s="21">
        <v>113</v>
      </c>
      <c r="P47" s="23">
        <f t="shared" ref="P47:P52" si="14">+Q47*N47</f>
        <v>0.39616330542617656</v>
      </c>
      <c r="Q47" s="115">
        <f t="shared" ref="Q47:Q52" si="15">+M47/O47</f>
        <v>2.2009072523676475E-2</v>
      </c>
      <c r="R47" s="119"/>
    </row>
    <row r="48" spans="1:18" ht="13.8" customHeight="1" x14ac:dyDescent="0.25">
      <c r="A48" s="19">
        <v>2013</v>
      </c>
      <c r="B48" s="20">
        <v>4.436908285586048</v>
      </c>
      <c r="C48" s="21">
        <v>10</v>
      </c>
      <c r="D48" s="20">
        <f t="shared" si="9"/>
        <v>3.993217457027443</v>
      </c>
      <c r="E48" s="25">
        <v>23.105782441300327</v>
      </c>
      <c r="F48" s="20">
        <f t="shared" si="10"/>
        <v>3.0705533189986567</v>
      </c>
      <c r="G48" s="21">
        <v>17</v>
      </c>
      <c r="H48" s="20">
        <f t="shared" si="7"/>
        <v>2.5485592547688851</v>
      </c>
      <c r="I48" s="21">
        <v>25</v>
      </c>
      <c r="J48" s="22">
        <f t="shared" si="11"/>
        <v>56.920014612738505</v>
      </c>
      <c r="K48" s="20">
        <f t="shared" si="8"/>
        <v>1.9114194410766638</v>
      </c>
      <c r="L48" s="20">
        <f t="shared" si="12"/>
        <v>8.378824947185376E-2</v>
      </c>
      <c r="M48" s="20">
        <f t="shared" si="13"/>
        <v>2.375354978402318</v>
      </c>
      <c r="N48" s="21">
        <v>18</v>
      </c>
      <c r="O48" s="21">
        <v>113</v>
      </c>
      <c r="P48" s="23">
        <f t="shared" si="14"/>
        <v>0.37837512930302408</v>
      </c>
      <c r="Q48" s="115">
        <f t="shared" si="15"/>
        <v>2.1020840516834671E-2</v>
      </c>
      <c r="R48" s="119"/>
    </row>
    <row r="49" spans="1:18" ht="13.8" customHeight="1" x14ac:dyDescent="0.25">
      <c r="A49" s="19">
        <v>2014</v>
      </c>
      <c r="B49" s="20">
        <v>4.5970214998674228</v>
      </c>
      <c r="C49" s="21">
        <v>10</v>
      </c>
      <c r="D49" s="20">
        <f t="shared" si="9"/>
        <v>4.1373193498806806</v>
      </c>
      <c r="E49" s="25">
        <v>23.105782441300327</v>
      </c>
      <c r="F49" s="20">
        <f t="shared" si="10"/>
        <v>3.1813593419954294</v>
      </c>
      <c r="G49" s="21">
        <v>17</v>
      </c>
      <c r="H49" s="20">
        <f t="shared" si="7"/>
        <v>2.6405282538562065</v>
      </c>
      <c r="I49" s="21">
        <v>25</v>
      </c>
      <c r="J49" s="22">
        <f t="shared" si="11"/>
        <v>56.920014612738505</v>
      </c>
      <c r="K49" s="20">
        <f t="shared" si="8"/>
        <v>1.980396190392155</v>
      </c>
      <c r="L49" s="20">
        <f t="shared" si="12"/>
        <v>8.6811887798012272E-2</v>
      </c>
      <c r="M49" s="20">
        <f t="shared" si="13"/>
        <v>2.4610736131297486</v>
      </c>
      <c r="N49" s="21">
        <v>18</v>
      </c>
      <c r="O49" s="21">
        <v>113</v>
      </c>
      <c r="P49" s="23">
        <f t="shared" si="14"/>
        <v>0.39202942510031397</v>
      </c>
      <c r="Q49" s="115">
        <f t="shared" si="15"/>
        <v>2.1779412505572998E-2</v>
      </c>
      <c r="R49" s="119"/>
    </row>
    <row r="50" spans="1:18" ht="13.8" customHeight="1" x14ac:dyDescent="0.25">
      <c r="A50" s="24">
        <v>2015</v>
      </c>
      <c r="B50" s="20">
        <v>4.6433540817856347</v>
      </c>
      <c r="C50" s="25">
        <v>10</v>
      </c>
      <c r="D50" s="26">
        <f t="shared" si="9"/>
        <v>4.1790186736070716</v>
      </c>
      <c r="E50" s="25">
        <v>23.105782441300327</v>
      </c>
      <c r="F50" s="26">
        <f t="shared" si="10"/>
        <v>3.2134237107021071</v>
      </c>
      <c r="G50" s="25">
        <v>17</v>
      </c>
      <c r="H50" s="20">
        <f t="shared" si="7"/>
        <v>2.6671416798827488</v>
      </c>
      <c r="I50" s="25">
        <v>25</v>
      </c>
      <c r="J50" s="27">
        <f t="shared" si="11"/>
        <v>56.920014612738498</v>
      </c>
      <c r="K50" s="20">
        <f t="shared" si="8"/>
        <v>2.0003562599120617</v>
      </c>
      <c r="L50" s="26">
        <f t="shared" si="12"/>
        <v>8.768684974956982E-2</v>
      </c>
      <c r="M50" s="26">
        <f t="shared" si="13"/>
        <v>2.4858783469754293</v>
      </c>
      <c r="N50" s="25">
        <v>18</v>
      </c>
      <c r="O50" s="25">
        <v>113</v>
      </c>
      <c r="P50" s="28">
        <f t="shared" si="14"/>
        <v>0.39598062164210379</v>
      </c>
      <c r="Q50" s="116">
        <f t="shared" si="15"/>
        <v>2.199892342456132E-2</v>
      </c>
      <c r="R50" s="119"/>
    </row>
    <row r="51" spans="1:18" ht="13.8" customHeight="1" x14ac:dyDescent="0.25">
      <c r="A51" s="29">
        <v>2016</v>
      </c>
      <c r="B51" s="14">
        <v>5.7326791485199804</v>
      </c>
      <c r="C51" s="30">
        <v>10</v>
      </c>
      <c r="D51" s="14">
        <f t="shared" si="9"/>
        <v>5.1594112336679823</v>
      </c>
      <c r="E51" s="30">
        <v>23.105782441300327</v>
      </c>
      <c r="F51" s="14">
        <f t="shared" si="10"/>
        <v>3.9672888987646489</v>
      </c>
      <c r="G51" s="30">
        <v>17</v>
      </c>
      <c r="H51" s="14">
        <f t="shared" si="7"/>
        <v>3.2928497859746586</v>
      </c>
      <c r="I51" s="30">
        <v>25</v>
      </c>
      <c r="J51" s="32">
        <f t="shared" si="11"/>
        <v>56.920014612738505</v>
      </c>
      <c r="K51" s="14">
        <f t="shared" si="8"/>
        <v>2.4696373394809941</v>
      </c>
      <c r="L51" s="14">
        <f t="shared" si="12"/>
        <v>0.10825807515533124</v>
      </c>
      <c r="M51" s="14">
        <f t="shared" si="13"/>
        <v>3.069062301616063</v>
      </c>
      <c r="N51" s="30">
        <v>18</v>
      </c>
      <c r="O51" s="30">
        <v>113</v>
      </c>
      <c r="P51" s="33">
        <f t="shared" si="14"/>
        <v>0.48887718078839937</v>
      </c>
      <c r="Q51" s="117">
        <f t="shared" si="15"/>
        <v>2.71598433771333E-2</v>
      </c>
      <c r="R51" s="119"/>
    </row>
    <row r="52" spans="1:18" ht="13.8" customHeight="1" x14ac:dyDescent="0.25">
      <c r="A52" s="29">
        <v>2017</v>
      </c>
      <c r="B52" s="14">
        <v>5.6867968167075347</v>
      </c>
      <c r="C52" s="30">
        <v>10</v>
      </c>
      <c r="D52" s="14">
        <f t="shared" si="9"/>
        <v>5.1181171350367816</v>
      </c>
      <c r="E52" s="30">
        <v>23.105782441300327</v>
      </c>
      <c r="F52" s="14">
        <f t="shared" si="10"/>
        <v>3.9355361247242695</v>
      </c>
      <c r="G52" s="30">
        <v>17</v>
      </c>
      <c r="H52" s="14">
        <f t="shared" si="7"/>
        <v>3.2664949835211434</v>
      </c>
      <c r="I52" s="30">
        <v>25</v>
      </c>
      <c r="J52" s="32">
        <f t="shared" si="11"/>
        <v>56.920014612738505</v>
      </c>
      <c r="K52" s="14">
        <f t="shared" si="8"/>
        <v>2.4498712376408576</v>
      </c>
      <c r="L52" s="14">
        <f t="shared" si="12"/>
        <v>0.10739161589658554</v>
      </c>
      <c r="M52" s="14">
        <f t="shared" si="13"/>
        <v>3.0444986148602515</v>
      </c>
      <c r="N52" s="30">
        <v>18</v>
      </c>
      <c r="O52" s="30">
        <v>113</v>
      </c>
      <c r="P52" s="33">
        <f t="shared" si="14"/>
        <v>0.48496438112818169</v>
      </c>
      <c r="Q52" s="117">
        <f t="shared" si="15"/>
        <v>2.6942465618232315E-2</v>
      </c>
      <c r="R52" s="119"/>
    </row>
    <row r="53" spans="1:18" ht="13.8" customHeight="1" x14ac:dyDescent="0.25">
      <c r="A53" s="59">
        <v>2018</v>
      </c>
      <c r="B53" s="14">
        <v>5.6413602313626283</v>
      </c>
      <c r="C53" s="31">
        <v>10</v>
      </c>
      <c r="D53" s="35">
        <f>+B53-B53*(C53/100)</f>
        <v>5.0772242082263652</v>
      </c>
      <c r="E53" s="31">
        <v>23.105782441300327</v>
      </c>
      <c r="F53" s="35">
        <f>+(D53-D53*(E53)/100)</f>
        <v>3.904091828616548</v>
      </c>
      <c r="G53" s="31">
        <v>17</v>
      </c>
      <c r="H53" s="35">
        <f>F53-(F53*G53/100)</f>
        <v>3.2403962177517349</v>
      </c>
      <c r="I53" s="31">
        <v>25</v>
      </c>
      <c r="J53" s="60">
        <f>100-(K53/B53*100)</f>
        <v>56.920014612738512</v>
      </c>
      <c r="K53" s="35">
        <f>+H53-H53*I53/100</f>
        <v>2.4302971633138011</v>
      </c>
      <c r="L53" s="35">
        <f>+(K53/365)*16</f>
        <v>0.10653357428224881</v>
      </c>
      <c r="M53" s="35">
        <f>+L53*28.3495</f>
        <v>3.0201735641146126</v>
      </c>
      <c r="N53" s="31">
        <v>18</v>
      </c>
      <c r="O53" s="31">
        <v>113</v>
      </c>
      <c r="P53" s="61">
        <f>+Q53*N53</f>
        <v>0.48108959428374359</v>
      </c>
      <c r="Q53" s="120">
        <f>+M53/O53</f>
        <v>2.6727199682430199E-2</v>
      </c>
      <c r="R53" s="119"/>
    </row>
    <row r="54" spans="1:18" ht="13.8" customHeight="1" x14ac:dyDescent="0.25">
      <c r="A54" s="59">
        <v>2019</v>
      </c>
      <c r="B54" s="35">
        <v>5.7650102697859378</v>
      </c>
      <c r="C54" s="31">
        <v>10</v>
      </c>
      <c r="D54" s="35">
        <f>+B54-B54*(C54/100)</f>
        <v>5.1885092428073438</v>
      </c>
      <c r="E54" s="31">
        <v>23.105782441300327</v>
      </c>
      <c r="F54" s="35">
        <f>+(D54-D54*(E54)/100)</f>
        <v>3.98966358521752</v>
      </c>
      <c r="G54" s="31">
        <v>17</v>
      </c>
      <c r="H54" s="35">
        <f>F54-(F54*G54/100)</f>
        <v>3.3114207757305416</v>
      </c>
      <c r="I54" s="31">
        <v>25</v>
      </c>
      <c r="J54" s="60">
        <f>100-(K54/B54*100)</f>
        <v>56.920014612738505</v>
      </c>
      <c r="K54" s="35">
        <f>+H54-H54*I54/100</f>
        <v>2.4835655817979063</v>
      </c>
      <c r="L54" s="35">
        <f>+(K54/365)*16</f>
        <v>0.10886862824319589</v>
      </c>
      <c r="M54" s="35">
        <f>+L54*28.3495</f>
        <v>3.086371176380482</v>
      </c>
      <c r="N54" s="31">
        <v>18</v>
      </c>
      <c r="O54" s="31">
        <v>113</v>
      </c>
      <c r="P54" s="61">
        <f>+Q54*N54</f>
        <v>0.49163434668007677</v>
      </c>
      <c r="Q54" s="120">
        <f>+M54/O54</f>
        <v>2.7313019260004266E-2</v>
      </c>
      <c r="R54" s="119"/>
    </row>
    <row r="55" spans="1:18" ht="13.8" customHeight="1" x14ac:dyDescent="0.25">
      <c r="A55" s="59">
        <v>2020</v>
      </c>
      <c r="B55" s="35">
        <v>5.6493356718791485</v>
      </c>
      <c r="C55" s="31">
        <v>10</v>
      </c>
      <c r="D55" s="35">
        <f>+B55-B55*(C55/100)</f>
        <v>5.0844021046912333</v>
      </c>
      <c r="E55" s="31">
        <v>23.105782441300327</v>
      </c>
      <c r="F55" s="35">
        <f>+(D55-D55*(E55)/100)</f>
        <v>3.909611215940382</v>
      </c>
      <c r="G55" s="31">
        <v>17</v>
      </c>
      <c r="H55" s="35">
        <f>F55-(F55*G55/100)</f>
        <v>3.2449773092305172</v>
      </c>
      <c r="I55" s="31">
        <v>25</v>
      </c>
      <c r="J55" s="60">
        <f>100-(K55/B55*100)</f>
        <v>56.920014612738512</v>
      </c>
      <c r="K55" s="35">
        <f>+H55-H55*I55/100</f>
        <v>2.4337329819228879</v>
      </c>
      <c r="L55" s="35">
        <f>+(K55/365)*16</f>
        <v>0.10668418550894851</v>
      </c>
      <c r="M55" s="35">
        <f>+L55*28.3495</f>
        <v>3.0244433170859355</v>
      </c>
      <c r="N55" s="31">
        <v>18</v>
      </c>
      <c r="O55" s="31">
        <v>113</v>
      </c>
      <c r="P55" s="61">
        <f>+Q55*N55</f>
        <v>0.48176973192519329</v>
      </c>
      <c r="Q55" s="120">
        <f>+M55/O55</f>
        <v>2.6764985106955182E-2</v>
      </c>
      <c r="R55" s="119"/>
    </row>
    <row r="56" spans="1:18" ht="13.8" customHeight="1" x14ac:dyDescent="0.25">
      <c r="A56" s="19">
        <v>2021</v>
      </c>
      <c r="B56" s="121">
        <v>5.7052681523140958</v>
      </c>
      <c r="C56" s="21">
        <v>10</v>
      </c>
      <c r="D56" s="20">
        <f t="shared" ref="D56:D57" si="16">+B56-B56*(C56/100)</f>
        <v>5.1347413370826862</v>
      </c>
      <c r="E56" s="21">
        <v>23.105782441300327</v>
      </c>
      <c r="F56" s="20">
        <f t="shared" ref="F56:F57" si="17">+(D56-D56*(E56)/100)</f>
        <v>3.9483191748128452</v>
      </c>
      <c r="G56" s="21">
        <v>17</v>
      </c>
      <c r="H56" s="20">
        <f t="shared" ref="H56:H57" si="18">F56-(F56*G56/100)</f>
        <v>3.2771049150946614</v>
      </c>
      <c r="I56" s="21">
        <v>25</v>
      </c>
      <c r="J56" s="22">
        <f t="shared" ref="J56:J57" si="19">100-(K56/B56*100)</f>
        <v>56.920014612738505</v>
      </c>
      <c r="K56" s="20">
        <f t="shared" ref="K56:K57" si="20">+H56-H56*I56/100</f>
        <v>2.4578286863209962</v>
      </c>
      <c r="L56" s="20">
        <f t="shared" ref="L56:L57" si="21">+(K56/365)*16</f>
        <v>0.107740435564756</v>
      </c>
      <c r="M56" s="20">
        <f t="shared" ref="M56:M57" si="22">+L56*28.3495</f>
        <v>3.0543874780430502</v>
      </c>
      <c r="N56" s="21">
        <v>18</v>
      </c>
      <c r="O56" s="21">
        <v>113</v>
      </c>
      <c r="P56" s="23">
        <f t="shared" ref="P56:P57" si="23">+Q56*N56</f>
        <v>0.48653959827234428</v>
      </c>
      <c r="Q56" s="115">
        <f t="shared" ref="Q56:Q57" si="24">+M56/O56</f>
        <v>2.7029977681796904E-2</v>
      </c>
      <c r="R56" s="119"/>
    </row>
    <row r="57" spans="1:18" ht="13.8" customHeight="1" thickBot="1" x14ac:dyDescent="0.3">
      <c r="A57" s="123">
        <v>2022</v>
      </c>
      <c r="B57" s="124">
        <v>5.2616960789237197</v>
      </c>
      <c r="C57" s="125">
        <v>10</v>
      </c>
      <c r="D57" s="124">
        <f t="shared" si="16"/>
        <v>4.7355264710313474</v>
      </c>
      <c r="E57" s="125">
        <v>23.105782441300327</v>
      </c>
      <c r="F57" s="124">
        <f t="shared" si="17"/>
        <v>3.6413460271846572</v>
      </c>
      <c r="G57" s="125">
        <v>17</v>
      </c>
      <c r="H57" s="124">
        <f t="shared" si="18"/>
        <v>3.0223172025632654</v>
      </c>
      <c r="I57" s="125">
        <v>25</v>
      </c>
      <c r="J57" s="126">
        <f t="shared" si="19"/>
        <v>56.920014612738512</v>
      </c>
      <c r="K57" s="124">
        <f t="shared" si="20"/>
        <v>2.2667379019224492</v>
      </c>
      <c r="L57" s="124">
        <f t="shared" si="21"/>
        <v>9.9363853234956681E-2</v>
      </c>
      <c r="M57" s="124">
        <f t="shared" si="22"/>
        <v>2.8169155572844042</v>
      </c>
      <c r="N57" s="125">
        <v>18</v>
      </c>
      <c r="O57" s="125">
        <v>113</v>
      </c>
      <c r="P57" s="127">
        <f t="shared" si="23"/>
        <v>0.44871221266477235</v>
      </c>
      <c r="Q57" s="128">
        <f t="shared" si="24"/>
        <v>2.4928456259154019E-2</v>
      </c>
      <c r="R57" s="119"/>
    </row>
    <row r="58" spans="1:18" ht="15" customHeight="1" thickTop="1" x14ac:dyDescent="0.25">
      <c r="A58" s="7" t="s">
        <v>96</v>
      </c>
      <c r="Q58" s="7"/>
    </row>
    <row r="59" spans="1:18" ht="15" customHeight="1" x14ac:dyDescent="0.25">
      <c r="A59" s="7" t="s">
        <v>104</v>
      </c>
      <c r="Q59" s="7"/>
    </row>
    <row r="60" spans="1:18" ht="15" customHeight="1" x14ac:dyDescent="0.25">
      <c r="A60" s="7" t="s">
        <v>209</v>
      </c>
      <c r="Q60" s="7"/>
    </row>
    <row r="61" spans="1:18" ht="15" customHeight="1" x14ac:dyDescent="0.25">
      <c r="A61" s="7" t="s">
        <v>210</v>
      </c>
      <c r="Q61" s="7"/>
    </row>
    <row r="62" spans="1:18" ht="15" customHeight="1" x14ac:dyDescent="0.25">
      <c r="A62" s="7" t="s">
        <v>105</v>
      </c>
      <c r="Q62" s="7"/>
    </row>
    <row r="63" spans="1:18" ht="15" customHeight="1" x14ac:dyDescent="0.25">
      <c r="A63" s="7" t="s">
        <v>106</v>
      </c>
      <c r="Q63" s="7"/>
    </row>
    <row r="64" spans="1:18" ht="15" customHeight="1" x14ac:dyDescent="0.25">
      <c r="A64" s="7" t="s">
        <v>214</v>
      </c>
      <c r="Q64" s="7"/>
    </row>
    <row r="65" spans="17:17" x14ac:dyDescent="0.25">
      <c r="Q65" s="7"/>
    </row>
    <row r="66" spans="17:17" x14ac:dyDescent="0.25">
      <c r="Q66" s="7"/>
    </row>
    <row r="67" spans="17:17" x14ac:dyDescent="0.25">
      <c r="Q67" s="7"/>
    </row>
    <row r="68" spans="17:17" x14ac:dyDescent="0.25">
      <c r="Q68" s="7"/>
    </row>
    <row r="69" spans="17:17" x14ac:dyDescent="0.25">
      <c r="Q69" s="7"/>
    </row>
    <row r="70" spans="17:17" x14ac:dyDescent="0.25">
      <c r="Q70" s="7"/>
    </row>
    <row r="71" spans="17:17" x14ac:dyDescent="0.25">
      <c r="Q71"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82">
    <pageSetUpPr fitToPage="1"/>
  </sheetPr>
  <dimension ref="A1:R74"/>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133</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106"/>
      <c r="B3" s="53"/>
      <c r="C3" s="53"/>
      <c r="D3" s="53"/>
      <c r="E3" s="53"/>
      <c r="F3" s="53"/>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5.4127733452977784</v>
      </c>
      <c r="C5" s="15">
        <v>10</v>
      </c>
      <c r="D5" s="16">
        <f t="shared" ref="D5:D46" si="0">+B5-B5*(C5/100)</f>
        <v>4.8714960107680003</v>
      </c>
      <c r="E5" s="15">
        <v>14.180436723052242</v>
      </c>
      <c r="F5" s="16">
        <f t="shared" ref="F5:F46" si="1">+(D5-D5*(E5)/100)</f>
        <v>4.18069660149503</v>
      </c>
      <c r="G5" s="15">
        <v>28</v>
      </c>
      <c r="H5" s="16">
        <f>F5-(F5*G5/100)</f>
        <v>3.0101015530764217</v>
      </c>
      <c r="I5" s="15">
        <v>44</v>
      </c>
      <c r="J5" s="17">
        <f t="shared" ref="J5:J46" si="2">100-(K5/B5*100)</f>
        <v>68.857796878061208</v>
      </c>
      <c r="K5" s="16">
        <f>+H5-H5*I5/100</f>
        <v>1.685656869722796</v>
      </c>
      <c r="L5" s="16">
        <f t="shared" ref="L5:L46" si="3">+(K5/365)*16</f>
        <v>7.3891807987848598E-2</v>
      </c>
      <c r="M5" s="16">
        <f t="shared" ref="M5:M46" si="4">+L5*28.3495</f>
        <v>2.0947958105515139</v>
      </c>
      <c r="N5" s="15">
        <v>114</v>
      </c>
      <c r="O5" s="15">
        <v>133</v>
      </c>
      <c r="P5" s="16">
        <f t="shared" ref="P5:P46" si="5">+Q5*N5</f>
        <v>1.795539266187012</v>
      </c>
      <c r="Q5" s="114">
        <f t="shared" ref="Q5:Q46" si="6">+M5/O5</f>
        <v>1.5750344440236947E-2</v>
      </c>
      <c r="R5" s="119"/>
    </row>
    <row r="6" spans="1:18" ht="13.8" customHeight="1" x14ac:dyDescent="0.25">
      <c r="A6" s="19">
        <v>1971</v>
      </c>
      <c r="B6" s="20">
        <v>4.9262499939805737</v>
      </c>
      <c r="C6" s="21">
        <v>10</v>
      </c>
      <c r="D6" s="20">
        <f t="shared" si="0"/>
        <v>4.4336249945825159</v>
      </c>
      <c r="E6" s="21">
        <v>14.180436723052242</v>
      </c>
      <c r="F6" s="20">
        <f t="shared" si="1"/>
        <v>3.804917607688314</v>
      </c>
      <c r="G6" s="21">
        <v>28</v>
      </c>
      <c r="H6" s="20">
        <f t="shared" ref="H6:H52" si="7">F6-(F6*G6/100)</f>
        <v>2.7395406775355862</v>
      </c>
      <c r="I6" s="21">
        <v>44</v>
      </c>
      <c r="J6" s="22">
        <f t="shared" si="2"/>
        <v>68.857796878061208</v>
      </c>
      <c r="K6" s="20">
        <f t="shared" ref="K6:K52" si="8">+H6-H6*I6/100</f>
        <v>1.5341427794199283</v>
      </c>
      <c r="L6" s="20">
        <f t="shared" si="3"/>
        <v>6.725009444032562E-2</v>
      </c>
      <c r="M6" s="20">
        <f t="shared" si="4"/>
        <v>1.9065065523360112</v>
      </c>
      <c r="N6" s="21">
        <v>114</v>
      </c>
      <c r="O6" s="21">
        <v>133</v>
      </c>
      <c r="P6" s="20">
        <f t="shared" si="5"/>
        <v>1.6341484734308667</v>
      </c>
      <c r="Q6" s="115">
        <f t="shared" si="6"/>
        <v>1.4334635731849708E-2</v>
      </c>
      <c r="R6" s="119"/>
    </row>
    <row r="7" spans="1:18" ht="13.8" customHeight="1" x14ac:dyDescent="0.25">
      <c r="A7" s="19">
        <v>1972</v>
      </c>
      <c r="B7" s="20">
        <v>4.8553092960323214</v>
      </c>
      <c r="C7" s="21">
        <v>10</v>
      </c>
      <c r="D7" s="20">
        <f t="shared" si="0"/>
        <v>4.369778366429089</v>
      </c>
      <c r="E7" s="21">
        <v>14.180436723052242</v>
      </c>
      <c r="F7" s="20">
        <f t="shared" si="1"/>
        <v>3.7501247102399859</v>
      </c>
      <c r="G7" s="21">
        <v>28</v>
      </c>
      <c r="H7" s="20">
        <f t="shared" si="7"/>
        <v>2.7000897913727897</v>
      </c>
      <c r="I7" s="21">
        <v>44</v>
      </c>
      <c r="J7" s="22">
        <f t="shared" si="2"/>
        <v>68.857796878061208</v>
      </c>
      <c r="K7" s="20">
        <f t="shared" si="8"/>
        <v>1.5120502831687623</v>
      </c>
      <c r="L7" s="20">
        <f t="shared" si="3"/>
        <v>6.6281656248493692E-2</v>
      </c>
      <c r="M7" s="20">
        <f t="shared" si="4"/>
        <v>1.8790518138166719</v>
      </c>
      <c r="N7" s="21">
        <v>114</v>
      </c>
      <c r="O7" s="21">
        <v>133</v>
      </c>
      <c r="P7" s="20">
        <f t="shared" si="5"/>
        <v>1.6106158404142901</v>
      </c>
      <c r="Q7" s="115">
        <f t="shared" si="6"/>
        <v>1.4128209126441141E-2</v>
      </c>
      <c r="R7" s="119"/>
    </row>
    <row r="8" spans="1:18" ht="13.8" customHeight="1" x14ac:dyDescent="0.25">
      <c r="A8" s="19">
        <v>1973</v>
      </c>
      <c r="B8" s="20">
        <v>5.032395981293857</v>
      </c>
      <c r="C8" s="21">
        <v>10</v>
      </c>
      <c r="D8" s="20">
        <f t="shared" si="0"/>
        <v>4.5291563831644712</v>
      </c>
      <c r="E8" s="21">
        <v>14.180436723052242</v>
      </c>
      <c r="F8" s="20">
        <f t="shared" si="1"/>
        <v>3.8869022281617518</v>
      </c>
      <c r="G8" s="21">
        <v>28</v>
      </c>
      <c r="H8" s="20">
        <f t="shared" si="7"/>
        <v>2.7985696042764614</v>
      </c>
      <c r="I8" s="21">
        <v>44</v>
      </c>
      <c r="J8" s="22">
        <f t="shared" si="2"/>
        <v>68.857796878061208</v>
      </c>
      <c r="K8" s="20">
        <f t="shared" si="8"/>
        <v>1.5671989783948184</v>
      </c>
      <c r="L8" s="20">
        <f t="shared" si="3"/>
        <v>6.8699133299498893E-2</v>
      </c>
      <c r="M8" s="20">
        <f t="shared" si="4"/>
        <v>1.9475860794741437</v>
      </c>
      <c r="N8" s="21">
        <v>114</v>
      </c>
      <c r="O8" s="21">
        <v>133</v>
      </c>
      <c r="P8" s="20">
        <f t="shared" si="5"/>
        <v>1.6693594966921232</v>
      </c>
      <c r="Q8" s="115">
        <f t="shared" si="6"/>
        <v>1.464350435694845E-2</v>
      </c>
      <c r="R8" s="119"/>
    </row>
    <row r="9" spans="1:18" ht="13.8" customHeight="1" x14ac:dyDescent="0.25">
      <c r="A9" s="19">
        <v>1974</v>
      </c>
      <c r="B9" s="20">
        <v>4.8970325549206475</v>
      </c>
      <c r="C9" s="21">
        <v>10</v>
      </c>
      <c r="D9" s="20">
        <f t="shared" si="0"/>
        <v>4.4073292994285831</v>
      </c>
      <c r="E9" s="21">
        <v>14.180436723052242</v>
      </c>
      <c r="F9" s="20">
        <f t="shared" si="1"/>
        <v>3.7823507569465713</v>
      </c>
      <c r="G9" s="21">
        <v>28</v>
      </c>
      <c r="H9" s="20">
        <f t="shared" si="7"/>
        <v>2.7232925450015313</v>
      </c>
      <c r="I9" s="21">
        <v>44</v>
      </c>
      <c r="J9" s="22">
        <f t="shared" si="2"/>
        <v>68.857796878061194</v>
      </c>
      <c r="K9" s="20">
        <f t="shared" si="8"/>
        <v>1.5250438252008576</v>
      </c>
      <c r="L9" s="20">
        <f t="shared" si="3"/>
        <v>6.6851236173188278E-2</v>
      </c>
      <c r="M9" s="20">
        <f t="shared" si="4"/>
        <v>1.895199119891801</v>
      </c>
      <c r="N9" s="21">
        <v>114</v>
      </c>
      <c r="O9" s="21">
        <v>133</v>
      </c>
      <c r="P9" s="20">
        <f t="shared" si="5"/>
        <v>1.6244563884786865</v>
      </c>
      <c r="Q9" s="115">
        <f t="shared" si="6"/>
        <v>1.4249617442795496E-2</v>
      </c>
      <c r="R9" s="119"/>
    </row>
    <row r="10" spans="1:18" ht="13.8" customHeight="1" x14ac:dyDescent="0.25">
      <c r="A10" s="19">
        <v>1975</v>
      </c>
      <c r="B10" s="20">
        <v>5.3654855005023769</v>
      </c>
      <c r="C10" s="21">
        <v>10</v>
      </c>
      <c r="D10" s="20">
        <f t="shared" si="0"/>
        <v>4.8289369504521389</v>
      </c>
      <c r="E10" s="21">
        <v>14.180436723052242</v>
      </c>
      <c r="F10" s="20">
        <f t="shared" si="1"/>
        <v>4.1441726017971847</v>
      </c>
      <c r="G10" s="21">
        <v>28</v>
      </c>
      <c r="H10" s="20">
        <f t="shared" si="7"/>
        <v>2.9838042732939729</v>
      </c>
      <c r="I10" s="21">
        <v>44</v>
      </c>
      <c r="J10" s="22">
        <f t="shared" si="2"/>
        <v>68.857796878061208</v>
      </c>
      <c r="K10" s="20">
        <f t="shared" si="8"/>
        <v>1.6709303930446249</v>
      </c>
      <c r="L10" s="20">
        <f t="shared" si="3"/>
        <v>7.3246263804695885E-2</v>
      </c>
      <c r="M10" s="20">
        <f t="shared" si="4"/>
        <v>2.076494955731226</v>
      </c>
      <c r="N10" s="21">
        <v>114</v>
      </c>
      <c r="O10" s="21">
        <v>133</v>
      </c>
      <c r="P10" s="20">
        <f t="shared" si="5"/>
        <v>1.7798528191981937</v>
      </c>
      <c r="Q10" s="115">
        <f t="shared" si="6"/>
        <v>1.5612744028054331E-2</v>
      </c>
      <c r="R10" s="119"/>
    </row>
    <row r="11" spans="1:18" ht="13.8" customHeight="1" x14ac:dyDescent="0.25">
      <c r="A11" s="13">
        <v>1976</v>
      </c>
      <c r="B11" s="14">
        <v>5.3831724264452943</v>
      </c>
      <c r="C11" s="15">
        <v>10</v>
      </c>
      <c r="D11" s="16">
        <f t="shared" si="0"/>
        <v>4.8448551838007647</v>
      </c>
      <c r="E11" s="15">
        <v>14.180436723052242</v>
      </c>
      <c r="F11" s="16">
        <f t="shared" si="1"/>
        <v>4.1578335601383811</v>
      </c>
      <c r="G11" s="15">
        <v>28</v>
      </c>
      <c r="H11" s="16">
        <f t="shared" si="7"/>
        <v>2.9936401632996343</v>
      </c>
      <c r="I11" s="15">
        <v>44</v>
      </c>
      <c r="J11" s="17">
        <f t="shared" si="2"/>
        <v>68.857796878061208</v>
      </c>
      <c r="K11" s="16">
        <f t="shared" si="8"/>
        <v>1.676438491447795</v>
      </c>
      <c r="L11" s="16">
        <f t="shared" si="3"/>
        <v>7.3487714693601977E-2</v>
      </c>
      <c r="M11" s="16">
        <f t="shared" si="4"/>
        <v>2.0833399677062694</v>
      </c>
      <c r="N11" s="15">
        <v>114</v>
      </c>
      <c r="O11" s="15">
        <v>133</v>
      </c>
      <c r="P11" s="16">
        <f t="shared" si="5"/>
        <v>1.7857199723196597</v>
      </c>
      <c r="Q11" s="114">
        <f t="shared" si="6"/>
        <v>1.5664210283505786E-2</v>
      </c>
      <c r="R11" s="119"/>
    </row>
    <row r="12" spans="1:18" ht="13.8" customHeight="1" x14ac:dyDescent="0.25">
      <c r="A12" s="13">
        <v>1977</v>
      </c>
      <c r="B12" s="14">
        <v>4.7152865750389346</v>
      </c>
      <c r="C12" s="15">
        <v>10</v>
      </c>
      <c r="D12" s="16">
        <f t="shared" si="0"/>
        <v>4.2437579175350413</v>
      </c>
      <c r="E12" s="15">
        <v>14.180436723052242</v>
      </c>
      <c r="F12" s="16">
        <f t="shared" si="1"/>
        <v>3.6419745113594653</v>
      </c>
      <c r="G12" s="15">
        <v>28</v>
      </c>
      <c r="H12" s="16">
        <f t="shared" si="7"/>
        <v>2.6222216481788152</v>
      </c>
      <c r="I12" s="15">
        <v>44</v>
      </c>
      <c r="J12" s="17">
        <f t="shared" si="2"/>
        <v>68.857796878061194</v>
      </c>
      <c r="K12" s="16">
        <f t="shared" si="8"/>
        <v>1.4684441229801366</v>
      </c>
      <c r="L12" s="16">
        <f t="shared" si="3"/>
        <v>6.4370153336115579E-2</v>
      </c>
      <c r="M12" s="16">
        <f t="shared" si="4"/>
        <v>1.8248616620022085</v>
      </c>
      <c r="N12" s="15">
        <v>114</v>
      </c>
      <c r="O12" s="15">
        <v>133</v>
      </c>
      <c r="P12" s="16">
        <f t="shared" si="5"/>
        <v>1.5641671388590359</v>
      </c>
      <c r="Q12" s="114">
        <f t="shared" si="6"/>
        <v>1.3720764375956455E-2</v>
      </c>
      <c r="R12" s="119"/>
    </row>
    <row r="13" spans="1:18" ht="13.8" customHeight="1" x14ac:dyDescent="0.25">
      <c r="A13" s="13">
        <v>1978</v>
      </c>
      <c r="B13" s="14">
        <v>4.9028355169665518</v>
      </c>
      <c r="C13" s="15">
        <v>10</v>
      </c>
      <c r="D13" s="16">
        <f t="shared" si="0"/>
        <v>4.4125519652698966</v>
      </c>
      <c r="E13" s="15">
        <v>14.180436723052242</v>
      </c>
      <c r="F13" s="16">
        <f t="shared" si="1"/>
        <v>3.7868328259630006</v>
      </c>
      <c r="G13" s="15">
        <v>28</v>
      </c>
      <c r="H13" s="16">
        <f t="shared" si="7"/>
        <v>2.7265196346933607</v>
      </c>
      <c r="I13" s="15">
        <v>44</v>
      </c>
      <c r="J13" s="17">
        <f t="shared" si="2"/>
        <v>68.857796878061194</v>
      </c>
      <c r="K13" s="16">
        <f t="shared" si="8"/>
        <v>1.5268509954282821</v>
      </c>
      <c r="L13" s="16">
        <f t="shared" si="3"/>
        <v>6.6930454594116479E-2</v>
      </c>
      <c r="M13" s="16">
        <f t="shared" si="4"/>
        <v>1.8974449225159051</v>
      </c>
      <c r="N13" s="15">
        <v>114</v>
      </c>
      <c r="O13" s="15">
        <v>133</v>
      </c>
      <c r="P13" s="16">
        <f t="shared" si="5"/>
        <v>1.6263813621564902</v>
      </c>
      <c r="Q13" s="114">
        <f t="shared" si="6"/>
        <v>1.4266503176811317E-2</v>
      </c>
      <c r="R13" s="119"/>
    </row>
    <row r="14" spans="1:18" ht="13.8" customHeight="1" x14ac:dyDescent="0.25">
      <c r="A14" s="13">
        <v>1979</v>
      </c>
      <c r="B14" s="14">
        <v>5.0666367930003782</v>
      </c>
      <c r="C14" s="15">
        <v>10</v>
      </c>
      <c r="D14" s="16">
        <f t="shared" si="0"/>
        <v>4.5599731137003401</v>
      </c>
      <c r="E14" s="15">
        <v>14.180436723052242</v>
      </c>
      <c r="F14" s="16">
        <f t="shared" si="1"/>
        <v>3.9133490117238683</v>
      </c>
      <c r="G14" s="15">
        <v>28</v>
      </c>
      <c r="H14" s="16">
        <f t="shared" si="7"/>
        <v>2.817611288441185</v>
      </c>
      <c r="I14" s="15">
        <v>44</v>
      </c>
      <c r="J14" s="17">
        <f t="shared" si="2"/>
        <v>68.857796878061208</v>
      </c>
      <c r="K14" s="16">
        <f t="shared" si="8"/>
        <v>1.5778623215270635</v>
      </c>
      <c r="L14" s="16">
        <f t="shared" si="3"/>
        <v>6.9166567518994568E-2</v>
      </c>
      <c r="M14" s="16">
        <f t="shared" si="4"/>
        <v>1.9608376058797363</v>
      </c>
      <c r="N14" s="15">
        <v>114</v>
      </c>
      <c r="O14" s="15">
        <v>133</v>
      </c>
      <c r="P14" s="16">
        <f t="shared" si="5"/>
        <v>1.6807179478969168</v>
      </c>
      <c r="Q14" s="114">
        <f t="shared" si="6"/>
        <v>1.4743139893832604E-2</v>
      </c>
      <c r="R14" s="119"/>
    </row>
    <row r="15" spans="1:18" ht="13.8" customHeight="1" x14ac:dyDescent="0.25">
      <c r="A15" s="13">
        <v>1980</v>
      </c>
      <c r="B15" s="14">
        <v>4.3867076521838531</v>
      </c>
      <c r="C15" s="15">
        <v>10</v>
      </c>
      <c r="D15" s="16">
        <f t="shared" si="0"/>
        <v>3.9480368869654678</v>
      </c>
      <c r="E15" s="15">
        <v>14.180436723052242</v>
      </c>
      <c r="F15" s="16">
        <f t="shared" si="1"/>
        <v>3.3881880144065679</v>
      </c>
      <c r="G15" s="15">
        <v>28</v>
      </c>
      <c r="H15" s="16">
        <f t="shared" si="7"/>
        <v>2.4394953703727289</v>
      </c>
      <c r="I15" s="15">
        <v>44</v>
      </c>
      <c r="J15" s="17">
        <f t="shared" si="2"/>
        <v>68.857796878061208</v>
      </c>
      <c r="K15" s="16">
        <f t="shared" si="8"/>
        <v>1.3661174074087281</v>
      </c>
      <c r="L15" s="16">
        <f t="shared" si="3"/>
        <v>5.9884598680930545E-2</v>
      </c>
      <c r="M15" s="16">
        <f t="shared" si="4"/>
        <v>1.6976984303050404</v>
      </c>
      <c r="N15" s="15">
        <v>114</v>
      </c>
      <c r="O15" s="15">
        <v>133</v>
      </c>
      <c r="P15" s="16">
        <f t="shared" si="5"/>
        <v>1.4551700831186061</v>
      </c>
      <c r="Q15" s="114">
        <f t="shared" si="6"/>
        <v>1.2764649851917597E-2</v>
      </c>
      <c r="R15" s="119"/>
    </row>
    <row r="16" spans="1:18" ht="13.8" customHeight="1" x14ac:dyDescent="0.25">
      <c r="A16" s="19">
        <v>1981</v>
      </c>
      <c r="B16" s="20">
        <v>4.6715367724180963</v>
      </c>
      <c r="C16" s="21">
        <v>10</v>
      </c>
      <c r="D16" s="20">
        <f t="shared" si="0"/>
        <v>4.2043830951762864</v>
      </c>
      <c r="E16" s="21">
        <v>14.180436723052242</v>
      </c>
      <c r="F16" s="20">
        <f t="shared" si="1"/>
        <v>3.608183210770108</v>
      </c>
      <c r="G16" s="21">
        <v>28</v>
      </c>
      <c r="H16" s="20">
        <f t="shared" si="7"/>
        <v>2.5978919117544779</v>
      </c>
      <c r="I16" s="21">
        <v>44</v>
      </c>
      <c r="J16" s="22">
        <f t="shared" si="2"/>
        <v>68.857796878061208</v>
      </c>
      <c r="K16" s="20">
        <f t="shared" si="8"/>
        <v>1.4548194705825075</v>
      </c>
      <c r="L16" s="20">
        <f t="shared" si="3"/>
        <v>6.3772908299507172E-2</v>
      </c>
      <c r="M16" s="20">
        <f t="shared" si="4"/>
        <v>1.8079300638368785</v>
      </c>
      <c r="N16" s="21">
        <v>114</v>
      </c>
      <c r="O16" s="21">
        <v>133</v>
      </c>
      <c r="P16" s="20">
        <f t="shared" si="5"/>
        <v>1.5496543404316101</v>
      </c>
      <c r="Q16" s="115">
        <f t="shared" si="6"/>
        <v>1.3593459126593072E-2</v>
      </c>
      <c r="R16" s="119"/>
    </row>
    <row r="17" spans="1:18" ht="13.8" customHeight="1" x14ac:dyDescent="0.25">
      <c r="A17" s="19">
        <v>1982</v>
      </c>
      <c r="B17" s="20">
        <v>5.3925603171590266</v>
      </c>
      <c r="C17" s="21">
        <v>10</v>
      </c>
      <c r="D17" s="20">
        <f t="shared" si="0"/>
        <v>4.8533042854431239</v>
      </c>
      <c r="E17" s="21">
        <v>14.180436723052242</v>
      </c>
      <c r="F17" s="20">
        <f t="shared" si="1"/>
        <v>4.1650845422686791</v>
      </c>
      <c r="G17" s="21">
        <v>28</v>
      </c>
      <c r="H17" s="20">
        <f t="shared" si="7"/>
        <v>2.998860870433449</v>
      </c>
      <c r="I17" s="21">
        <v>44</v>
      </c>
      <c r="J17" s="22">
        <f t="shared" si="2"/>
        <v>68.857796878061194</v>
      </c>
      <c r="K17" s="20">
        <f t="shared" si="8"/>
        <v>1.6793620874427315</v>
      </c>
      <c r="L17" s="20">
        <f t="shared" si="3"/>
        <v>7.3615872326256729E-2</v>
      </c>
      <c r="M17" s="20">
        <f t="shared" si="4"/>
        <v>2.0869731725132152</v>
      </c>
      <c r="N17" s="21">
        <v>114</v>
      </c>
      <c r="O17" s="21">
        <v>133</v>
      </c>
      <c r="P17" s="20">
        <f t="shared" si="5"/>
        <v>1.7888341478684704</v>
      </c>
      <c r="Q17" s="115">
        <f t="shared" si="6"/>
        <v>1.5691527612881319E-2</v>
      </c>
      <c r="R17" s="119"/>
    </row>
    <row r="18" spans="1:18" ht="13.8" customHeight="1" x14ac:dyDescent="0.25">
      <c r="A18" s="19">
        <v>1983</v>
      </c>
      <c r="B18" s="20">
        <v>4.4851945736436392</v>
      </c>
      <c r="C18" s="21">
        <v>10</v>
      </c>
      <c r="D18" s="20">
        <f t="shared" si="0"/>
        <v>4.0366751162792749</v>
      </c>
      <c r="E18" s="21">
        <v>14.180436723052242</v>
      </c>
      <c r="F18" s="20">
        <f t="shared" si="1"/>
        <v>3.4642569557000966</v>
      </c>
      <c r="G18" s="21">
        <v>28</v>
      </c>
      <c r="H18" s="20">
        <f t="shared" si="7"/>
        <v>2.4942650081040698</v>
      </c>
      <c r="I18" s="21">
        <v>44</v>
      </c>
      <c r="J18" s="22">
        <f t="shared" si="2"/>
        <v>68.857796878061208</v>
      </c>
      <c r="K18" s="20">
        <f t="shared" si="8"/>
        <v>1.396788404538279</v>
      </c>
      <c r="L18" s="20">
        <f t="shared" si="3"/>
        <v>6.1229080746883463E-2</v>
      </c>
      <c r="M18" s="20">
        <f t="shared" si="4"/>
        <v>1.7358138246337727</v>
      </c>
      <c r="N18" s="21">
        <v>114</v>
      </c>
      <c r="O18" s="21">
        <v>133</v>
      </c>
      <c r="P18" s="20">
        <f t="shared" si="5"/>
        <v>1.4878404211146623</v>
      </c>
      <c r="Q18" s="115">
        <f t="shared" si="6"/>
        <v>1.3051231764163704E-2</v>
      </c>
      <c r="R18" s="119"/>
    </row>
    <row r="19" spans="1:18" ht="13.8" customHeight="1" x14ac:dyDescent="0.25">
      <c r="A19" s="19">
        <v>1984</v>
      </c>
      <c r="B19" s="20">
        <v>4.8320821740412443</v>
      </c>
      <c r="C19" s="21">
        <v>10</v>
      </c>
      <c r="D19" s="20">
        <f t="shared" si="0"/>
        <v>4.34887395663712</v>
      </c>
      <c r="E19" s="21">
        <v>14.180436723052242</v>
      </c>
      <c r="F19" s="20">
        <f t="shared" si="1"/>
        <v>3.7321846370508949</v>
      </c>
      <c r="G19" s="21">
        <v>28</v>
      </c>
      <c r="H19" s="20">
        <f t="shared" si="7"/>
        <v>2.6871729386766443</v>
      </c>
      <c r="I19" s="21">
        <v>44</v>
      </c>
      <c r="J19" s="22">
        <f t="shared" si="2"/>
        <v>68.857796878061194</v>
      </c>
      <c r="K19" s="20">
        <f t="shared" si="8"/>
        <v>1.5048168456589208</v>
      </c>
      <c r="L19" s="20">
        <f t="shared" si="3"/>
        <v>6.5964574056281464E-2</v>
      </c>
      <c r="M19" s="20">
        <f t="shared" si="4"/>
        <v>1.8700626922085513</v>
      </c>
      <c r="N19" s="21">
        <v>114</v>
      </c>
      <c r="O19" s="21">
        <v>133</v>
      </c>
      <c r="P19" s="20">
        <f t="shared" si="5"/>
        <v>1.602910879035901</v>
      </c>
      <c r="Q19" s="115">
        <f t="shared" si="6"/>
        <v>1.4060621745928956E-2</v>
      </c>
      <c r="R19" s="119"/>
    </row>
    <row r="20" spans="1:18" ht="13.8" customHeight="1" x14ac:dyDescent="0.25">
      <c r="A20" s="19">
        <v>1985</v>
      </c>
      <c r="B20" s="20">
        <v>5.2604072504107737</v>
      </c>
      <c r="C20" s="21">
        <v>10</v>
      </c>
      <c r="D20" s="20">
        <f t="shared" si="0"/>
        <v>4.7343665253696967</v>
      </c>
      <c r="E20" s="21">
        <v>14.180436723052242</v>
      </c>
      <c r="F20" s="20">
        <f t="shared" si="1"/>
        <v>4.0630126760022796</v>
      </c>
      <c r="G20" s="21">
        <v>28</v>
      </c>
      <c r="H20" s="20">
        <f t="shared" si="7"/>
        <v>2.9253691267216411</v>
      </c>
      <c r="I20" s="21">
        <v>44</v>
      </c>
      <c r="J20" s="22">
        <f t="shared" si="2"/>
        <v>68.857796878061208</v>
      </c>
      <c r="K20" s="20">
        <f t="shared" si="8"/>
        <v>1.638206710964119</v>
      </c>
      <c r="L20" s="20">
        <f t="shared" si="3"/>
        <v>7.1811801028564118E-2</v>
      </c>
      <c r="M20" s="20">
        <f t="shared" si="4"/>
        <v>2.0358286532592782</v>
      </c>
      <c r="N20" s="21">
        <v>114</v>
      </c>
      <c r="O20" s="21">
        <v>133</v>
      </c>
      <c r="P20" s="20">
        <f t="shared" si="5"/>
        <v>1.7449959885079529</v>
      </c>
      <c r="Q20" s="115">
        <f t="shared" si="6"/>
        <v>1.530698235533292E-2</v>
      </c>
      <c r="R20" s="119"/>
    </row>
    <row r="21" spans="1:18" ht="13.8" customHeight="1" x14ac:dyDescent="0.25">
      <c r="A21" s="13">
        <v>1986</v>
      </c>
      <c r="B21" s="14">
        <v>4.2620808674291499</v>
      </c>
      <c r="C21" s="15">
        <v>10</v>
      </c>
      <c r="D21" s="16">
        <f t="shared" si="0"/>
        <v>3.8358727806862349</v>
      </c>
      <c r="E21" s="15">
        <v>14.180436723052242</v>
      </c>
      <c r="F21" s="16">
        <f t="shared" si="1"/>
        <v>3.2919292682442389</v>
      </c>
      <c r="G21" s="15">
        <v>28</v>
      </c>
      <c r="H21" s="16">
        <f t="shared" si="7"/>
        <v>2.3701890731358519</v>
      </c>
      <c r="I21" s="15">
        <v>44</v>
      </c>
      <c r="J21" s="17">
        <f t="shared" si="2"/>
        <v>68.857796878061208</v>
      </c>
      <c r="K21" s="16">
        <f t="shared" si="8"/>
        <v>1.3273058809560769</v>
      </c>
      <c r="L21" s="16">
        <f t="shared" si="3"/>
        <v>5.8183271493965016E-2</v>
      </c>
      <c r="M21" s="16">
        <f t="shared" si="4"/>
        <v>1.6494666552181612</v>
      </c>
      <c r="N21" s="15">
        <v>114</v>
      </c>
      <c r="O21" s="15">
        <v>133</v>
      </c>
      <c r="P21" s="16">
        <f t="shared" si="5"/>
        <v>1.4138285616155668</v>
      </c>
      <c r="Q21" s="114">
        <f t="shared" si="6"/>
        <v>1.240200492645234E-2</v>
      </c>
      <c r="R21" s="119"/>
    </row>
    <row r="22" spans="1:18" ht="13.8" customHeight="1" x14ac:dyDescent="0.25">
      <c r="A22" s="13">
        <v>1987</v>
      </c>
      <c r="B22" s="14">
        <v>4.3022852539053336</v>
      </c>
      <c r="C22" s="15">
        <v>10</v>
      </c>
      <c r="D22" s="16">
        <f t="shared" si="0"/>
        <v>3.8720567285148002</v>
      </c>
      <c r="E22" s="15">
        <v>14.180436723052242</v>
      </c>
      <c r="F22" s="16">
        <f t="shared" si="1"/>
        <v>3.3229821742470724</v>
      </c>
      <c r="G22" s="15">
        <v>28</v>
      </c>
      <c r="H22" s="16">
        <f t="shared" si="7"/>
        <v>2.3925471654578923</v>
      </c>
      <c r="I22" s="15">
        <v>44</v>
      </c>
      <c r="J22" s="17">
        <f t="shared" si="2"/>
        <v>68.857796878061194</v>
      </c>
      <c r="K22" s="16">
        <f t="shared" si="8"/>
        <v>1.3398264126564197</v>
      </c>
      <c r="L22" s="16">
        <f t="shared" si="3"/>
        <v>5.8732116719185518E-2</v>
      </c>
      <c r="M22" s="16">
        <f t="shared" si="4"/>
        <v>1.6650261429305497</v>
      </c>
      <c r="N22" s="15">
        <v>114</v>
      </c>
      <c r="O22" s="15">
        <v>133</v>
      </c>
      <c r="P22" s="16">
        <f t="shared" si="5"/>
        <v>1.4271652653690425</v>
      </c>
      <c r="Q22" s="114">
        <f t="shared" si="6"/>
        <v>1.2518993555868795E-2</v>
      </c>
      <c r="R22" s="119"/>
    </row>
    <row r="23" spans="1:18" ht="13.8" customHeight="1" x14ac:dyDescent="0.25">
      <c r="A23" s="13">
        <v>1988</v>
      </c>
      <c r="B23" s="14">
        <v>3.9309917428954901</v>
      </c>
      <c r="C23" s="15">
        <v>10</v>
      </c>
      <c r="D23" s="16">
        <f t="shared" si="0"/>
        <v>3.5378925686059413</v>
      </c>
      <c r="E23" s="15">
        <v>14.180436723052242</v>
      </c>
      <c r="F23" s="16">
        <f t="shared" si="1"/>
        <v>3.0362039515852079</v>
      </c>
      <c r="G23" s="15">
        <v>28</v>
      </c>
      <c r="H23" s="16">
        <f t="shared" si="7"/>
        <v>2.1860668451413496</v>
      </c>
      <c r="I23" s="15">
        <v>44</v>
      </c>
      <c r="J23" s="17">
        <f t="shared" si="2"/>
        <v>68.857796878061208</v>
      </c>
      <c r="K23" s="16">
        <f t="shared" si="8"/>
        <v>1.2241974332791559</v>
      </c>
      <c r="L23" s="16">
        <f t="shared" si="3"/>
        <v>5.3663449130045192E-2</v>
      </c>
      <c r="M23" s="16">
        <f t="shared" si="4"/>
        <v>1.5213319511122161</v>
      </c>
      <c r="N23" s="15">
        <v>114</v>
      </c>
      <c r="O23" s="15">
        <v>133</v>
      </c>
      <c r="P23" s="16">
        <f t="shared" si="5"/>
        <v>1.3039988152390425</v>
      </c>
      <c r="Q23" s="114">
        <f t="shared" si="6"/>
        <v>1.1438586098588091E-2</v>
      </c>
      <c r="R23" s="119"/>
    </row>
    <row r="24" spans="1:18" ht="13.8" customHeight="1" x14ac:dyDescent="0.25">
      <c r="A24" s="13">
        <v>1989</v>
      </c>
      <c r="B24" s="14">
        <v>3.9246786057057257</v>
      </c>
      <c r="C24" s="15">
        <v>10</v>
      </c>
      <c r="D24" s="16">
        <f t="shared" si="0"/>
        <v>3.5322107451351532</v>
      </c>
      <c r="E24" s="15">
        <v>14.180436723052242</v>
      </c>
      <c r="F24" s="16">
        <f t="shared" si="1"/>
        <v>3.0313278354964108</v>
      </c>
      <c r="G24" s="15">
        <v>28</v>
      </c>
      <c r="H24" s="16">
        <f t="shared" si="7"/>
        <v>2.1825560415574161</v>
      </c>
      <c r="I24" s="15">
        <v>44</v>
      </c>
      <c r="J24" s="17">
        <f t="shared" si="2"/>
        <v>68.857796878061194</v>
      </c>
      <c r="K24" s="16">
        <f t="shared" si="8"/>
        <v>1.222231383272153</v>
      </c>
      <c r="L24" s="16">
        <f t="shared" si="3"/>
        <v>5.3577266116039579E-2</v>
      </c>
      <c r="M24" s="16">
        <f t="shared" si="4"/>
        <v>1.518888705756664</v>
      </c>
      <c r="N24" s="15">
        <v>114</v>
      </c>
      <c r="O24" s="15">
        <v>133</v>
      </c>
      <c r="P24" s="16">
        <f t="shared" si="5"/>
        <v>1.3019046049342835</v>
      </c>
      <c r="Q24" s="114">
        <f t="shared" si="6"/>
        <v>1.1420215832756873E-2</v>
      </c>
      <c r="R24" s="119"/>
    </row>
    <row r="25" spans="1:18" ht="13.8" customHeight="1" x14ac:dyDescent="0.25">
      <c r="A25" s="13">
        <v>1990</v>
      </c>
      <c r="B25" s="14">
        <v>4.3992863277789338</v>
      </c>
      <c r="C25" s="15">
        <v>10</v>
      </c>
      <c r="D25" s="16">
        <f t="shared" si="0"/>
        <v>3.9593576950010405</v>
      </c>
      <c r="E25" s="15">
        <v>14.180436723052242</v>
      </c>
      <c r="F25" s="16">
        <f t="shared" si="1"/>
        <v>3.3979034824221181</v>
      </c>
      <c r="G25" s="15">
        <v>28</v>
      </c>
      <c r="H25" s="16">
        <f t="shared" si="7"/>
        <v>2.4464905073439249</v>
      </c>
      <c r="I25" s="15">
        <v>44</v>
      </c>
      <c r="J25" s="17">
        <f t="shared" si="2"/>
        <v>68.857796878061208</v>
      </c>
      <c r="K25" s="16">
        <f t="shared" si="8"/>
        <v>1.3700346841125979</v>
      </c>
      <c r="L25" s="16">
        <f t="shared" si="3"/>
        <v>6.0056314920004288E-2</v>
      </c>
      <c r="M25" s="16">
        <f t="shared" si="4"/>
        <v>1.7025664998246615</v>
      </c>
      <c r="N25" s="15">
        <v>114</v>
      </c>
      <c r="O25" s="15">
        <v>133</v>
      </c>
      <c r="P25" s="16">
        <f t="shared" si="5"/>
        <v>1.459342714135424</v>
      </c>
      <c r="Q25" s="114">
        <f t="shared" si="6"/>
        <v>1.2801251878380913E-2</v>
      </c>
      <c r="R25" s="119"/>
    </row>
    <row r="26" spans="1:18" ht="13.8" customHeight="1" x14ac:dyDescent="0.25">
      <c r="A26" s="19">
        <v>1991</v>
      </c>
      <c r="B26" s="20">
        <v>3.8666558004757525</v>
      </c>
      <c r="C26" s="21">
        <v>10</v>
      </c>
      <c r="D26" s="20">
        <f t="shared" si="0"/>
        <v>3.4799902204281774</v>
      </c>
      <c r="E26" s="21">
        <v>14.180436723052242</v>
      </c>
      <c r="F26" s="20">
        <f t="shared" si="1"/>
        <v>2.9865124092519535</v>
      </c>
      <c r="G26" s="21">
        <v>28</v>
      </c>
      <c r="H26" s="20">
        <f t="shared" si="7"/>
        <v>2.1502889346614067</v>
      </c>
      <c r="I26" s="21">
        <v>44</v>
      </c>
      <c r="J26" s="22">
        <f t="shared" si="2"/>
        <v>68.857796878061194</v>
      </c>
      <c r="K26" s="20">
        <f t="shared" si="8"/>
        <v>1.2041618034103878</v>
      </c>
      <c r="L26" s="20">
        <f t="shared" si="3"/>
        <v>5.2785174944017001E-2</v>
      </c>
      <c r="M26" s="20">
        <f t="shared" si="4"/>
        <v>1.4964333170754098</v>
      </c>
      <c r="N26" s="21">
        <v>114</v>
      </c>
      <c r="O26" s="21">
        <v>133</v>
      </c>
      <c r="P26" s="20">
        <f t="shared" si="5"/>
        <v>1.2826571289217799</v>
      </c>
      <c r="Q26" s="115">
        <f t="shared" si="6"/>
        <v>1.1251378323875261E-2</v>
      </c>
      <c r="R26" s="119"/>
    </row>
    <row r="27" spans="1:18" ht="13.8" customHeight="1" x14ac:dyDescent="0.25">
      <c r="A27" s="19">
        <v>1992</v>
      </c>
      <c r="B27" s="20">
        <v>4.0755862615449701</v>
      </c>
      <c r="C27" s="21">
        <v>10</v>
      </c>
      <c r="D27" s="20">
        <f t="shared" si="0"/>
        <v>3.6680276353904731</v>
      </c>
      <c r="E27" s="21">
        <v>14.180436723052242</v>
      </c>
      <c r="F27" s="20">
        <f t="shared" si="1"/>
        <v>3.1478852975698577</v>
      </c>
      <c r="G27" s="21">
        <v>28</v>
      </c>
      <c r="H27" s="20">
        <f t="shared" si="7"/>
        <v>2.2664774142502973</v>
      </c>
      <c r="I27" s="21">
        <v>44</v>
      </c>
      <c r="J27" s="22">
        <f t="shared" si="2"/>
        <v>68.857796878061208</v>
      </c>
      <c r="K27" s="20">
        <f t="shared" si="8"/>
        <v>1.2692273519801665</v>
      </c>
      <c r="L27" s="20">
        <f t="shared" si="3"/>
        <v>5.5637363374473052E-2</v>
      </c>
      <c r="M27" s="20">
        <f t="shared" si="4"/>
        <v>1.5772914329846237</v>
      </c>
      <c r="N27" s="21">
        <v>114</v>
      </c>
      <c r="O27" s="21">
        <v>133</v>
      </c>
      <c r="P27" s="20">
        <f t="shared" si="5"/>
        <v>1.3519640854153918</v>
      </c>
      <c r="Q27" s="115">
        <f t="shared" si="6"/>
        <v>1.1859334082591155E-2</v>
      </c>
      <c r="R27" s="119"/>
    </row>
    <row r="28" spans="1:18" ht="13.8" customHeight="1" x14ac:dyDescent="0.25">
      <c r="A28" s="19">
        <v>1993</v>
      </c>
      <c r="B28" s="20">
        <v>3.6597011606992291</v>
      </c>
      <c r="C28" s="21">
        <v>10</v>
      </c>
      <c r="D28" s="20">
        <f t="shared" si="0"/>
        <v>3.2937310446293062</v>
      </c>
      <c r="E28" s="21">
        <v>14.180436723052242</v>
      </c>
      <c r="F28" s="20">
        <f t="shared" si="1"/>
        <v>2.8266655980181197</v>
      </c>
      <c r="G28" s="21">
        <v>28</v>
      </c>
      <c r="H28" s="20">
        <f t="shared" si="7"/>
        <v>2.0351992305730464</v>
      </c>
      <c r="I28" s="21">
        <v>44</v>
      </c>
      <c r="J28" s="22">
        <f t="shared" si="2"/>
        <v>68.857796878061194</v>
      </c>
      <c r="K28" s="20">
        <f t="shared" si="8"/>
        <v>1.1397115691209061</v>
      </c>
      <c r="L28" s="20">
        <f t="shared" si="3"/>
        <v>4.995995919434109E-2</v>
      </c>
      <c r="M28" s="20">
        <f t="shared" si="4"/>
        <v>1.4163398631799726</v>
      </c>
      <c r="N28" s="21">
        <v>114</v>
      </c>
      <c r="O28" s="21">
        <v>133</v>
      </c>
      <c r="P28" s="20">
        <f t="shared" si="5"/>
        <v>1.2140055970114052</v>
      </c>
      <c r="Q28" s="115">
        <f t="shared" si="6"/>
        <v>1.0649171903608817E-2</v>
      </c>
      <c r="R28" s="119"/>
    </row>
    <row r="29" spans="1:18" ht="13.8" customHeight="1" x14ac:dyDescent="0.25">
      <c r="A29" s="19">
        <v>1994</v>
      </c>
      <c r="B29" s="20">
        <v>4.4625730002311332</v>
      </c>
      <c r="C29" s="21">
        <v>10</v>
      </c>
      <c r="D29" s="20">
        <f t="shared" si="0"/>
        <v>4.0163157002080201</v>
      </c>
      <c r="E29" s="21">
        <v>14.180436723052242</v>
      </c>
      <c r="F29" s="20">
        <f t="shared" si="1"/>
        <v>3.4467845937420094</v>
      </c>
      <c r="G29" s="21">
        <v>28</v>
      </c>
      <c r="H29" s="20">
        <f t="shared" si="7"/>
        <v>2.4816849074942469</v>
      </c>
      <c r="I29" s="21">
        <v>44</v>
      </c>
      <c r="J29" s="22">
        <f t="shared" si="2"/>
        <v>68.857796878061194</v>
      </c>
      <c r="K29" s="20">
        <f t="shared" si="8"/>
        <v>1.3897435481967781</v>
      </c>
      <c r="L29" s="20">
        <f t="shared" si="3"/>
        <v>6.0920265126434107E-2</v>
      </c>
      <c r="M29" s="20">
        <f t="shared" si="4"/>
        <v>1.7270590562018437</v>
      </c>
      <c r="N29" s="21">
        <v>114</v>
      </c>
      <c r="O29" s="21">
        <v>133</v>
      </c>
      <c r="P29" s="20">
        <f t="shared" si="5"/>
        <v>1.4803363338872946</v>
      </c>
      <c r="Q29" s="115">
        <f t="shared" si="6"/>
        <v>1.2985406437607847E-2</v>
      </c>
      <c r="R29" s="119"/>
    </row>
    <row r="30" spans="1:18" ht="13.8" customHeight="1" x14ac:dyDescent="0.25">
      <c r="A30" s="19">
        <v>1995</v>
      </c>
      <c r="B30" s="20">
        <v>4.2075965822828891</v>
      </c>
      <c r="C30" s="21">
        <v>10</v>
      </c>
      <c r="D30" s="20">
        <f t="shared" si="0"/>
        <v>3.7868369240546</v>
      </c>
      <c r="E30" s="21">
        <v>14.180436723052242</v>
      </c>
      <c r="F30" s="20">
        <f t="shared" si="1"/>
        <v>3.2498469102338596</v>
      </c>
      <c r="G30" s="21">
        <v>28</v>
      </c>
      <c r="H30" s="20">
        <f t="shared" si="7"/>
        <v>2.3398897753683787</v>
      </c>
      <c r="I30" s="21">
        <v>44</v>
      </c>
      <c r="J30" s="22">
        <f t="shared" si="2"/>
        <v>68.857796878061208</v>
      </c>
      <c r="K30" s="20">
        <f t="shared" si="8"/>
        <v>1.3103382742062921</v>
      </c>
      <c r="L30" s="20">
        <f t="shared" si="3"/>
        <v>5.7439485992604587E-2</v>
      </c>
      <c r="M30" s="20">
        <f t="shared" si="4"/>
        <v>1.6283807081473436</v>
      </c>
      <c r="N30" s="21">
        <v>114</v>
      </c>
      <c r="O30" s="21">
        <v>133</v>
      </c>
      <c r="P30" s="20">
        <f t="shared" si="5"/>
        <v>1.395754892697723</v>
      </c>
      <c r="Q30" s="115">
        <f t="shared" si="6"/>
        <v>1.2243463971032658E-2</v>
      </c>
      <c r="R30" s="119"/>
    </row>
    <row r="31" spans="1:18" ht="13.8" customHeight="1" x14ac:dyDescent="0.25">
      <c r="A31" s="13">
        <v>1996</v>
      </c>
      <c r="B31" s="14">
        <v>4.28738263270135</v>
      </c>
      <c r="C31" s="15">
        <v>10</v>
      </c>
      <c r="D31" s="16">
        <f t="shared" si="0"/>
        <v>3.8586443694312149</v>
      </c>
      <c r="E31" s="15">
        <v>14.180436723052242</v>
      </c>
      <c r="F31" s="16">
        <f t="shared" si="1"/>
        <v>3.3114717462564034</v>
      </c>
      <c r="G31" s="15">
        <v>28</v>
      </c>
      <c r="H31" s="16">
        <f t="shared" si="7"/>
        <v>2.3842596573046104</v>
      </c>
      <c r="I31" s="15">
        <v>44</v>
      </c>
      <c r="J31" s="17">
        <f t="shared" si="2"/>
        <v>68.857796878061194</v>
      </c>
      <c r="K31" s="16">
        <f t="shared" si="8"/>
        <v>1.3351854080905818</v>
      </c>
      <c r="L31" s="16">
        <f t="shared" si="3"/>
        <v>5.8528675423148796E-2</v>
      </c>
      <c r="M31" s="16">
        <f t="shared" si="4"/>
        <v>1.6592586839085568</v>
      </c>
      <c r="N31" s="15">
        <v>114</v>
      </c>
      <c r="O31" s="15">
        <v>133</v>
      </c>
      <c r="P31" s="16">
        <f t="shared" si="5"/>
        <v>1.4222217290644772</v>
      </c>
      <c r="Q31" s="114">
        <f t="shared" si="6"/>
        <v>1.2475629202319975E-2</v>
      </c>
      <c r="R31" s="119"/>
    </row>
    <row r="32" spans="1:18" ht="13.8" customHeight="1" x14ac:dyDescent="0.25">
      <c r="A32" s="13">
        <v>1997</v>
      </c>
      <c r="B32" s="14">
        <v>4.2609369714694409</v>
      </c>
      <c r="C32" s="15">
        <v>10</v>
      </c>
      <c r="D32" s="16">
        <f t="shared" si="0"/>
        <v>3.8348432743224969</v>
      </c>
      <c r="E32" s="15">
        <v>14.180436723052242</v>
      </c>
      <c r="F32" s="16">
        <f t="shared" si="1"/>
        <v>3.2910457503789705</v>
      </c>
      <c r="G32" s="15">
        <v>28</v>
      </c>
      <c r="H32" s="16">
        <f t="shared" si="7"/>
        <v>2.3695529402728588</v>
      </c>
      <c r="I32" s="15">
        <v>44</v>
      </c>
      <c r="J32" s="17">
        <f t="shared" si="2"/>
        <v>68.857796878061194</v>
      </c>
      <c r="K32" s="16">
        <f t="shared" si="8"/>
        <v>1.326949646552801</v>
      </c>
      <c r="L32" s="16">
        <f t="shared" si="3"/>
        <v>5.8167655739300869E-2</v>
      </c>
      <c r="M32" s="16">
        <f t="shared" si="4"/>
        <v>1.6490239563813098</v>
      </c>
      <c r="N32" s="15">
        <v>114</v>
      </c>
      <c r="O32" s="15">
        <v>133</v>
      </c>
      <c r="P32" s="16">
        <f t="shared" si="5"/>
        <v>1.413449105469694</v>
      </c>
      <c r="Q32" s="114">
        <f t="shared" si="6"/>
        <v>1.2398676363769246E-2</v>
      </c>
      <c r="R32" s="119"/>
    </row>
    <row r="33" spans="1:18" ht="13.8" customHeight="1" x14ac:dyDescent="0.25">
      <c r="A33" s="13">
        <v>1998</v>
      </c>
      <c r="B33" s="14">
        <v>3.8476933083652236</v>
      </c>
      <c r="C33" s="15">
        <v>10</v>
      </c>
      <c r="D33" s="16">
        <f t="shared" si="0"/>
        <v>3.4629239775287011</v>
      </c>
      <c r="E33" s="15">
        <v>14.180436723052242</v>
      </c>
      <c r="F33" s="16">
        <f t="shared" si="1"/>
        <v>2.9718662341278397</v>
      </c>
      <c r="G33" s="15">
        <v>28</v>
      </c>
      <c r="H33" s="16">
        <f t="shared" si="7"/>
        <v>2.1397436885720449</v>
      </c>
      <c r="I33" s="15">
        <v>44</v>
      </c>
      <c r="J33" s="17">
        <f t="shared" si="2"/>
        <v>68.857796878061194</v>
      </c>
      <c r="K33" s="16">
        <f t="shared" si="8"/>
        <v>1.1982564656003452</v>
      </c>
      <c r="L33" s="16">
        <f t="shared" si="3"/>
        <v>5.2526310820837051E-2</v>
      </c>
      <c r="M33" s="16">
        <f t="shared" si="4"/>
        <v>1.4890946486153198</v>
      </c>
      <c r="N33" s="15">
        <v>114</v>
      </c>
      <c r="O33" s="15">
        <v>133</v>
      </c>
      <c r="P33" s="16">
        <f t="shared" si="5"/>
        <v>1.276366841670274</v>
      </c>
      <c r="Q33" s="114">
        <f t="shared" si="6"/>
        <v>1.119620036552872E-2</v>
      </c>
      <c r="R33" s="119"/>
    </row>
    <row r="34" spans="1:18" ht="13.8" customHeight="1" x14ac:dyDescent="0.25">
      <c r="A34" s="13">
        <v>1999</v>
      </c>
      <c r="B34" s="14">
        <v>3.7182721872930053</v>
      </c>
      <c r="C34" s="15">
        <v>10</v>
      </c>
      <c r="D34" s="16">
        <f t="shared" si="0"/>
        <v>3.3464449685637048</v>
      </c>
      <c r="E34" s="15">
        <v>14.180436723052242</v>
      </c>
      <c r="F34" s="16">
        <f t="shared" si="1"/>
        <v>2.8719044573247632</v>
      </c>
      <c r="G34" s="15">
        <v>28</v>
      </c>
      <c r="H34" s="16">
        <f t="shared" si="7"/>
        <v>2.0677712092738294</v>
      </c>
      <c r="I34" s="15">
        <v>44</v>
      </c>
      <c r="J34" s="17">
        <f t="shared" si="2"/>
        <v>68.857796878061208</v>
      </c>
      <c r="K34" s="16">
        <f t="shared" si="8"/>
        <v>1.1579518771933444</v>
      </c>
      <c r="L34" s="16">
        <f t="shared" si="3"/>
        <v>5.0759534342721943E-2</v>
      </c>
      <c r="M34" s="16">
        <f t="shared" si="4"/>
        <v>1.4390074188489956</v>
      </c>
      <c r="N34" s="15">
        <v>114</v>
      </c>
      <c r="O34" s="15">
        <v>133</v>
      </c>
      <c r="P34" s="16">
        <f t="shared" si="5"/>
        <v>1.2334349304419963</v>
      </c>
      <c r="Q34" s="114">
        <f t="shared" si="6"/>
        <v>1.0819604652999967E-2</v>
      </c>
      <c r="R34" s="119"/>
    </row>
    <row r="35" spans="1:18" ht="13.8" customHeight="1" x14ac:dyDescent="0.25">
      <c r="A35" s="13">
        <v>2000</v>
      </c>
      <c r="B35" s="14">
        <v>4.2046179053774102</v>
      </c>
      <c r="C35" s="15">
        <v>10</v>
      </c>
      <c r="D35" s="16">
        <f t="shared" si="0"/>
        <v>3.7841561148396692</v>
      </c>
      <c r="E35" s="15">
        <v>14.180436723052242</v>
      </c>
      <c r="F35" s="16">
        <f t="shared" si="1"/>
        <v>3.2475462514733175</v>
      </c>
      <c r="G35" s="15">
        <v>28</v>
      </c>
      <c r="H35" s="16">
        <f t="shared" si="7"/>
        <v>2.3382333010607885</v>
      </c>
      <c r="I35" s="15">
        <v>44</v>
      </c>
      <c r="J35" s="17">
        <f t="shared" si="2"/>
        <v>68.857796878061208</v>
      </c>
      <c r="K35" s="16">
        <f t="shared" si="8"/>
        <v>1.3094106485940415</v>
      </c>
      <c r="L35" s="16">
        <f t="shared" si="3"/>
        <v>5.7398822952067573E-2</v>
      </c>
      <c r="M35" s="16">
        <f t="shared" si="4"/>
        <v>1.6272279312796396</v>
      </c>
      <c r="N35" s="15">
        <v>114</v>
      </c>
      <c r="O35" s="15">
        <v>133</v>
      </c>
      <c r="P35" s="16">
        <f t="shared" si="5"/>
        <v>1.394766798239691</v>
      </c>
      <c r="Q35" s="114">
        <f t="shared" si="6"/>
        <v>1.2234796475786763E-2</v>
      </c>
      <c r="R35" s="119"/>
    </row>
    <row r="36" spans="1:18" ht="13.8" customHeight="1" x14ac:dyDescent="0.25">
      <c r="A36" s="19">
        <v>2001</v>
      </c>
      <c r="B36" s="20">
        <v>4.3690054768300195</v>
      </c>
      <c r="C36" s="21">
        <v>10</v>
      </c>
      <c r="D36" s="20">
        <f t="shared" si="0"/>
        <v>3.9321049291470174</v>
      </c>
      <c r="E36" s="21">
        <v>14.180436723052242</v>
      </c>
      <c r="F36" s="20">
        <f t="shared" si="1"/>
        <v>3.3745152777853065</v>
      </c>
      <c r="G36" s="21">
        <v>28</v>
      </c>
      <c r="H36" s="20">
        <f t="shared" si="7"/>
        <v>2.4296510000054208</v>
      </c>
      <c r="I36" s="21">
        <v>44</v>
      </c>
      <c r="J36" s="22">
        <f t="shared" si="2"/>
        <v>68.857796878061194</v>
      </c>
      <c r="K36" s="20">
        <f t="shared" si="8"/>
        <v>1.3606045600030356</v>
      </c>
      <c r="L36" s="20">
        <f t="shared" si="3"/>
        <v>5.9642939616571425E-2</v>
      </c>
      <c r="M36" s="20">
        <f t="shared" si="4"/>
        <v>1.6908475166599914</v>
      </c>
      <c r="N36" s="21">
        <v>114</v>
      </c>
      <c r="O36" s="21">
        <v>133</v>
      </c>
      <c r="P36" s="20">
        <f t="shared" si="5"/>
        <v>1.4492978714228497</v>
      </c>
      <c r="Q36" s="115">
        <f t="shared" si="6"/>
        <v>1.2713139223007455E-2</v>
      </c>
      <c r="R36" s="119"/>
    </row>
    <row r="37" spans="1:18" ht="13.8" customHeight="1" x14ac:dyDescent="0.25">
      <c r="A37" s="19">
        <v>2002</v>
      </c>
      <c r="B37" s="20">
        <v>3.7559500474233647</v>
      </c>
      <c r="C37" s="21">
        <v>10</v>
      </c>
      <c r="D37" s="20">
        <f t="shared" si="0"/>
        <v>3.3803550426810283</v>
      </c>
      <c r="E37" s="21">
        <v>14.180436723052242</v>
      </c>
      <c r="F37" s="20">
        <f t="shared" si="1"/>
        <v>2.9010059348391395</v>
      </c>
      <c r="G37" s="21">
        <v>28</v>
      </c>
      <c r="H37" s="20">
        <f t="shared" si="7"/>
        <v>2.0887242730841806</v>
      </c>
      <c r="I37" s="21">
        <v>44</v>
      </c>
      <c r="J37" s="22">
        <f t="shared" si="2"/>
        <v>68.857796878061194</v>
      </c>
      <c r="K37" s="20">
        <f t="shared" si="8"/>
        <v>1.169685592927141</v>
      </c>
      <c r="L37" s="20">
        <f t="shared" si="3"/>
        <v>5.1273889005025358E-2</v>
      </c>
      <c r="M37" s="20">
        <f t="shared" si="4"/>
        <v>1.4535891163479664</v>
      </c>
      <c r="N37" s="21">
        <v>114</v>
      </c>
      <c r="O37" s="21">
        <v>133</v>
      </c>
      <c r="P37" s="20">
        <f t="shared" si="5"/>
        <v>1.2459335282982571</v>
      </c>
      <c r="Q37" s="115">
        <f t="shared" si="6"/>
        <v>1.09292414763005E-2</v>
      </c>
      <c r="R37" s="119"/>
    </row>
    <row r="38" spans="1:18" ht="13.8" customHeight="1" x14ac:dyDescent="0.25">
      <c r="A38" s="19">
        <v>2003</v>
      </c>
      <c r="B38" s="20">
        <v>4.6957125118656871</v>
      </c>
      <c r="C38" s="21">
        <v>10</v>
      </c>
      <c r="D38" s="20">
        <f t="shared" si="0"/>
        <v>4.2261412606791184</v>
      </c>
      <c r="E38" s="21">
        <v>14.180436723052242</v>
      </c>
      <c r="F38" s="20">
        <f t="shared" si="1"/>
        <v>3.6268559733817138</v>
      </c>
      <c r="G38" s="21">
        <v>28</v>
      </c>
      <c r="H38" s="20">
        <f t="shared" si="7"/>
        <v>2.611336300834834</v>
      </c>
      <c r="I38" s="21">
        <v>44</v>
      </c>
      <c r="J38" s="22">
        <f t="shared" si="2"/>
        <v>68.857796878061194</v>
      </c>
      <c r="K38" s="20">
        <f t="shared" si="8"/>
        <v>1.4623483284675072</v>
      </c>
      <c r="L38" s="20">
        <f t="shared" si="3"/>
        <v>6.4102940425972921E-2</v>
      </c>
      <c r="M38" s="20">
        <f t="shared" si="4"/>
        <v>1.8172863096061194</v>
      </c>
      <c r="N38" s="21">
        <v>114</v>
      </c>
      <c r="O38" s="21">
        <v>133</v>
      </c>
      <c r="P38" s="20">
        <f t="shared" si="5"/>
        <v>1.557673979662388</v>
      </c>
      <c r="Q38" s="115">
        <f t="shared" si="6"/>
        <v>1.3663806839143755E-2</v>
      </c>
      <c r="R38" s="119"/>
    </row>
    <row r="39" spans="1:18" ht="13.8" customHeight="1" x14ac:dyDescent="0.25">
      <c r="A39" s="19">
        <v>2004</v>
      </c>
      <c r="B39" s="20">
        <v>4.7031067203881127</v>
      </c>
      <c r="C39" s="21">
        <v>10</v>
      </c>
      <c r="D39" s="20">
        <f t="shared" si="0"/>
        <v>4.2327960483493019</v>
      </c>
      <c r="E39" s="21">
        <v>14.180436723052242</v>
      </c>
      <c r="F39" s="20">
        <f t="shared" si="1"/>
        <v>3.6325670830972734</v>
      </c>
      <c r="G39" s="21">
        <v>28</v>
      </c>
      <c r="H39" s="20">
        <f t="shared" si="7"/>
        <v>2.615448299830037</v>
      </c>
      <c r="I39" s="21">
        <v>44</v>
      </c>
      <c r="J39" s="22">
        <f t="shared" si="2"/>
        <v>68.857796878061194</v>
      </c>
      <c r="K39" s="20">
        <f t="shared" si="8"/>
        <v>1.4646510479048207</v>
      </c>
      <c r="L39" s="20">
        <f t="shared" si="3"/>
        <v>6.4203881551992137E-2</v>
      </c>
      <c r="M39" s="20">
        <f t="shared" si="4"/>
        <v>1.820147940058201</v>
      </c>
      <c r="N39" s="21">
        <v>114</v>
      </c>
      <c r="O39" s="21">
        <v>133</v>
      </c>
      <c r="P39" s="20">
        <f t="shared" si="5"/>
        <v>1.5601268057641724</v>
      </c>
      <c r="Q39" s="115">
        <f t="shared" si="6"/>
        <v>1.368532285758046E-2</v>
      </c>
      <c r="R39" s="119"/>
    </row>
    <row r="40" spans="1:18" ht="13.8" customHeight="1" x14ac:dyDescent="0.25">
      <c r="A40" s="19">
        <v>2005</v>
      </c>
      <c r="B40" s="20">
        <v>4.540353077774558</v>
      </c>
      <c r="C40" s="21">
        <v>10</v>
      </c>
      <c r="D40" s="20">
        <f t="shared" si="0"/>
        <v>4.0863177699971018</v>
      </c>
      <c r="E40" s="21">
        <v>14.180436723052242</v>
      </c>
      <c r="F40" s="20">
        <f t="shared" si="1"/>
        <v>3.5068600643198233</v>
      </c>
      <c r="G40" s="21">
        <v>28</v>
      </c>
      <c r="H40" s="20">
        <f t="shared" si="7"/>
        <v>2.5249392463102729</v>
      </c>
      <c r="I40" s="21">
        <v>44</v>
      </c>
      <c r="J40" s="22">
        <f t="shared" si="2"/>
        <v>68.857796878061208</v>
      </c>
      <c r="K40" s="20">
        <f t="shared" si="8"/>
        <v>1.4139659779337528</v>
      </c>
      <c r="L40" s="20">
        <f t="shared" si="3"/>
        <v>6.1982070265589162E-2</v>
      </c>
      <c r="M40" s="20">
        <f t="shared" si="4"/>
        <v>1.75716070099432</v>
      </c>
      <c r="N40" s="21">
        <v>114</v>
      </c>
      <c r="O40" s="21">
        <v>133</v>
      </c>
      <c r="P40" s="20">
        <f t="shared" si="5"/>
        <v>1.5061377437094172</v>
      </c>
      <c r="Q40" s="115">
        <f t="shared" si="6"/>
        <v>1.3211734593942256E-2</v>
      </c>
      <c r="R40" s="119"/>
    </row>
    <row r="41" spans="1:18" ht="13.8" customHeight="1" x14ac:dyDescent="0.25">
      <c r="A41" s="13">
        <v>2006</v>
      </c>
      <c r="B41" s="14">
        <v>4.6544869528529365</v>
      </c>
      <c r="C41" s="15">
        <v>10</v>
      </c>
      <c r="D41" s="16">
        <f t="shared" si="0"/>
        <v>4.1890382575676428</v>
      </c>
      <c r="E41" s="15">
        <v>14.180436723052242</v>
      </c>
      <c r="F41" s="16">
        <f t="shared" si="1"/>
        <v>3.5950143381488129</v>
      </c>
      <c r="G41" s="15">
        <v>28</v>
      </c>
      <c r="H41" s="16">
        <f t="shared" si="7"/>
        <v>2.5884103234671452</v>
      </c>
      <c r="I41" s="15">
        <v>44</v>
      </c>
      <c r="J41" s="17">
        <f t="shared" si="2"/>
        <v>68.857796878061208</v>
      </c>
      <c r="K41" s="16">
        <f t="shared" si="8"/>
        <v>1.4495097811416013</v>
      </c>
      <c r="L41" s="16">
        <f t="shared" si="3"/>
        <v>6.3540154789768821E-2</v>
      </c>
      <c r="M41" s="16">
        <f t="shared" si="4"/>
        <v>1.8013316182125512</v>
      </c>
      <c r="N41" s="15">
        <v>114</v>
      </c>
      <c r="O41" s="15">
        <v>133</v>
      </c>
      <c r="P41" s="16">
        <f t="shared" si="5"/>
        <v>1.5439985298964725</v>
      </c>
      <c r="Q41" s="114">
        <f t="shared" si="6"/>
        <v>1.3543846753477829E-2</v>
      </c>
      <c r="R41" s="119"/>
    </row>
    <row r="42" spans="1:18" ht="13.8" customHeight="1" x14ac:dyDescent="0.25">
      <c r="A42" s="13">
        <v>2007</v>
      </c>
      <c r="B42" s="14">
        <v>5.090030918638714</v>
      </c>
      <c r="C42" s="15">
        <v>10</v>
      </c>
      <c r="D42" s="16">
        <f t="shared" si="0"/>
        <v>4.581027826774843</v>
      </c>
      <c r="E42" s="15">
        <v>12.217774463010082</v>
      </c>
      <c r="F42" s="16">
        <f t="shared" si="1"/>
        <v>4.0213281788117605</v>
      </c>
      <c r="G42" s="15">
        <v>28</v>
      </c>
      <c r="H42" s="16">
        <f t="shared" si="7"/>
        <v>2.8953562887444675</v>
      </c>
      <c r="I42" s="15">
        <v>44</v>
      </c>
      <c r="J42" s="17">
        <f t="shared" si="2"/>
        <v>68.14558599713709</v>
      </c>
      <c r="K42" s="16">
        <f t="shared" si="8"/>
        <v>1.6213995216969017</v>
      </c>
      <c r="L42" s="16">
        <f t="shared" si="3"/>
        <v>7.1075047526439533E-2</v>
      </c>
      <c r="M42" s="16">
        <f t="shared" si="4"/>
        <v>2.0149420598507977</v>
      </c>
      <c r="N42" s="15">
        <v>114</v>
      </c>
      <c r="O42" s="15">
        <v>133</v>
      </c>
      <c r="P42" s="16">
        <f t="shared" si="5"/>
        <v>1.7270931941578265</v>
      </c>
      <c r="Q42" s="114">
        <f t="shared" si="6"/>
        <v>1.5149940299630058E-2</v>
      </c>
      <c r="R42" s="119"/>
    </row>
    <row r="43" spans="1:18" ht="13.8" customHeight="1" x14ac:dyDescent="0.25">
      <c r="A43" s="13">
        <v>2008</v>
      </c>
      <c r="B43" s="14">
        <v>5.0688895098543725</v>
      </c>
      <c r="C43" s="15">
        <v>10</v>
      </c>
      <c r="D43" s="16">
        <f t="shared" si="0"/>
        <v>4.5620005588689354</v>
      </c>
      <c r="E43" s="15">
        <v>10.255112202967922</v>
      </c>
      <c r="F43" s="16">
        <f t="shared" si="1"/>
        <v>4.0941622828569022</v>
      </c>
      <c r="G43" s="15">
        <v>28</v>
      </c>
      <c r="H43" s="16">
        <f t="shared" si="7"/>
        <v>2.9477968436569695</v>
      </c>
      <c r="I43" s="15">
        <v>44</v>
      </c>
      <c r="J43" s="17">
        <f t="shared" si="2"/>
        <v>67.433375116213</v>
      </c>
      <c r="K43" s="16">
        <f t="shared" si="8"/>
        <v>1.6507662324479029</v>
      </c>
      <c r="L43" s="16">
        <f t="shared" si="3"/>
        <v>7.2362355394976569E-2</v>
      </c>
      <c r="M43" s="16">
        <f t="shared" si="4"/>
        <v>2.0514365942698882</v>
      </c>
      <c r="N43" s="15">
        <v>114</v>
      </c>
      <c r="O43" s="15">
        <v>133</v>
      </c>
      <c r="P43" s="16">
        <f t="shared" si="5"/>
        <v>1.7583742236599043</v>
      </c>
      <c r="Q43" s="114">
        <f t="shared" si="6"/>
        <v>1.5424335295262317E-2</v>
      </c>
      <c r="R43" s="119"/>
    </row>
    <row r="44" spans="1:18" ht="13.8" customHeight="1" x14ac:dyDescent="0.25">
      <c r="A44" s="13">
        <v>2009</v>
      </c>
      <c r="B44" s="14">
        <v>5.2521518628291908</v>
      </c>
      <c r="C44" s="15">
        <v>10</v>
      </c>
      <c r="D44" s="16">
        <f t="shared" si="0"/>
        <v>4.7269366765462717</v>
      </c>
      <c r="E44" s="15">
        <v>8.2924499429257619</v>
      </c>
      <c r="F44" s="16">
        <f t="shared" si="1"/>
        <v>4.3349578188098734</v>
      </c>
      <c r="G44" s="15">
        <v>28</v>
      </c>
      <c r="H44" s="16">
        <f t="shared" si="7"/>
        <v>3.1211696295431088</v>
      </c>
      <c r="I44" s="15">
        <v>44</v>
      </c>
      <c r="J44" s="17">
        <f t="shared" si="2"/>
        <v>66.72116423528891</v>
      </c>
      <c r="K44" s="16">
        <f t="shared" si="8"/>
        <v>1.7478549925441409</v>
      </c>
      <c r="L44" s="16">
        <f t="shared" si="3"/>
        <v>7.6618301043030829E-2</v>
      </c>
      <c r="M44" s="16">
        <f t="shared" si="4"/>
        <v>2.1720905254194025</v>
      </c>
      <c r="N44" s="15">
        <v>114</v>
      </c>
      <c r="O44" s="15">
        <v>133</v>
      </c>
      <c r="P44" s="16">
        <f t="shared" si="5"/>
        <v>1.8617918789309165</v>
      </c>
      <c r="Q44" s="114">
        <f t="shared" si="6"/>
        <v>1.6331507709920319E-2</v>
      </c>
      <c r="R44" s="119"/>
    </row>
    <row r="45" spans="1:18" ht="13.8" customHeight="1" x14ac:dyDescent="0.25">
      <c r="A45" s="13">
        <v>2010</v>
      </c>
      <c r="B45" s="14">
        <v>6.3391482487895328</v>
      </c>
      <c r="C45" s="15">
        <v>10</v>
      </c>
      <c r="D45" s="16">
        <f t="shared" si="0"/>
        <v>5.7052334239105793</v>
      </c>
      <c r="E45" s="15">
        <v>6.3297876828836008</v>
      </c>
      <c r="F45" s="16">
        <f t="shared" si="1"/>
        <v>5.3441042613641292</v>
      </c>
      <c r="G45" s="15">
        <v>28</v>
      </c>
      <c r="H45" s="16">
        <f t="shared" si="7"/>
        <v>3.8477550681821731</v>
      </c>
      <c r="I45" s="15">
        <v>44</v>
      </c>
      <c r="J45" s="17">
        <f t="shared" si="2"/>
        <v>66.008953354364792</v>
      </c>
      <c r="K45" s="16">
        <f t="shared" si="8"/>
        <v>2.1547428381820168</v>
      </c>
      <c r="L45" s="16">
        <f t="shared" si="3"/>
        <v>9.4454480577841837E-2</v>
      </c>
      <c r="M45" s="16">
        <f t="shared" si="4"/>
        <v>2.677737297141527</v>
      </c>
      <c r="N45" s="15">
        <v>114</v>
      </c>
      <c r="O45" s="15">
        <v>133</v>
      </c>
      <c r="P45" s="16">
        <f t="shared" si="5"/>
        <v>2.2952033975498805</v>
      </c>
      <c r="Q45" s="114">
        <f t="shared" si="6"/>
        <v>2.013336313640246E-2</v>
      </c>
      <c r="R45" s="119"/>
    </row>
    <row r="46" spans="1:18" ht="13.8" customHeight="1" x14ac:dyDescent="0.25">
      <c r="A46" s="24">
        <v>2011</v>
      </c>
      <c r="B46" s="20">
        <v>7.109339215361449</v>
      </c>
      <c r="C46" s="25">
        <v>10</v>
      </c>
      <c r="D46" s="26">
        <f t="shared" si="0"/>
        <v>6.398405293825304</v>
      </c>
      <c r="E46" s="21">
        <v>4.3671254228414398</v>
      </c>
      <c r="F46" s="26">
        <f t="shared" si="1"/>
        <v>6.1189789095822267</v>
      </c>
      <c r="G46" s="25">
        <v>28</v>
      </c>
      <c r="H46" s="20">
        <f t="shared" si="7"/>
        <v>4.405664814899203</v>
      </c>
      <c r="I46" s="25">
        <v>44</v>
      </c>
      <c r="J46" s="27">
        <f t="shared" si="2"/>
        <v>65.296742473440702</v>
      </c>
      <c r="K46" s="20">
        <f t="shared" si="8"/>
        <v>2.4671722963435538</v>
      </c>
      <c r="L46" s="26">
        <f t="shared" si="3"/>
        <v>0.10815001846985442</v>
      </c>
      <c r="M46" s="26">
        <f t="shared" si="4"/>
        <v>3.0659989486111376</v>
      </c>
      <c r="N46" s="21">
        <v>114</v>
      </c>
      <c r="O46" s="21">
        <v>133</v>
      </c>
      <c r="P46" s="26">
        <f t="shared" si="5"/>
        <v>2.6279990988095467</v>
      </c>
      <c r="Q46" s="116">
        <f t="shared" si="6"/>
        <v>2.3052623673767952E-2</v>
      </c>
      <c r="R46" s="119"/>
    </row>
    <row r="47" spans="1:18" ht="13.8" customHeight="1" x14ac:dyDescent="0.25">
      <c r="A47" s="19">
        <v>2012</v>
      </c>
      <c r="B47" s="20">
        <v>6.8933212620890663</v>
      </c>
      <c r="C47" s="21">
        <v>10</v>
      </c>
      <c r="D47" s="20">
        <f t="shared" ref="D47:D52" si="9">+B47-B47*(C47/100)</f>
        <v>6.2039891358801595</v>
      </c>
      <c r="E47" s="25">
        <v>4.3671254228414398</v>
      </c>
      <c r="F47" s="20">
        <f t="shared" ref="F47:F52" si="10">+(D47-D47*(E47)/100)</f>
        <v>5.9330531490968159</v>
      </c>
      <c r="G47" s="21">
        <v>28</v>
      </c>
      <c r="H47" s="20">
        <f t="shared" si="7"/>
        <v>4.2717982673497072</v>
      </c>
      <c r="I47" s="21">
        <v>44</v>
      </c>
      <c r="J47" s="22">
        <f t="shared" ref="J47:J52" si="11">100-(K47/B47*100)</f>
        <v>65.296742473440702</v>
      </c>
      <c r="K47" s="20">
        <f t="shared" si="8"/>
        <v>2.392207029715836</v>
      </c>
      <c r="L47" s="20">
        <f t="shared" ref="L47:L52" si="12">+(K47/365)*16</f>
        <v>0.10486386979576268</v>
      </c>
      <c r="M47" s="20">
        <f t="shared" ref="M47:M52" si="13">+L47*28.3495</f>
        <v>2.9728382767749739</v>
      </c>
      <c r="N47" s="21">
        <v>114</v>
      </c>
      <c r="O47" s="21">
        <v>133</v>
      </c>
      <c r="P47" s="20">
        <f t="shared" ref="P47:P52" si="14">+Q47*N47</f>
        <v>2.5481470943785491</v>
      </c>
      <c r="Q47" s="115">
        <f t="shared" ref="Q47:Q52" si="15">+M47/O47</f>
        <v>2.2352167494548675E-2</v>
      </c>
      <c r="R47" s="119"/>
    </row>
    <row r="48" spans="1:18" ht="13.8" customHeight="1" x14ac:dyDescent="0.25">
      <c r="A48" s="19">
        <v>2013</v>
      </c>
      <c r="B48" s="20">
        <v>6.2880713246453164</v>
      </c>
      <c r="C48" s="21">
        <v>10</v>
      </c>
      <c r="D48" s="20">
        <f t="shared" si="9"/>
        <v>5.6592641921807845</v>
      </c>
      <c r="E48" s="25">
        <v>4.3671254228414398</v>
      </c>
      <c r="F48" s="20">
        <f t="shared" si="10"/>
        <v>5.4121170268982954</v>
      </c>
      <c r="G48" s="21">
        <v>28</v>
      </c>
      <c r="H48" s="20">
        <f t="shared" si="7"/>
        <v>3.8967242593667724</v>
      </c>
      <c r="I48" s="21">
        <v>44</v>
      </c>
      <c r="J48" s="22">
        <f t="shared" si="11"/>
        <v>65.296742473440702</v>
      </c>
      <c r="K48" s="20">
        <f t="shared" si="8"/>
        <v>2.1821655852453925</v>
      </c>
      <c r="L48" s="20">
        <f t="shared" si="12"/>
        <v>9.5656573599798025E-2</v>
      </c>
      <c r="M48" s="20">
        <f t="shared" si="13"/>
        <v>2.7118160332674739</v>
      </c>
      <c r="N48" s="21">
        <v>114</v>
      </c>
      <c r="O48" s="21">
        <v>133</v>
      </c>
      <c r="P48" s="20">
        <f t="shared" si="14"/>
        <v>2.3244137428006919</v>
      </c>
      <c r="Q48" s="115">
        <f t="shared" si="15"/>
        <v>2.0389594235093789E-2</v>
      </c>
      <c r="R48" s="119"/>
    </row>
    <row r="49" spans="1:18" ht="13.8" customHeight="1" x14ac:dyDescent="0.25">
      <c r="A49" s="19">
        <v>2014</v>
      </c>
      <c r="B49" s="20">
        <v>7.4925324723817512</v>
      </c>
      <c r="C49" s="21">
        <v>10</v>
      </c>
      <c r="D49" s="20">
        <f t="shared" si="9"/>
        <v>6.743279225143576</v>
      </c>
      <c r="E49" s="25">
        <v>4.3671254228414398</v>
      </c>
      <c r="F49" s="20">
        <f t="shared" si="10"/>
        <v>6.4487917637691456</v>
      </c>
      <c r="G49" s="21">
        <v>28</v>
      </c>
      <c r="H49" s="20">
        <f t="shared" si="7"/>
        <v>4.6431300699137843</v>
      </c>
      <c r="I49" s="21">
        <v>44</v>
      </c>
      <c r="J49" s="22">
        <f t="shared" si="11"/>
        <v>65.296742473440702</v>
      </c>
      <c r="K49" s="20">
        <f t="shared" si="8"/>
        <v>2.6001528391517192</v>
      </c>
      <c r="L49" s="20">
        <f t="shared" si="12"/>
        <v>0.11397930253815755</v>
      </c>
      <c r="M49" s="20">
        <f t="shared" si="13"/>
        <v>3.2312562373054972</v>
      </c>
      <c r="N49" s="21">
        <v>114</v>
      </c>
      <c r="O49" s="21">
        <v>133</v>
      </c>
      <c r="P49" s="20">
        <f t="shared" si="14"/>
        <v>2.7696482034047119</v>
      </c>
      <c r="Q49" s="115">
        <f t="shared" si="15"/>
        <v>2.4295159678988699E-2</v>
      </c>
      <c r="R49" s="119"/>
    </row>
    <row r="50" spans="1:18" ht="13.8" customHeight="1" x14ac:dyDescent="0.25">
      <c r="A50" s="24">
        <v>2015</v>
      </c>
      <c r="B50" s="20">
        <v>7.5645331772156217</v>
      </c>
      <c r="C50" s="25">
        <v>10</v>
      </c>
      <c r="D50" s="26">
        <f t="shared" si="9"/>
        <v>6.8080798594940592</v>
      </c>
      <c r="E50" s="25">
        <v>4.3671254228414398</v>
      </c>
      <c r="F50" s="26">
        <f t="shared" si="10"/>
        <v>6.510762473142746</v>
      </c>
      <c r="G50" s="25">
        <v>28</v>
      </c>
      <c r="H50" s="20">
        <f t="shared" si="7"/>
        <v>4.6877489806627768</v>
      </c>
      <c r="I50" s="25">
        <v>44</v>
      </c>
      <c r="J50" s="27">
        <f t="shared" si="11"/>
        <v>65.296742473440702</v>
      </c>
      <c r="K50" s="20">
        <f t="shared" si="8"/>
        <v>2.6251394291711549</v>
      </c>
      <c r="L50" s="26">
        <f t="shared" si="12"/>
        <v>0.115074605114352</v>
      </c>
      <c r="M50" s="26">
        <f t="shared" si="13"/>
        <v>3.2623075176893219</v>
      </c>
      <c r="N50" s="25">
        <v>114</v>
      </c>
      <c r="O50" s="25">
        <v>133</v>
      </c>
      <c r="P50" s="26">
        <f t="shared" si="14"/>
        <v>2.7962635865908472</v>
      </c>
      <c r="Q50" s="116">
        <f t="shared" si="15"/>
        <v>2.4528627952551292E-2</v>
      </c>
      <c r="R50" s="119"/>
    </row>
    <row r="51" spans="1:18" ht="13.8" customHeight="1" x14ac:dyDescent="0.25">
      <c r="A51" s="29">
        <v>2016</v>
      </c>
      <c r="B51" s="14">
        <v>7.2232437923645447</v>
      </c>
      <c r="C51" s="30">
        <v>10</v>
      </c>
      <c r="D51" s="14">
        <f t="shared" si="9"/>
        <v>6.5009194131280905</v>
      </c>
      <c r="E51" s="30">
        <v>4.3671254228414398</v>
      </c>
      <c r="F51" s="14">
        <f t="shared" si="10"/>
        <v>6.2170161087189388</v>
      </c>
      <c r="G51" s="30">
        <v>28</v>
      </c>
      <c r="H51" s="14">
        <f t="shared" si="7"/>
        <v>4.4762515982776359</v>
      </c>
      <c r="I51" s="30">
        <v>44</v>
      </c>
      <c r="J51" s="32">
        <f t="shared" si="11"/>
        <v>65.296742473440702</v>
      </c>
      <c r="K51" s="14">
        <f t="shared" si="8"/>
        <v>2.5067008950354763</v>
      </c>
      <c r="L51" s="14">
        <f t="shared" si="12"/>
        <v>0.10988277896045924</v>
      </c>
      <c r="M51" s="14">
        <f t="shared" si="13"/>
        <v>3.1151218421395392</v>
      </c>
      <c r="N51" s="30">
        <v>114</v>
      </c>
      <c r="O51" s="30">
        <v>133</v>
      </c>
      <c r="P51" s="14">
        <f t="shared" si="14"/>
        <v>2.6701044361196051</v>
      </c>
      <c r="Q51" s="117">
        <f t="shared" si="15"/>
        <v>2.3421968737891274E-2</v>
      </c>
      <c r="R51" s="119"/>
    </row>
    <row r="52" spans="1:18" ht="13.8" customHeight="1" x14ac:dyDescent="0.25">
      <c r="A52" s="29">
        <v>2017</v>
      </c>
      <c r="B52" s="14">
        <v>8.0095801736825099</v>
      </c>
      <c r="C52" s="30">
        <v>10</v>
      </c>
      <c r="D52" s="14">
        <f t="shared" si="9"/>
        <v>7.2086221563142585</v>
      </c>
      <c r="E52" s="30">
        <v>4.3671254228414398</v>
      </c>
      <c r="F52" s="14">
        <f t="shared" si="10"/>
        <v>6.893812585489278</v>
      </c>
      <c r="G52" s="30">
        <v>28</v>
      </c>
      <c r="H52" s="14">
        <f t="shared" si="7"/>
        <v>4.9635450615522805</v>
      </c>
      <c r="I52" s="30">
        <v>44</v>
      </c>
      <c r="J52" s="32">
        <f t="shared" si="11"/>
        <v>65.296742473440702</v>
      </c>
      <c r="K52" s="14">
        <f t="shared" si="8"/>
        <v>2.7795852344692769</v>
      </c>
      <c r="L52" s="14">
        <f t="shared" si="12"/>
        <v>0.12184483219591351</v>
      </c>
      <c r="M52" s="14">
        <f t="shared" si="13"/>
        <v>3.45424007033805</v>
      </c>
      <c r="N52" s="30">
        <v>114</v>
      </c>
      <c r="O52" s="30">
        <v>133</v>
      </c>
      <c r="P52" s="14">
        <f t="shared" si="14"/>
        <v>2.9607772031469</v>
      </c>
      <c r="Q52" s="117">
        <f t="shared" si="15"/>
        <v>2.5971729852165788E-2</v>
      </c>
      <c r="R52" s="119"/>
    </row>
    <row r="53" spans="1:18" ht="13.8" customHeight="1" x14ac:dyDescent="0.25">
      <c r="A53" s="59">
        <v>2018</v>
      </c>
      <c r="B53" s="14">
        <v>5.5593016383723421</v>
      </c>
      <c r="C53" s="31">
        <v>10</v>
      </c>
      <c r="D53" s="35">
        <f>+B53-B53*(C53/100)</f>
        <v>5.0033714745351077</v>
      </c>
      <c r="E53" s="31">
        <v>4.3671254228414398</v>
      </c>
      <c r="F53" s="35">
        <f>+(D53-D53*(E53)/100)</f>
        <v>4.784867966871488</v>
      </c>
      <c r="G53" s="31">
        <v>28</v>
      </c>
      <c r="H53" s="35">
        <f>F53-(F53*G53/100)</f>
        <v>3.4451049361474713</v>
      </c>
      <c r="I53" s="31">
        <v>44</v>
      </c>
      <c r="J53" s="60">
        <f>100-(K53/B53*100)</f>
        <v>65.296742473440702</v>
      </c>
      <c r="K53" s="35">
        <f>+H53-H53*I53/100</f>
        <v>1.929258764242584</v>
      </c>
      <c r="L53" s="35">
        <f>+(K53/365)*16</f>
        <v>8.4570247199674917E-2</v>
      </c>
      <c r="M53" s="35">
        <f>+L53*28.3495</f>
        <v>2.397524222987184</v>
      </c>
      <c r="N53" s="31">
        <v>114</v>
      </c>
      <c r="O53" s="31">
        <v>133</v>
      </c>
      <c r="P53" s="35">
        <f>+Q53*N53</f>
        <v>2.0550207625604435</v>
      </c>
      <c r="Q53" s="120">
        <f>+M53/O53</f>
        <v>1.8026497917196873E-2</v>
      </c>
      <c r="R53" s="119"/>
    </row>
    <row r="54" spans="1:18" ht="13.8" customHeight="1" x14ac:dyDescent="0.25">
      <c r="A54" s="59">
        <v>2019</v>
      </c>
      <c r="B54" s="35">
        <v>7.1410036326067594</v>
      </c>
      <c r="C54" s="31">
        <v>10</v>
      </c>
      <c r="D54" s="35">
        <f>+B54-B54*(C54/100)</f>
        <v>6.4269032693460835</v>
      </c>
      <c r="E54" s="31">
        <v>4.3671254228414398</v>
      </c>
      <c r="F54" s="35">
        <f>+(D54-D54*(E54)/100)</f>
        <v>6.1462323427690428</v>
      </c>
      <c r="G54" s="31">
        <v>28</v>
      </c>
      <c r="H54" s="35">
        <f>F54-(F54*G54/100)</f>
        <v>4.4252872867937105</v>
      </c>
      <c r="I54" s="31">
        <v>44</v>
      </c>
      <c r="J54" s="60">
        <f>100-(K54/B54*100)</f>
        <v>65.296742473440702</v>
      </c>
      <c r="K54" s="35">
        <f>+H54-H54*I54/100</f>
        <v>2.4781608806044777</v>
      </c>
      <c r="L54" s="35">
        <f>+(K54/365)*16</f>
        <v>0.10863170983471683</v>
      </c>
      <c r="M54" s="35">
        <f>+L54*28.3495</f>
        <v>3.0796546579593045</v>
      </c>
      <c r="N54" s="31">
        <v>114</v>
      </c>
      <c r="O54" s="31">
        <v>133</v>
      </c>
      <c r="P54" s="35">
        <f>+Q54*N54</f>
        <v>2.6397039925365466</v>
      </c>
      <c r="Q54" s="120">
        <f>+M54/O54</f>
        <v>2.3155298180145147E-2</v>
      </c>
      <c r="R54" s="119"/>
    </row>
    <row r="55" spans="1:18" ht="13.8" customHeight="1" x14ac:dyDescent="0.25">
      <c r="A55" s="59">
        <v>2020</v>
      </c>
      <c r="B55" s="35">
        <v>6.5340095953298301</v>
      </c>
      <c r="C55" s="31">
        <v>10</v>
      </c>
      <c r="D55" s="35">
        <f>+B55-B55*(C55/100)</f>
        <v>5.8806086357968468</v>
      </c>
      <c r="E55" s="31">
        <v>4.3671254228414398</v>
      </c>
      <c r="F55" s="35">
        <f>+(D55-D55*(E55)/100)</f>
        <v>5.6237950810451531</v>
      </c>
      <c r="G55" s="31">
        <v>28</v>
      </c>
      <c r="H55" s="35">
        <f>F55-(F55*G55/100)</f>
        <v>4.0491324583525099</v>
      </c>
      <c r="I55" s="31">
        <v>44</v>
      </c>
      <c r="J55" s="60">
        <f>100-(K55/B55*100)</f>
        <v>65.296742473440702</v>
      </c>
      <c r="K55" s="35">
        <f>+H55-H55*I55/100</f>
        <v>2.2675141766774054</v>
      </c>
      <c r="L55" s="35">
        <f>+(K55/365)*16</f>
        <v>9.9397881717365716E-2</v>
      </c>
      <c r="M55" s="35">
        <f>+L55*28.3495</f>
        <v>2.8178802477464591</v>
      </c>
      <c r="N55" s="31">
        <v>114</v>
      </c>
      <c r="O55" s="31">
        <v>133</v>
      </c>
      <c r="P55" s="35">
        <f>+Q55*N55</f>
        <v>2.4153259266398224</v>
      </c>
      <c r="Q55" s="120">
        <f>+M55/O55</f>
        <v>2.1187069531928265E-2</v>
      </c>
      <c r="R55" s="119"/>
    </row>
    <row r="56" spans="1:18" ht="13.8" customHeight="1" x14ac:dyDescent="0.25">
      <c r="A56" s="19">
        <v>2021</v>
      </c>
      <c r="B56" s="121">
        <v>6.3615381425881914</v>
      </c>
      <c r="C56" s="21">
        <v>10</v>
      </c>
      <c r="D56" s="20">
        <f t="shared" ref="D56:D57" si="16">+B56-B56*(C56/100)</f>
        <v>5.7253843283293726</v>
      </c>
      <c r="E56" s="21">
        <v>4.3671254228414398</v>
      </c>
      <c r="F56" s="20">
        <f t="shared" ref="F56:F57" si="17">+(D56-D56*(E56)/100)</f>
        <v>5.4753496137715212</v>
      </c>
      <c r="G56" s="21">
        <v>28</v>
      </c>
      <c r="H56" s="20">
        <f t="shared" ref="H56:H57" si="18">F56-(F56*G56/100)</f>
        <v>3.9422517219154951</v>
      </c>
      <c r="I56" s="21">
        <v>44</v>
      </c>
      <c r="J56" s="22">
        <f t="shared" ref="J56:J57" si="19">100-(K56/B56*100)</f>
        <v>65.296742473440702</v>
      </c>
      <c r="K56" s="20">
        <f t="shared" ref="K56:K57" si="20">+H56-H56*I56/100</f>
        <v>2.2076609642726774</v>
      </c>
      <c r="L56" s="20">
        <f t="shared" ref="L56:L57" si="21">+(K56/365)*16</f>
        <v>9.67741792557886E-2</v>
      </c>
      <c r="M56" s="20">
        <f t="shared" ref="M56:M57" si="22">+L56*28.3495</f>
        <v>2.7434995948119787</v>
      </c>
      <c r="N56" s="21">
        <v>114</v>
      </c>
      <c r="O56" s="21">
        <v>133</v>
      </c>
      <c r="P56" s="20">
        <f t="shared" ref="P56:P57" si="23">+Q56*N56</f>
        <v>2.35157108126741</v>
      </c>
      <c r="Q56" s="115">
        <f t="shared" ref="Q56:Q57" si="24">+M56/O56</f>
        <v>2.0627816502345703E-2</v>
      </c>
      <c r="R56" s="119"/>
    </row>
    <row r="57" spans="1:18" ht="13.8" customHeight="1" thickBot="1" x14ac:dyDescent="0.3">
      <c r="A57" s="123">
        <v>2022</v>
      </c>
      <c r="B57" s="124">
        <v>5.6736964858107957</v>
      </c>
      <c r="C57" s="125">
        <v>10</v>
      </c>
      <c r="D57" s="124">
        <f t="shared" si="16"/>
        <v>5.1063268372297159</v>
      </c>
      <c r="E57" s="125">
        <v>4.3671254228414398</v>
      </c>
      <c r="F57" s="124">
        <f t="shared" si="17"/>
        <v>4.8833271397476814</v>
      </c>
      <c r="G57" s="125">
        <v>28</v>
      </c>
      <c r="H57" s="124">
        <f t="shared" si="18"/>
        <v>3.5159955406183308</v>
      </c>
      <c r="I57" s="125">
        <v>44</v>
      </c>
      <c r="J57" s="126">
        <f t="shared" si="19"/>
        <v>65.296742473440702</v>
      </c>
      <c r="K57" s="124">
        <f t="shared" si="20"/>
        <v>1.9689575027462654</v>
      </c>
      <c r="L57" s="124">
        <f t="shared" si="21"/>
        <v>8.6310465873808889E-2</v>
      </c>
      <c r="M57" s="124">
        <f t="shared" si="22"/>
        <v>2.446858552289545</v>
      </c>
      <c r="N57" s="125">
        <v>114</v>
      </c>
      <c r="O57" s="125">
        <v>133</v>
      </c>
      <c r="P57" s="124">
        <f t="shared" si="23"/>
        <v>2.0973073305338956</v>
      </c>
      <c r="Q57" s="128">
        <f t="shared" si="24"/>
        <v>1.839743272398154E-2</v>
      </c>
      <c r="R57" s="119"/>
    </row>
    <row r="58" spans="1:18" ht="15" customHeight="1" thickTop="1" x14ac:dyDescent="0.25">
      <c r="A58" s="7" t="s">
        <v>96</v>
      </c>
      <c r="Q58" s="7"/>
    </row>
    <row r="59" spans="1:18" ht="15" customHeight="1" x14ac:dyDescent="0.25">
      <c r="A59" s="7" t="s">
        <v>104</v>
      </c>
      <c r="Q59" s="7"/>
    </row>
    <row r="60" spans="1:18" ht="15" customHeight="1" x14ac:dyDescent="0.25">
      <c r="A60" s="7" t="s">
        <v>209</v>
      </c>
      <c r="Q60" s="7"/>
    </row>
    <row r="61" spans="1:18" ht="15" customHeight="1" x14ac:dyDescent="0.25">
      <c r="A61" s="7" t="s">
        <v>210</v>
      </c>
      <c r="Q61" s="7"/>
    </row>
    <row r="62" spans="1:18" ht="15" customHeight="1" x14ac:dyDescent="0.25">
      <c r="A62" s="7" t="s">
        <v>105</v>
      </c>
      <c r="Q62" s="7"/>
    </row>
    <row r="63" spans="1:18" ht="15" customHeight="1" x14ac:dyDescent="0.25">
      <c r="A63" s="7" t="s">
        <v>106</v>
      </c>
      <c r="Q63" s="7"/>
    </row>
    <row r="64" spans="1:18" ht="15" customHeight="1" x14ac:dyDescent="0.25">
      <c r="A64" s="7" t="s">
        <v>214</v>
      </c>
      <c r="Q64" s="7"/>
    </row>
    <row r="65" spans="17:17" x14ac:dyDescent="0.25">
      <c r="Q65" s="7"/>
    </row>
    <row r="66" spans="17:17" x14ac:dyDescent="0.25">
      <c r="Q66" s="7"/>
    </row>
    <row r="67" spans="17:17" x14ac:dyDescent="0.25">
      <c r="Q67" s="7"/>
    </row>
    <row r="68" spans="17:17" x14ac:dyDescent="0.25">
      <c r="Q68" s="7"/>
    </row>
    <row r="69" spans="17:17" x14ac:dyDescent="0.25">
      <c r="Q69" s="7"/>
    </row>
    <row r="70" spans="17:17" x14ac:dyDescent="0.25">
      <c r="Q70" s="7"/>
    </row>
    <row r="71" spans="17:17" x14ac:dyDescent="0.25">
      <c r="Q71" s="7"/>
    </row>
    <row r="72" spans="17:17" x14ac:dyDescent="0.25">
      <c r="Q72" s="7"/>
    </row>
    <row r="73" spans="17:17" x14ac:dyDescent="0.25">
      <c r="Q73" s="7"/>
    </row>
    <row r="74" spans="17:17" x14ac:dyDescent="0.25">
      <c r="Q74"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83">
    <pageSetUpPr fitToPage="1"/>
  </sheetPr>
  <dimension ref="A1:R72"/>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134</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12.147795681095529</v>
      </c>
      <c r="C5" s="15">
        <v>15</v>
      </c>
      <c r="D5" s="16">
        <f t="shared" ref="D5:D46" si="0">+B5-B5*(C5/100)</f>
        <v>10.3256263289312</v>
      </c>
      <c r="E5" s="15">
        <v>13.182088658999209</v>
      </c>
      <c r="F5" s="16">
        <f t="shared" ref="F5:F46" si="1">+(D5-D5*(E5)/100)</f>
        <v>8.964493111654523</v>
      </c>
      <c r="G5" s="15">
        <v>9</v>
      </c>
      <c r="H5" s="16">
        <f>F5-(F5*G5/100)</f>
        <v>8.1576887316056155</v>
      </c>
      <c r="I5" s="15">
        <v>7</v>
      </c>
      <c r="J5" s="17">
        <f t="shared" ref="J5:J46" si="2">100-(K5/B5*100)</f>
        <v>37.547101387294376</v>
      </c>
      <c r="K5" s="16">
        <f>+H5-H5*I5/100</f>
        <v>7.5866505203932224</v>
      </c>
      <c r="L5" s="16">
        <f t="shared" ref="L5:L46" si="3">+(K5/365)*16</f>
        <v>0.33256550226381248</v>
      </c>
      <c r="M5" s="16">
        <f t="shared" ref="M5:M46" si="4">+L5*28.3495</f>
        <v>9.4280657064279509</v>
      </c>
      <c r="N5" s="15">
        <v>41</v>
      </c>
      <c r="O5" s="15">
        <v>180</v>
      </c>
      <c r="P5" s="16">
        <f t="shared" ref="P5:P46" si="5">+Q5*N5</f>
        <v>2.1475038553530332</v>
      </c>
      <c r="Q5" s="114">
        <f t="shared" ref="Q5:Q46" si="6">+M5/O5</f>
        <v>5.2378142813488619E-2</v>
      </c>
      <c r="R5" s="119"/>
    </row>
    <row r="6" spans="1:18" ht="13.8" customHeight="1" x14ac:dyDescent="0.25">
      <c r="A6" s="19">
        <v>1971</v>
      </c>
      <c r="B6" s="20">
        <v>11.343046599987478</v>
      </c>
      <c r="C6" s="21">
        <v>15</v>
      </c>
      <c r="D6" s="20">
        <f t="shared" si="0"/>
        <v>9.6415896099893565</v>
      </c>
      <c r="E6" s="21">
        <v>13.182088658999209</v>
      </c>
      <c r="F6" s="20">
        <f t="shared" si="1"/>
        <v>8.3706267194637043</v>
      </c>
      <c r="G6" s="21">
        <v>9</v>
      </c>
      <c r="H6" s="20">
        <f t="shared" ref="H6:H52" si="7">F6-(F6*G6/100)</f>
        <v>7.6172703147119707</v>
      </c>
      <c r="I6" s="21">
        <v>7</v>
      </c>
      <c r="J6" s="22">
        <f t="shared" si="2"/>
        <v>37.547101387294369</v>
      </c>
      <c r="K6" s="20">
        <f t="shared" ref="K6:K52" si="8">+H6-H6*I6/100</f>
        <v>7.0840613926821323</v>
      </c>
      <c r="L6" s="20">
        <f t="shared" si="3"/>
        <v>0.31053419803538113</v>
      </c>
      <c r="M6" s="20">
        <f t="shared" si="4"/>
        <v>8.8034892472040376</v>
      </c>
      <c r="N6" s="21">
        <v>41</v>
      </c>
      <c r="O6" s="21">
        <v>180</v>
      </c>
      <c r="P6" s="20">
        <f t="shared" si="5"/>
        <v>2.0052392174186973</v>
      </c>
      <c r="Q6" s="115">
        <f t="shared" si="6"/>
        <v>4.8908273595577985E-2</v>
      </c>
      <c r="R6" s="119"/>
    </row>
    <row r="7" spans="1:18" ht="13.8" customHeight="1" x14ac:dyDescent="0.25">
      <c r="A7" s="19">
        <v>1972</v>
      </c>
      <c r="B7" s="20">
        <v>12.094318614933112</v>
      </c>
      <c r="C7" s="21">
        <v>15</v>
      </c>
      <c r="D7" s="20">
        <f t="shared" si="0"/>
        <v>10.280170822693146</v>
      </c>
      <c r="E7" s="21">
        <v>13.182088658999209</v>
      </c>
      <c r="F7" s="20">
        <f t="shared" si="1"/>
        <v>8.9250295905491672</v>
      </c>
      <c r="G7" s="21">
        <v>9</v>
      </c>
      <c r="H7" s="20">
        <f t="shared" si="7"/>
        <v>8.1217769273997416</v>
      </c>
      <c r="I7" s="21">
        <v>7</v>
      </c>
      <c r="J7" s="22">
        <f t="shared" si="2"/>
        <v>37.547101387294376</v>
      </c>
      <c r="K7" s="20">
        <f t="shared" si="8"/>
        <v>7.5532525424817596</v>
      </c>
      <c r="L7" s="20">
        <f t="shared" si="3"/>
        <v>0.33110148131426892</v>
      </c>
      <c r="M7" s="20">
        <f t="shared" si="4"/>
        <v>9.3865614445188665</v>
      </c>
      <c r="N7" s="21">
        <v>41</v>
      </c>
      <c r="O7" s="21">
        <v>180</v>
      </c>
      <c r="P7" s="20">
        <f t="shared" si="5"/>
        <v>2.138050106807075</v>
      </c>
      <c r="Q7" s="115">
        <f t="shared" si="6"/>
        <v>5.2147563580660368E-2</v>
      </c>
      <c r="R7" s="119"/>
    </row>
    <row r="8" spans="1:18" ht="13.8" customHeight="1" x14ac:dyDescent="0.25">
      <c r="A8" s="19">
        <v>1973</v>
      </c>
      <c r="B8" s="20">
        <v>12.484319684392828</v>
      </c>
      <c r="C8" s="21">
        <v>15</v>
      </c>
      <c r="D8" s="20">
        <f t="shared" si="0"/>
        <v>10.611671731733903</v>
      </c>
      <c r="E8" s="21">
        <v>13.182088658999209</v>
      </c>
      <c r="F8" s="20">
        <f t="shared" si="1"/>
        <v>9.2128317558547828</v>
      </c>
      <c r="G8" s="21">
        <v>9</v>
      </c>
      <c r="H8" s="20">
        <f t="shared" si="7"/>
        <v>8.3836768978278524</v>
      </c>
      <c r="I8" s="21">
        <v>7</v>
      </c>
      <c r="J8" s="22">
        <f t="shared" si="2"/>
        <v>37.54710138729439</v>
      </c>
      <c r="K8" s="20">
        <f t="shared" si="8"/>
        <v>7.7968195149799024</v>
      </c>
      <c r="L8" s="20">
        <f t="shared" si="3"/>
        <v>0.34177838969774915</v>
      </c>
      <c r="M8" s="20">
        <f t="shared" si="4"/>
        <v>9.6892464587363385</v>
      </c>
      <c r="N8" s="21">
        <v>41</v>
      </c>
      <c r="O8" s="21">
        <v>180</v>
      </c>
      <c r="P8" s="20">
        <f t="shared" si="5"/>
        <v>2.2069950267121659</v>
      </c>
      <c r="Q8" s="115">
        <f t="shared" si="6"/>
        <v>5.3829146992979658E-2</v>
      </c>
      <c r="R8" s="119"/>
    </row>
    <row r="9" spans="1:18" ht="13.8" customHeight="1" x14ac:dyDescent="0.25">
      <c r="A9" s="19">
        <v>1974</v>
      </c>
      <c r="B9" s="20">
        <v>11.84303777343421</v>
      </c>
      <c r="C9" s="21">
        <v>15</v>
      </c>
      <c r="D9" s="20">
        <f t="shared" si="0"/>
        <v>10.066582107419078</v>
      </c>
      <c r="E9" s="21">
        <v>13.182088658999209</v>
      </c>
      <c r="F9" s="20">
        <f t="shared" si="1"/>
        <v>8.739596329088144</v>
      </c>
      <c r="G9" s="21">
        <v>9</v>
      </c>
      <c r="H9" s="20">
        <f t="shared" si="7"/>
        <v>7.9530326594702112</v>
      </c>
      <c r="I9" s="21">
        <v>7</v>
      </c>
      <c r="J9" s="22">
        <f t="shared" si="2"/>
        <v>37.547101387294376</v>
      </c>
      <c r="K9" s="20">
        <f t="shared" si="8"/>
        <v>7.3963203733072964</v>
      </c>
      <c r="L9" s="20">
        <f t="shared" si="3"/>
        <v>0.32422226293949791</v>
      </c>
      <c r="M9" s="20">
        <f t="shared" si="4"/>
        <v>9.1915390432032957</v>
      </c>
      <c r="N9" s="21">
        <v>41</v>
      </c>
      <c r="O9" s="21">
        <v>180</v>
      </c>
      <c r="P9" s="20">
        <f t="shared" si="5"/>
        <v>2.0936283376185285</v>
      </c>
      <c r="Q9" s="115">
        <f t="shared" si="6"/>
        <v>5.1064105795573862E-2</v>
      </c>
      <c r="R9" s="119"/>
    </row>
    <row r="10" spans="1:18" ht="13.8" customHeight="1" x14ac:dyDescent="0.25">
      <c r="A10" s="19">
        <v>1975</v>
      </c>
      <c r="B10" s="20">
        <v>11.996531973904146</v>
      </c>
      <c r="C10" s="21">
        <v>15</v>
      </c>
      <c r="D10" s="20">
        <f t="shared" si="0"/>
        <v>10.197052177818524</v>
      </c>
      <c r="E10" s="21">
        <v>13.182088658999209</v>
      </c>
      <c r="F10" s="20">
        <f t="shared" si="1"/>
        <v>8.8528677191340766</v>
      </c>
      <c r="G10" s="21">
        <v>9</v>
      </c>
      <c r="H10" s="20">
        <f t="shared" si="7"/>
        <v>8.0561096244120094</v>
      </c>
      <c r="I10" s="21">
        <v>7</v>
      </c>
      <c r="J10" s="22">
        <f t="shared" si="2"/>
        <v>37.547101387294376</v>
      </c>
      <c r="K10" s="20">
        <f t="shared" si="8"/>
        <v>7.4921819507031691</v>
      </c>
      <c r="L10" s="20">
        <f t="shared" si="3"/>
        <v>0.32842441427739921</v>
      </c>
      <c r="M10" s="20">
        <f t="shared" si="4"/>
        <v>9.3106679325571289</v>
      </c>
      <c r="N10" s="21">
        <v>41</v>
      </c>
      <c r="O10" s="21">
        <v>180</v>
      </c>
      <c r="P10" s="20">
        <f t="shared" si="5"/>
        <v>2.1207632513046795</v>
      </c>
      <c r="Q10" s="115">
        <f t="shared" si="6"/>
        <v>5.1725932958650717E-2</v>
      </c>
      <c r="R10" s="119"/>
    </row>
    <row r="11" spans="1:18" ht="13.8" customHeight="1" x14ac:dyDescent="0.25">
      <c r="A11" s="13">
        <v>1976</v>
      </c>
      <c r="B11" s="14">
        <v>12.555901116793176</v>
      </c>
      <c r="C11" s="15">
        <v>15</v>
      </c>
      <c r="D11" s="16">
        <f t="shared" si="0"/>
        <v>10.672515949274199</v>
      </c>
      <c r="E11" s="15">
        <v>13.182088658999209</v>
      </c>
      <c r="F11" s="16">
        <f t="shared" si="1"/>
        <v>9.2656554346950433</v>
      </c>
      <c r="G11" s="15">
        <v>9</v>
      </c>
      <c r="H11" s="16">
        <f t="shared" si="7"/>
        <v>8.4317464455724895</v>
      </c>
      <c r="I11" s="15">
        <v>7</v>
      </c>
      <c r="J11" s="17">
        <f t="shared" si="2"/>
        <v>37.547101387294376</v>
      </c>
      <c r="K11" s="16">
        <f t="shared" si="8"/>
        <v>7.8415241943824157</v>
      </c>
      <c r="L11" s="16">
        <f t="shared" si="3"/>
        <v>0.34373804687703741</v>
      </c>
      <c r="M11" s="16">
        <f t="shared" si="4"/>
        <v>9.7448017599405716</v>
      </c>
      <c r="N11" s="15">
        <v>41</v>
      </c>
      <c r="O11" s="15">
        <v>180</v>
      </c>
      <c r="P11" s="16">
        <f t="shared" si="5"/>
        <v>2.2196492897642415</v>
      </c>
      <c r="Q11" s="114">
        <f t="shared" si="6"/>
        <v>5.41377875552254E-2</v>
      </c>
      <c r="R11" s="119"/>
    </row>
    <row r="12" spans="1:18" ht="13.8" customHeight="1" x14ac:dyDescent="0.25">
      <c r="A12" s="13">
        <v>1977</v>
      </c>
      <c r="B12" s="14">
        <v>12.356947679566291</v>
      </c>
      <c r="C12" s="15">
        <v>15</v>
      </c>
      <c r="D12" s="16">
        <f t="shared" si="0"/>
        <v>10.503405527631347</v>
      </c>
      <c r="E12" s="15">
        <v>13.182088658999209</v>
      </c>
      <c r="F12" s="16">
        <f t="shared" si="1"/>
        <v>9.1188372987647597</v>
      </c>
      <c r="G12" s="15">
        <v>9</v>
      </c>
      <c r="H12" s="16">
        <f t="shared" si="7"/>
        <v>8.2981419418759312</v>
      </c>
      <c r="I12" s="15">
        <v>7</v>
      </c>
      <c r="J12" s="17">
        <f t="shared" si="2"/>
        <v>37.547101387294376</v>
      </c>
      <c r="K12" s="16">
        <f t="shared" si="8"/>
        <v>7.7172720059446158</v>
      </c>
      <c r="L12" s="16">
        <f t="shared" si="3"/>
        <v>0.33829137560305167</v>
      </c>
      <c r="M12" s="16">
        <f t="shared" si="4"/>
        <v>9.5903913526587132</v>
      </c>
      <c r="N12" s="15">
        <v>41</v>
      </c>
      <c r="O12" s="15">
        <v>180</v>
      </c>
      <c r="P12" s="16">
        <f t="shared" si="5"/>
        <v>2.184478030327818</v>
      </c>
      <c r="Q12" s="114">
        <f t="shared" si="6"/>
        <v>5.3279951959215074E-2</v>
      </c>
      <c r="R12" s="119"/>
    </row>
    <row r="13" spans="1:18" ht="13.8" customHeight="1" x14ac:dyDescent="0.25">
      <c r="A13" s="13">
        <v>1978</v>
      </c>
      <c r="B13" s="14">
        <v>12.916449895545522</v>
      </c>
      <c r="C13" s="15">
        <v>15</v>
      </c>
      <c r="D13" s="16">
        <f t="shared" si="0"/>
        <v>10.978982411213694</v>
      </c>
      <c r="E13" s="15">
        <v>13.182088658999209</v>
      </c>
      <c r="F13" s="16">
        <f t="shared" si="1"/>
        <v>9.5317232159115761</v>
      </c>
      <c r="G13" s="15">
        <v>9</v>
      </c>
      <c r="H13" s="16">
        <f t="shared" si="7"/>
        <v>8.673868126479535</v>
      </c>
      <c r="I13" s="15">
        <v>7</v>
      </c>
      <c r="J13" s="17">
        <f t="shared" si="2"/>
        <v>37.547101387294369</v>
      </c>
      <c r="K13" s="16">
        <f t="shared" si="8"/>
        <v>8.0666973576259675</v>
      </c>
      <c r="L13" s="16">
        <f t="shared" si="3"/>
        <v>0.35360865129319308</v>
      </c>
      <c r="M13" s="16">
        <f t="shared" si="4"/>
        <v>10.024628459836377</v>
      </c>
      <c r="N13" s="15">
        <v>41</v>
      </c>
      <c r="O13" s="15">
        <v>180</v>
      </c>
      <c r="P13" s="16">
        <f t="shared" si="5"/>
        <v>2.283387593629397</v>
      </c>
      <c r="Q13" s="114">
        <f t="shared" si="6"/>
        <v>5.5692380332424317E-2</v>
      </c>
      <c r="R13" s="119"/>
    </row>
    <row r="14" spans="1:18" ht="13.8" customHeight="1" x14ac:dyDescent="0.25">
      <c r="A14" s="13">
        <v>1979</v>
      </c>
      <c r="B14" s="14">
        <v>12.41815111861545</v>
      </c>
      <c r="C14" s="15">
        <v>15</v>
      </c>
      <c r="D14" s="16">
        <f t="shared" si="0"/>
        <v>10.555428450823133</v>
      </c>
      <c r="E14" s="15">
        <v>13.182088658999209</v>
      </c>
      <c r="F14" s="16">
        <f t="shared" si="1"/>
        <v>9.1640025140984012</v>
      </c>
      <c r="G14" s="15">
        <v>9</v>
      </c>
      <c r="H14" s="16">
        <f t="shared" si="7"/>
        <v>8.3392422878295456</v>
      </c>
      <c r="I14" s="15">
        <v>7</v>
      </c>
      <c r="J14" s="17">
        <f t="shared" si="2"/>
        <v>37.547101387294369</v>
      </c>
      <c r="K14" s="16">
        <f t="shared" si="8"/>
        <v>7.7554953276814773</v>
      </c>
      <c r="L14" s="16">
        <f t="shared" si="3"/>
        <v>0.33996691847370858</v>
      </c>
      <c r="M14" s="16">
        <f t="shared" si="4"/>
        <v>9.6378921552704018</v>
      </c>
      <c r="N14" s="15">
        <v>41</v>
      </c>
      <c r="O14" s="15">
        <v>180</v>
      </c>
      <c r="P14" s="16">
        <f t="shared" si="5"/>
        <v>2.1952976575893692</v>
      </c>
      <c r="Q14" s="114">
        <f t="shared" si="6"/>
        <v>5.3543845307057789E-2</v>
      </c>
      <c r="R14" s="119"/>
    </row>
    <row r="15" spans="1:18" ht="13.8" customHeight="1" x14ac:dyDescent="0.25">
      <c r="A15" s="13">
        <v>1980</v>
      </c>
      <c r="B15" s="14">
        <v>12.829136769626656</v>
      </c>
      <c r="C15" s="15">
        <v>15</v>
      </c>
      <c r="D15" s="16">
        <f t="shared" si="0"/>
        <v>10.904766254182658</v>
      </c>
      <c r="E15" s="15">
        <v>13.182088658999209</v>
      </c>
      <c r="F15" s="16">
        <f t="shared" si="1"/>
        <v>9.4672902984996732</v>
      </c>
      <c r="G15" s="15">
        <v>9</v>
      </c>
      <c r="H15" s="16">
        <f t="shared" si="7"/>
        <v>8.6152341716347021</v>
      </c>
      <c r="I15" s="15">
        <v>7</v>
      </c>
      <c r="J15" s="17">
        <f t="shared" si="2"/>
        <v>37.547101387294376</v>
      </c>
      <c r="K15" s="16">
        <f t="shared" si="8"/>
        <v>8.0121677796202722</v>
      </c>
      <c r="L15" s="16">
        <f t="shared" si="3"/>
        <v>0.35121831362719003</v>
      </c>
      <c r="M15" s="16">
        <f t="shared" si="4"/>
        <v>9.956863582174023</v>
      </c>
      <c r="N15" s="15">
        <v>41</v>
      </c>
      <c r="O15" s="15">
        <v>180</v>
      </c>
      <c r="P15" s="16">
        <f t="shared" si="5"/>
        <v>2.2679522603840829</v>
      </c>
      <c r="Q15" s="114">
        <f t="shared" si="6"/>
        <v>5.5315908789855685E-2</v>
      </c>
      <c r="R15" s="119"/>
    </row>
    <row r="16" spans="1:18" ht="13.8" customHeight="1" x14ac:dyDescent="0.25">
      <c r="A16" s="19">
        <v>1981</v>
      </c>
      <c r="B16" s="20">
        <v>12.312185279563066</v>
      </c>
      <c r="C16" s="21">
        <v>15</v>
      </c>
      <c r="D16" s="20">
        <f t="shared" si="0"/>
        <v>10.465357487628605</v>
      </c>
      <c r="E16" s="21">
        <v>13.182088658999209</v>
      </c>
      <c r="F16" s="20">
        <f t="shared" si="1"/>
        <v>9.0858047851281896</v>
      </c>
      <c r="G16" s="21">
        <v>9</v>
      </c>
      <c r="H16" s="20">
        <f t="shared" si="7"/>
        <v>8.2680823544666531</v>
      </c>
      <c r="I16" s="21">
        <v>7</v>
      </c>
      <c r="J16" s="22">
        <f t="shared" si="2"/>
        <v>37.547101387294376</v>
      </c>
      <c r="K16" s="20">
        <f t="shared" si="8"/>
        <v>7.6893165896539877</v>
      </c>
      <c r="L16" s="20">
        <f t="shared" si="3"/>
        <v>0.33706593269716112</v>
      </c>
      <c r="M16" s="20">
        <f t="shared" si="4"/>
        <v>9.555650658998168</v>
      </c>
      <c r="N16" s="21">
        <v>41</v>
      </c>
      <c r="O16" s="21">
        <v>180</v>
      </c>
      <c r="P16" s="20">
        <f t="shared" si="5"/>
        <v>2.1765648723273605</v>
      </c>
      <c r="Q16" s="115">
        <f t="shared" si="6"/>
        <v>5.308694810554538E-2</v>
      </c>
      <c r="R16" s="119"/>
    </row>
    <row r="17" spans="1:18" ht="13.8" customHeight="1" x14ac:dyDescent="0.25">
      <c r="A17" s="19">
        <v>1982</v>
      </c>
      <c r="B17" s="20">
        <v>12.88340913397764</v>
      </c>
      <c r="C17" s="21">
        <v>15</v>
      </c>
      <c r="D17" s="20">
        <f t="shared" si="0"/>
        <v>10.950897763880993</v>
      </c>
      <c r="E17" s="21">
        <v>13.182088658999209</v>
      </c>
      <c r="F17" s="20">
        <f t="shared" si="1"/>
        <v>9.5073407116898387</v>
      </c>
      <c r="G17" s="21">
        <v>9</v>
      </c>
      <c r="H17" s="20">
        <f t="shared" si="7"/>
        <v>8.651680047637754</v>
      </c>
      <c r="I17" s="21">
        <v>7</v>
      </c>
      <c r="J17" s="22">
        <f t="shared" si="2"/>
        <v>37.547101387294376</v>
      </c>
      <c r="K17" s="20">
        <f t="shared" si="8"/>
        <v>8.0460624443031108</v>
      </c>
      <c r="L17" s="20">
        <f t="shared" si="3"/>
        <v>0.35270410714753364</v>
      </c>
      <c r="M17" s="20">
        <f t="shared" si="4"/>
        <v>9.9989850855790046</v>
      </c>
      <c r="N17" s="21">
        <v>41</v>
      </c>
      <c r="O17" s="21">
        <v>180</v>
      </c>
      <c r="P17" s="20">
        <f t="shared" si="5"/>
        <v>2.2775466028263289</v>
      </c>
      <c r="Q17" s="115">
        <f t="shared" si="6"/>
        <v>5.5549917142105582E-2</v>
      </c>
      <c r="R17" s="119"/>
    </row>
    <row r="18" spans="1:18" ht="13.8" customHeight="1" x14ac:dyDescent="0.25">
      <c r="A18" s="19">
        <v>1983</v>
      </c>
      <c r="B18" s="20">
        <v>13.469781099156233</v>
      </c>
      <c r="C18" s="21">
        <v>15</v>
      </c>
      <c r="D18" s="20">
        <f t="shared" si="0"/>
        <v>11.449313934282799</v>
      </c>
      <c r="E18" s="21">
        <v>13.182088658999209</v>
      </c>
      <c r="F18" s="20">
        <f t="shared" si="1"/>
        <v>9.9400552206184898</v>
      </c>
      <c r="G18" s="21">
        <v>9</v>
      </c>
      <c r="H18" s="20">
        <f t="shared" si="7"/>
        <v>9.0454502507628263</v>
      </c>
      <c r="I18" s="21">
        <v>7</v>
      </c>
      <c r="J18" s="22">
        <f t="shared" si="2"/>
        <v>37.547101387294369</v>
      </c>
      <c r="K18" s="20">
        <f t="shared" si="8"/>
        <v>8.4122687332094284</v>
      </c>
      <c r="L18" s="20">
        <f t="shared" si="3"/>
        <v>0.36875698556534481</v>
      </c>
      <c r="M18" s="20">
        <f t="shared" si="4"/>
        <v>10.454076162284743</v>
      </c>
      <c r="N18" s="21">
        <v>41</v>
      </c>
      <c r="O18" s="21">
        <v>180</v>
      </c>
      <c r="P18" s="20">
        <f t="shared" si="5"/>
        <v>2.3812062369648581</v>
      </c>
      <c r="Q18" s="115">
        <f t="shared" si="6"/>
        <v>5.8078200901581903E-2</v>
      </c>
      <c r="R18" s="119"/>
    </row>
    <row r="19" spans="1:18" ht="13.8" customHeight="1" x14ac:dyDescent="0.25">
      <c r="A19" s="19">
        <v>1984</v>
      </c>
      <c r="B19" s="20">
        <v>14.19725151048454</v>
      </c>
      <c r="C19" s="21">
        <v>15</v>
      </c>
      <c r="D19" s="20">
        <f t="shared" si="0"/>
        <v>12.067663783911858</v>
      </c>
      <c r="E19" s="21">
        <v>13.182088658999209</v>
      </c>
      <c r="F19" s="20">
        <f t="shared" si="1"/>
        <v>10.476893644846658</v>
      </c>
      <c r="G19" s="21">
        <v>9</v>
      </c>
      <c r="H19" s="20">
        <f t="shared" si="7"/>
        <v>9.533973216810459</v>
      </c>
      <c r="I19" s="21">
        <v>7</v>
      </c>
      <c r="J19" s="22">
        <f t="shared" si="2"/>
        <v>37.547101387294376</v>
      </c>
      <c r="K19" s="20">
        <f t="shared" si="8"/>
        <v>8.8665950916337266</v>
      </c>
      <c r="L19" s="20">
        <f t="shared" si="3"/>
        <v>0.38867266155106744</v>
      </c>
      <c r="M19" s="20">
        <f t="shared" si="4"/>
        <v>11.018675618641986</v>
      </c>
      <c r="N19" s="21">
        <v>41</v>
      </c>
      <c r="O19" s="21">
        <v>180</v>
      </c>
      <c r="P19" s="20">
        <f t="shared" si="5"/>
        <v>2.5098094464684522</v>
      </c>
      <c r="Q19" s="115">
        <f t="shared" si="6"/>
        <v>6.1214864548011033E-2</v>
      </c>
      <c r="R19" s="119"/>
    </row>
    <row r="20" spans="1:18" ht="13.8" customHeight="1" x14ac:dyDescent="0.25">
      <c r="A20" s="19">
        <v>1985</v>
      </c>
      <c r="B20" s="20">
        <v>14.851576325346171</v>
      </c>
      <c r="C20" s="21">
        <v>15</v>
      </c>
      <c r="D20" s="20">
        <f t="shared" si="0"/>
        <v>12.623839876544245</v>
      </c>
      <c r="E20" s="21">
        <v>13.182088658999209</v>
      </c>
      <c r="F20" s="20">
        <f t="shared" si="1"/>
        <v>10.959754111848087</v>
      </c>
      <c r="G20" s="21">
        <v>9</v>
      </c>
      <c r="H20" s="20">
        <f t="shared" si="7"/>
        <v>9.9733762417817591</v>
      </c>
      <c r="I20" s="21">
        <v>7</v>
      </c>
      <c r="J20" s="22">
        <f t="shared" si="2"/>
        <v>37.547101387294369</v>
      </c>
      <c r="K20" s="20">
        <f t="shared" si="8"/>
        <v>9.2752399048570364</v>
      </c>
      <c r="L20" s="20">
        <f t="shared" si="3"/>
        <v>0.40658585884304815</v>
      </c>
      <c r="M20" s="20">
        <f t="shared" si="4"/>
        <v>11.526505805270993</v>
      </c>
      <c r="N20" s="21">
        <v>41</v>
      </c>
      <c r="O20" s="21">
        <v>180</v>
      </c>
      <c r="P20" s="20">
        <f t="shared" si="5"/>
        <v>2.6254818778672822</v>
      </c>
      <c r="Q20" s="115">
        <f t="shared" si="6"/>
        <v>6.4036143362616635E-2</v>
      </c>
      <c r="R20" s="119"/>
    </row>
    <row r="21" spans="1:18" ht="13.8" customHeight="1" x14ac:dyDescent="0.25">
      <c r="A21" s="13">
        <v>1986</v>
      </c>
      <c r="B21" s="14">
        <v>15.795267835994864</v>
      </c>
      <c r="C21" s="15">
        <v>15</v>
      </c>
      <c r="D21" s="16">
        <f t="shared" si="0"/>
        <v>13.425977660595635</v>
      </c>
      <c r="E21" s="15">
        <v>13.182088658999209</v>
      </c>
      <c r="F21" s="16">
        <f t="shared" si="1"/>
        <v>11.656153382038489</v>
      </c>
      <c r="G21" s="15">
        <v>9</v>
      </c>
      <c r="H21" s="16">
        <f t="shared" si="7"/>
        <v>10.607099577655026</v>
      </c>
      <c r="I21" s="15">
        <v>7</v>
      </c>
      <c r="J21" s="17">
        <f t="shared" si="2"/>
        <v>37.547101387294369</v>
      </c>
      <c r="K21" s="16">
        <f t="shared" si="8"/>
        <v>9.8646026072191741</v>
      </c>
      <c r="L21" s="16">
        <f t="shared" si="3"/>
        <v>0.43242093620686789</v>
      </c>
      <c r="M21" s="16">
        <f t="shared" si="4"/>
        <v>12.258917330996601</v>
      </c>
      <c r="N21" s="15">
        <v>41</v>
      </c>
      <c r="O21" s="15">
        <v>180</v>
      </c>
      <c r="P21" s="16">
        <f t="shared" si="5"/>
        <v>2.7923089476158922</v>
      </c>
      <c r="Q21" s="114">
        <f t="shared" si="6"/>
        <v>6.8105096283314445E-2</v>
      </c>
      <c r="R21" s="119"/>
    </row>
    <row r="22" spans="1:18" ht="13.8" customHeight="1" x14ac:dyDescent="0.25">
      <c r="A22" s="13">
        <v>1987</v>
      </c>
      <c r="B22" s="14">
        <v>15.84982537355233</v>
      </c>
      <c r="C22" s="15">
        <v>15</v>
      </c>
      <c r="D22" s="16">
        <f t="shared" si="0"/>
        <v>13.47235156751948</v>
      </c>
      <c r="E22" s="15">
        <v>13.182088658999209</v>
      </c>
      <c r="F22" s="16">
        <f t="shared" si="1"/>
        <v>11.696414239436992</v>
      </c>
      <c r="G22" s="15">
        <v>9</v>
      </c>
      <c r="H22" s="16">
        <f t="shared" si="7"/>
        <v>10.643736957887663</v>
      </c>
      <c r="I22" s="15">
        <v>7</v>
      </c>
      <c r="J22" s="17">
        <f t="shared" si="2"/>
        <v>37.547101387294376</v>
      </c>
      <c r="K22" s="16">
        <f t="shared" si="8"/>
        <v>9.8986753708355266</v>
      </c>
      <c r="L22" s="16">
        <f t="shared" si="3"/>
        <v>0.43391453680374908</v>
      </c>
      <c r="M22" s="16">
        <f t="shared" si="4"/>
        <v>12.301260161117884</v>
      </c>
      <c r="N22" s="15">
        <v>41</v>
      </c>
      <c r="O22" s="15">
        <v>180</v>
      </c>
      <c r="P22" s="16">
        <f t="shared" si="5"/>
        <v>2.8019537033657405</v>
      </c>
      <c r="Q22" s="114">
        <f t="shared" si="6"/>
        <v>6.8340334228432692E-2</v>
      </c>
      <c r="R22" s="119"/>
    </row>
    <row r="23" spans="1:18" ht="13.8" customHeight="1" x14ac:dyDescent="0.25">
      <c r="A23" s="13">
        <v>1988</v>
      </c>
      <c r="B23" s="14">
        <v>16.833246946180122</v>
      </c>
      <c r="C23" s="15">
        <v>15</v>
      </c>
      <c r="D23" s="16">
        <f t="shared" si="0"/>
        <v>14.308259904253104</v>
      </c>
      <c r="E23" s="15">
        <v>13.182088658999209</v>
      </c>
      <c r="F23" s="16">
        <f t="shared" si="1"/>
        <v>12.422132398114424</v>
      </c>
      <c r="G23" s="15">
        <v>9</v>
      </c>
      <c r="H23" s="16">
        <f t="shared" si="7"/>
        <v>11.304140482284126</v>
      </c>
      <c r="I23" s="15">
        <v>7</v>
      </c>
      <c r="J23" s="17">
        <f t="shared" si="2"/>
        <v>37.547101387294376</v>
      </c>
      <c r="K23" s="16">
        <f t="shared" si="8"/>
        <v>10.512850648524237</v>
      </c>
      <c r="L23" s="16">
        <f t="shared" si="3"/>
        <v>0.46083728870243229</v>
      </c>
      <c r="M23" s="16">
        <f t="shared" si="4"/>
        <v>13.064506716069603</v>
      </c>
      <c r="N23" s="15">
        <v>41</v>
      </c>
      <c r="O23" s="15">
        <v>180</v>
      </c>
      <c r="P23" s="16">
        <f t="shared" si="5"/>
        <v>2.9758043075491871</v>
      </c>
      <c r="Q23" s="114">
        <f t="shared" si="6"/>
        <v>7.2580592867053345E-2</v>
      </c>
      <c r="R23" s="119"/>
    </row>
    <row r="24" spans="1:18" ht="13.8" customHeight="1" x14ac:dyDescent="0.25">
      <c r="A24" s="13">
        <v>1989</v>
      </c>
      <c r="B24" s="14">
        <v>16.84340566907359</v>
      </c>
      <c r="C24" s="15">
        <v>15</v>
      </c>
      <c r="D24" s="16">
        <f t="shared" si="0"/>
        <v>14.316894818712552</v>
      </c>
      <c r="E24" s="15">
        <v>13.182088658999209</v>
      </c>
      <c r="F24" s="16">
        <f t="shared" si="1"/>
        <v>12.429629050494199</v>
      </c>
      <c r="G24" s="15">
        <v>9</v>
      </c>
      <c r="H24" s="16">
        <f t="shared" si="7"/>
        <v>11.310962435949721</v>
      </c>
      <c r="I24" s="15">
        <v>7</v>
      </c>
      <c r="J24" s="17">
        <f t="shared" si="2"/>
        <v>37.547101387294376</v>
      </c>
      <c r="K24" s="16">
        <f t="shared" si="8"/>
        <v>10.519195065433241</v>
      </c>
      <c r="L24" s="16">
        <f t="shared" si="3"/>
        <v>0.46111540012858043</v>
      </c>
      <c r="M24" s="16">
        <f t="shared" si="4"/>
        <v>13.072391035945191</v>
      </c>
      <c r="N24" s="15">
        <v>41</v>
      </c>
      <c r="O24" s="15">
        <v>180</v>
      </c>
      <c r="P24" s="16">
        <f t="shared" si="5"/>
        <v>2.9776001804097385</v>
      </c>
      <c r="Q24" s="114">
        <f t="shared" si="6"/>
        <v>7.2624394644139958E-2</v>
      </c>
      <c r="R24" s="119"/>
    </row>
    <row r="25" spans="1:18" ht="13.8" customHeight="1" x14ac:dyDescent="0.25">
      <c r="A25" s="13">
        <v>1990</v>
      </c>
      <c r="B25" s="14">
        <v>15.523006360641581</v>
      </c>
      <c r="C25" s="15">
        <v>15</v>
      </c>
      <c r="D25" s="16">
        <f t="shared" si="0"/>
        <v>13.194555406545344</v>
      </c>
      <c r="E25" s="15">
        <v>13.182088658999209</v>
      </c>
      <c r="F25" s="16">
        <f t="shared" si="1"/>
        <v>11.455237414693764</v>
      </c>
      <c r="G25" s="15">
        <v>9</v>
      </c>
      <c r="H25" s="16">
        <f t="shared" si="7"/>
        <v>10.424266047371326</v>
      </c>
      <c r="I25" s="15">
        <v>7</v>
      </c>
      <c r="J25" s="17">
        <f t="shared" si="2"/>
        <v>37.547101387294369</v>
      </c>
      <c r="K25" s="16">
        <f t="shared" si="8"/>
        <v>9.6945674240553323</v>
      </c>
      <c r="L25" s="16">
        <f t="shared" si="3"/>
        <v>0.42496733913667212</v>
      </c>
      <c r="M25" s="16">
        <f t="shared" si="4"/>
        <v>12.047611580855087</v>
      </c>
      <c r="N25" s="15">
        <v>41</v>
      </c>
      <c r="O25" s="15">
        <v>180</v>
      </c>
      <c r="P25" s="16">
        <f t="shared" si="5"/>
        <v>2.744178193416992</v>
      </c>
      <c r="Q25" s="114">
        <f t="shared" si="6"/>
        <v>6.6931175449194927E-2</v>
      </c>
      <c r="R25" s="119"/>
    </row>
    <row r="26" spans="1:18" ht="13.8" customHeight="1" x14ac:dyDescent="0.25">
      <c r="A26" s="19">
        <v>1991</v>
      </c>
      <c r="B26" s="20">
        <v>15.361408741069773</v>
      </c>
      <c r="C26" s="21">
        <v>15</v>
      </c>
      <c r="D26" s="20">
        <f t="shared" si="0"/>
        <v>13.057197429909309</v>
      </c>
      <c r="E26" s="21">
        <v>13.182088658999209</v>
      </c>
      <c r="F26" s="20">
        <f t="shared" si="1"/>
        <v>11.335986088318098</v>
      </c>
      <c r="G26" s="21">
        <v>9</v>
      </c>
      <c r="H26" s="20">
        <f t="shared" si="7"/>
        <v>10.315747340369469</v>
      </c>
      <c r="I26" s="21">
        <v>7</v>
      </c>
      <c r="J26" s="22">
        <f t="shared" si="2"/>
        <v>37.547101387294369</v>
      </c>
      <c r="K26" s="20">
        <f t="shared" si="8"/>
        <v>9.5936450265436068</v>
      </c>
      <c r="L26" s="20">
        <f t="shared" si="3"/>
        <v>0.42054334362930879</v>
      </c>
      <c r="M26" s="20">
        <f t="shared" si="4"/>
        <v>11.922193520219089</v>
      </c>
      <c r="N26" s="21">
        <v>41</v>
      </c>
      <c r="O26" s="21">
        <v>180</v>
      </c>
      <c r="P26" s="20">
        <f t="shared" si="5"/>
        <v>2.7156107462721262</v>
      </c>
      <c r="Q26" s="115">
        <f t="shared" si="6"/>
        <v>6.6234408445661613E-2</v>
      </c>
      <c r="R26" s="119"/>
    </row>
    <row r="27" spans="1:18" ht="13.8" customHeight="1" x14ac:dyDescent="0.25">
      <c r="A27" s="19">
        <v>1992</v>
      </c>
      <c r="B27" s="20">
        <v>15.446005885696044</v>
      </c>
      <c r="C27" s="21">
        <v>15</v>
      </c>
      <c r="D27" s="20">
        <f t="shared" si="0"/>
        <v>13.129105002841637</v>
      </c>
      <c r="E27" s="21">
        <v>13.182088658999209</v>
      </c>
      <c r="F27" s="20">
        <f t="shared" si="1"/>
        <v>11.398414741233951</v>
      </c>
      <c r="G27" s="21">
        <v>9</v>
      </c>
      <c r="H27" s="20">
        <f t="shared" si="7"/>
        <v>10.372557414522896</v>
      </c>
      <c r="I27" s="21">
        <v>7</v>
      </c>
      <c r="J27" s="22">
        <f t="shared" si="2"/>
        <v>37.547101387294369</v>
      </c>
      <c r="K27" s="20">
        <f t="shared" si="8"/>
        <v>9.6464783955062945</v>
      </c>
      <c r="L27" s="20">
        <f t="shared" si="3"/>
        <v>0.42285932692630335</v>
      </c>
      <c r="M27" s="20">
        <f t="shared" si="4"/>
        <v>11.987850488697235</v>
      </c>
      <c r="N27" s="21">
        <v>41</v>
      </c>
      <c r="O27" s="21">
        <v>180</v>
      </c>
      <c r="P27" s="20">
        <f t="shared" si="5"/>
        <v>2.7305659446477035</v>
      </c>
      <c r="Q27" s="115">
        <f t="shared" si="6"/>
        <v>6.6599169381651308E-2</v>
      </c>
      <c r="R27" s="119"/>
    </row>
    <row r="28" spans="1:18" ht="13.8" customHeight="1" x14ac:dyDescent="0.25">
      <c r="A28" s="19">
        <v>1993</v>
      </c>
      <c r="B28" s="20">
        <v>16.302736493054887</v>
      </c>
      <c r="C28" s="21">
        <v>15</v>
      </c>
      <c r="D28" s="20">
        <f t="shared" si="0"/>
        <v>13.857326019096654</v>
      </c>
      <c r="E28" s="21">
        <v>13.182088658999209</v>
      </c>
      <c r="F28" s="20">
        <f t="shared" si="1"/>
        <v>12.030641017492767</v>
      </c>
      <c r="G28" s="21">
        <v>9</v>
      </c>
      <c r="H28" s="20">
        <f t="shared" si="7"/>
        <v>10.947883325918419</v>
      </c>
      <c r="I28" s="21">
        <v>7</v>
      </c>
      <c r="J28" s="22">
        <f t="shared" si="2"/>
        <v>37.547101387294369</v>
      </c>
      <c r="K28" s="20">
        <f t="shared" si="8"/>
        <v>10.18153149310413</v>
      </c>
      <c r="L28" s="20">
        <f t="shared" si="3"/>
        <v>0.44631370928675634</v>
      </c>
      <c r="M28" s="20">
        <f t="shared" si="4"/>
        <v>12.652770501424898</v>
      </c>
      <c r="N28" s="21">
        <v>41</v>
      </c>
      <c r="O28" s="21">
        <v>180</v>
      </c>
      <c r="P28" s="20">
        <f t="shared" si="5"/>
        <v>2.882019947546782</v>
      </c>
      <c r="Q28" s="115">
        <f t="shared" si="6"/>
        <v>7.029316945236054E-2</v>
      </c>
      <c r="R28" s="119"/>
    </row>
    <row r="29" spans="1:18" ht="13.8" customHeight="1" x14ac:dyDescent="0.25">
      <c r="A29" s="19">
        <v>1994</v>
      </c>
      <c r="B29" s="20">
        <v>16.212377298470976</v>
      </c>
      <c r="C29" s="21">
        <v>15</v>
      </c>
      <c r="D29" s="20">
        <f t="shared" si="0"/>
        <v>13.780520703700329</v>
      </c>
      <c r="E29" s="21">
        <v>13.182088658999209</v>
      </c>
      <c r="F29" s="20">
        <f t="shared" si="1"/>
        <v>11.96396024686681</v>
      </c>
      <c r="G29" s="21">
        <v>9</v>
      </c>
      <c r="H29" s="20">
        <f t="shared" si="7"/>
        <v>10.887203824648797</v>
      </c>
      <c r="I29" s="21">
        <v>7</v>
      </c>
      <c r="J29" s="22">
        <f t="shared" si="2"/>
        <v>37.547101387294376</v>
      </c>
      <c r="K29" s="20">
        <f t="shared" si="8"/>
        <v>10.125099556923381</v>
      </c>
      <c r="L29" s="20">
        <f t="shared" si="3"/>
        <v>0.44383998057746327</v>
      </c>
      <c r="M29" s="20">
        <f t="shared" si="4"/>
        <v>12.582641529380794</v>
      </c>
      <c r="N29" s="21">
        <v>41</v>
      </c>
      <c r="O29" s="21">
        <v>180</v>
      </c>
      <c r="P29" s="20">
        <f t="shared" si="5"/>
        <v>2.8660461261367365</v>
      </c>
      <c r="Q29" s="115">
        <f t="shared" si="6"/>
        <v>6.9903564052115522E-2</v>
      </c>
      <c r="R29" s="119"/>
    </row>
    <row r="30" spans="1:18" ht="13.8" customHeight="1" x14ac:dyDescent="0.25">
      <c r="A30" s="19">
        <v>1995</v>
      </c>
      <c r="B30" s="20">
        <v>16.842481503018114</v>
      </c>
      <c r="C30" s="21">
        <v>15</v>
      </c>
      <c r="D30" s="20">
        <f t="shared" si="0"/>
        <v>14.316109277565397</v>
      </c>
      <c r="E30" s="21">
        <v>13.182088658999209</v>
      </c>
      <c r="F30" s="20">
        <f t="shared" si="1"/>
        <v>12.428947060077515</v>
      </c>
      <c r="G30" s="21">
        <v>9</v>
      </c>
      <c r="H30" s="20">
        <f t="shared" si="7"/>
        <v>11.310341824670539</v>
      </c>
      <c r="I30" s="21">
        <v>7</v>
      </c>
      <c r="J30" s="22">
        <f t="shared" si="2"/>
        <v>37.547101387294376</v>
      </c>
      <c r="K30" s="20">
        <f t="shared" si="8"/>
        <v>10.518617896943601</v>
      </c>
      <c r="L30" s="20">
        <f t="shared" si="3"/>
        <v>0.46109009959204827</v>
      </c>
      <c r="M30" s="20">
        <f t="shared" si="4"/>
        <v>13.071673778384772</v>
      </c>
      <c r="N30" s="21">
        <v>41</v>
      </c>
      <c r="O30" s="21">
        <v>180</v>
      </c>
      <c r="P30" s="20">
        <f t="shared" si="5"/>
        <v>2.9774368050765316</v>
      </c>
      <c r="Q30" s="115">
        <f t="shared" si="6"/>
        <v>7.2620409879915401E-2</v>
      </c>
      <c r="R30" s="119"/>
    </row>
    <row r="31" spans="1:18" ht="13.8" customHeight="1" x14ac:dyDescent="0.25">
      <c r="A31" s="13">
        <v>1996</v>
      </c>
      <c r="B31" s="14">
        <v>17.403302539799089</v>
      </c>
      <c r="C31" s="15">
        <v>15</v>
      </c>
      <c r="D31" s="16">
        <f t="shared" si="0"/>
        <v>14.792807158829225</v>
      </c>
      <c r="E31" s="15">
        <v>13.182088658999209</v>
      </c>
      <c r="F31" s="16">
        <f t="shared" si="1"/>
        <v>12.842806203997576</v>
      </c>
      <c r="G31" s="15">
        <v>9</v>
      </c>
      <c r="H31" s="16">
        <f t="shared" si="7"/>
        <v>11.686953645637793</v>
      </c>
      <c r="I31" s="15">
        <v>7</v>
      </c>
      <c r="J31" s="17">
        <f t="shared" si="2"/>
        <v>37.547101387294376</v>
      </c>
      <c r="K31" s="16">
        <f t="shared" si="8"/>
        <v>10.868866890443147</v>
      </c>
      <c r="L31" s="16">
        <f t="shared" si="3"/>
        <v>0.47644348012901466</v>
      </c>
      <c r="M31" s="16">
        <f t="shared" si="4"/>
        <v>13.506934439917501</v>
      </c>
      <c r="N31" s="15">
        <v>41</v>
      </c>
      <c r="O31" s="15">
        <v>180</v>
      </c>
      <c r="P31" s="16">
        <f t="shared" si="5"/>
        <v>3.0765795113145415</v>
      </c>
      <c r="Q31" s="114">
        <f t="shared" si="6"/>
        <v>7.5038524666208334E-2</v>
      </c>
      <c r="R31" s="119"/>
    </row>
    <row r="32" spans="1:18" ht="13.8" customHeight="1" x14ac:dyDescent="0.25">
      <c r="A32" s="13">
        <v>1997</v>
      </c>
      <c r="B32" s="14">
        <v>17.294979308348481</v>
      </c>
      <c r="C32" s="15">
        <v>15</v>
      </c>
      <c r="D32" s="16">
        <f t="shared" si="0"/>
        <v>14.700732412096208</v>
      </c>
      <c r="E32" s="15">
        <v>13.182088658999209</v>
      </c>
      <c r="F32" s="16">
        <f t="shared" si="1"/>
        <v>12.762868832011453</v>
      </c>
      <c r="G32" s="15">
        <v>9</v>
      </c>
      <c r="H32" s="16">
        <f>F32-(F32*G32/100)</f>
        <v>11.614210637130423</v>
      </c>
      <c r="I32" s="15">
        <v>7</v>
      </c>
      <c r="J32" s="17">
        <f t="shared" si="2"/>
        <v>37.547101387294369</v>
      </c>
      <c r="K32" s="16">
        <f t="shared" si="8"/>
        <v>10.801215892531294</v>
      </c>
      <c r="L32" s="16">
        <f t="shared" si="3"/>
        <v>0.47347795693287864</v>
      </c>
      <c r="M32" s="16">
        <f t="shared" si="4"/>
        <v>13.422863340068643</v>
      </c>
      <c r="N32" s="15">
        <v>41</v>
      </c>
      <c r="O32" s="15">
        <v>180</v>
      </c>
      <c r="P32" s="16">
        <f t="shared" si="5"/>
        <v>3.0574299830156355</v>
      </c>
      <c r="Q32" s="114">
        <f t="shared" si="6"/>
        <v>7.4571463000381352E-2</v>
      </c>
      <c r="R32" s="119"/>
    </row>
    <row r="33" spans="1:18" ht="13.8" customHeight="1" x14ac:dyDescent="0.25">
      <c r="A33" s="13">
        <v>1998</v>
      </c>
      <c r="B33" s="14">
        <v>18.496974880031868</v>
      </c>
      <c r="C33" s="15">
        <v>15</v>
      </c>
      <c r="D33" s="16">
        <f t="shared" si="0"/>
        <v>15.722428648027087</v>
      </c>
      <c r="E33" s="15">
        <v>13.182088658999209</v>
      </c>
      <c r="F33" s="16">
        <f t="shared" si="1"/>
        <v>13.649884164296266</v>
      </c>
      <c r="G33" s="15">
        <v>9</v>
      </c>
      <c r="H33" s="16">
        <f t="shared" si="7"/>
        <v>12.421394589509601</v>
      </c>
      <c r="I33" s="15">
        <v>7</v>
      </c>
      <c r="J33" s="17">
        <f t="shared" si="2"/>
        <v>37.547101387294376</v>
      </c>
      <c r="K33" s="16">
        <f t="shared" si="8"/>
        <v>11.551896968243929</v>
      </c>
      <c r="L33" s="16">
        <f t="shared" si="3"/>
        <v>0.50638452463535033</v>
      </c>
      <c r="M33" s="16">
        <f t="shared" si="4"/>
        <v>14.355748081149864</v>
      </c>
      <c r="N33" s="15">
        <v>41</v>
      </c>
      <c r="O33" s="15">
        <v>180</v>
      </c>
      <c r="P33" s="16">
        <f t="shared" si="5"/>
        <v>3.2699203962619134</v>
      </c>
      <c r="Q33" s="114">
        <f t="shared" si="6"/>
        <v>7.9754156006388133E-2</v>
      </c>
      <c r="R33" s="119"/>
    </row>
    <row r="34" spans="1:18" ht="13.8" customHeight="1" x14ac:dyDescent="0.25">
      <c r="A34" s="13">
        <v>1999</v>
      </c>
      <c r="B34" s="14">
        <v>19.068020641257455</v>
      </c>
      <c r="C34" s="15">
        <v>15</v>
      </c>
      <c r="D34" s="16">
        <f t="shared" si="0"/>
        <v>16.207817545068835</v>
      </c>
      <c r="E34" s="15">
        <v>13.182088658999209</v>
      </c>
      <c r="F34" s="16">
        <f t="shared" si="1"/>
        <v>14.071288666589032</v>
      </c>
      <c r="G34" s="15">
        <v>9</v>
      </c>
      <c r="H34" s="16">
        <f t="shared" si="7"/>
        <v>12.804872686596019</v>
      </c>
      <c r="I34" s="15">
        <v>7</v>
      </c>
      <c r="J34" s="17">
        <f t="shared" si="2"/>
        <v>37.547101387294376</v>
      </c>
      <c r="K34" s="16">
        <f t="shared" si="8"/>
        <v>11.908531598534298</v>
      </c>
      <c r="L34" s="16">
        <f t="shared" si="3"/>
        <v>0.5220178234973939</v>
      </c>
      <c r="M34" s="16">
        <f t="shared" si="4"/>
        <v>14.798944287239367</v>
      </c>
      <c r="N34" s="15">
        <v>41</v>
      </c>
      <c r="O34" s="15">
        <v>180</v>
      </c>
      <c r="P34" s="16">
        <f t="shared" si="5"/>
        <v>3.3708706432045226</v>
      </c>
      <c r="Q34" s="114">
        <f t="shared" si="6"/>
        <v>8.2216357151329814E-2</v>
      </c>
      <c r="R34" s="119"/>
    </row>
    <row r="35" spans="1:18" ht="13.8" customHeight="1" x14ac:dyDescent="0.25">
      <c r="A35" s="13">
        <v>2000</v>
      </c>
      <c r="B35" s="14">
        <v>18.984834828337199</v>
      </c>
      <c r="C35" s="15">
        <v>15</v>
      </c>
      <c r="D35" s="16">
        <f t="shared" si="0"/>
        <v>16.137109604086618</v>
      </c>
      <c r="E35" s="15">
        <v>13.182088658999209</v>
      </c>
      <c r="F35" s="16">
        <f t="shared" si="1"/>
        <v>14.009901509076043</v>
      </c>
      <c r="G35" s="15">
        <v>9</v>
      </c>
      <c r="H35" s="16">
        <f t="shared" si="7"/>
        <v>12.7490103732592</v>
      </c>
      <c r="I35" s="15">
        <v>7</v>
      </c>
      <c r="J35" s="17">
        <f t="shared" si="2"/>
        <v>37.547101387294376</v>
      </c>
      <c r="K35" s="16">
        <f t="shared" si="8"/>
        <v>11.856579647131056</v>
      </c>
      <c r="L35" s="16">
        <f t="shared" si="3"/>
        <v>0.51974047768245724</v>
      </c>
      <c r="M35" s="16">
        <f t="shared" si="4"/>
        <v>14.734382672058821</v>
      </c>
      <c r="N35" s="15">
        <v>41</v>
      </c>
      <c r="O35" s="15">
        <v>180</v>
      </c>
      <c r="P35" s="16">
        <f t="shared" si="5"/>
        <v>3.3561649419689537</v>
      </c>
      <c r="Q35" s="114">
        <f t="shared" si="6"/>
        <v>8.1857681511437894E-2</v>
      </c>
      <c r="R35" s="119"/>
    </row>
    <row r="36" spans="1:18" ht="13.8" customHeight="1" x14ac:dyDescent="0.25">
      <c r="A36" s="19">
        <v>2001</v>
      </c>
      <c r="B36" s="20">
        <v>19.203053458327584</v>
      </c>
      <c r="C36" s="21">
        <v>15</v>
      </c>
      <c r="D36" s="20">
        <f t="shared" si="0"/>
        <v>16.322595439578446</v>
      </c>
      <c r="E36" s="21">
        <v>13.182088658999209</v>
      </c>
      <c r="F36" s="20">
        <f t="shared" si="1"/>
        <v>14.170936437283453</v>
      </c>
      <c r="G36" s="21">
        <v>9</v>
      </c>
      <c r="H36" s="20">
        <f t="shared" si="7"/>
        <v>12.895552157927943</v>
      </c>
      <c r="I36" s="21">
        <v>7</v>
      </c>
      <c r="J36" s="22">
        <f t="shared" si="2"/>
        <v>37.547101387294376</v>
      </c>
      <c r="K36" s="20">
        <f t="shared" si="8"/>
        <v>11.992863506872986</v>
      </c>
      <c r="L36" s="20">
        <f t="shared" si="3"/>
        <v>0.52571456468484323</v>
      </c>
      <c r="M36" s="20">
        <f t="shared" si="4"/>
        <v>14.903745051532963</v>
      </c>
      <c r="N36" s="21">
        <v>41</v>
      </c>
      <c r="O36" s="21">
        <v>180</v>
      </c>
      <c r="P36" s="20">
        <f t="shared" si="5"/>
        <v>3.3947419284047307</v>
      </c>
      <c r="Q36" s="115">
        <f t="shared" si="6"/>
        <v>8.279858361962758E-2</v>
      </c>
      <c r="R36" s="119"/>
    </row>
    <row r="37" spans="1:18" ht="13.8" customHeight="1" x14ac:dyDescent="0.25">
      <c r="A37" s="19">
        <v>2002</v>
      </c>
      <c r="B37" s="20">
        <v>20.311476255839636</v>
      </c>
      <c r="C37" s="21">
        <v>15</v>
      </c>
      <c r="D37" s="20">
        <f t="shared" si="0"/>
        <v>17.26475481746369</v>
      </c>
      <c r="E37" s="21">
        <v>13.182088658999209</v>
      </c>
      <c r="F37" s="20">
        <f t="shared" si="1"/>
        <v>14.988899530666789</v>
      </c>
      <c r="G37" s="21">
        <v>9</v>
      </c>
      <c r="H37" s="20">
        <f t="shared" si="7"/>
        <v>13.639898572906777</v>
      </c>
      <c r="I37" s="21">
        <v>7</v>
      </c>
      <c r="J37" s="22">
        <f t="shared" si="2"/>
        <v>37.547101387294376</v>
      </c>
      <c r="K37" s="20">
        <f t="shared" si="8"/>
        <v>12.685105672803303</v>
      </c>
      <c r="L37" s="20">
        <f t="shared" si="3"/>
        <v>0.55605942675302145</v>
      </c>
      <c r="M37" s="20">
        <f t="shared" si="4"/>
        <v>15.76400671873478</v>
      </c>
      <c r="N37" s="21">
        <v>41</v>
      </c>
      <c r="O37" s="21">
        <v>180</v>
      </c>
      <c r="P37" s="20">
        <f t="shared" si="5"/>
        <v>3.5906904192673665</v>
      </c>
      <c r="Q37" s="115">
        <f t="shared" si="6"/>
        <v>8.7577815104082107E-2</v>
      </c>
      <c r="R37" s="119"/>
    </row>
    <row r="38" spans="1:18" ht="13.8" customHeight="1" x14ac:dyDescent="0.25">
      <c r="A38" s="19">
        <v>2003</v>
      </c>
      <c r="B38" s="20">
        <v>19.411739903365675</v>
      </c>
      <c r="C38" s="21">
        <v>15</v>
      </c>
      <c r="D38" s="20">
        <f t="shared" si="0"/>
        <v>16.499978917860822</v>
      </c>
      <c r="E38" s="21">
        <v>13.182088658999209</v>
      </c>
      <c r="F38" s="20">
        <f t="shared" si="1"/>
        <v>14.324937068192231</v>
      </c>
      <c r="G38" s="21">
        <v>9</v>
      </c>
      <c r="H38" s="20">
        <f t="shared" si="7"/>
        <v>13.03569273205493</v>
      </c>
      <c r="I38" s="21">
        <v>7</v>
      </c>
      <c r="J38" s="22">
        <f t="shared" si="2"/>
        <v>37.547101387294376</v>
      </c>
      <c r="K38" s="20">
        <f t="shared" si="8"/>
        <v>12.123194240811085</v>
      </c>
      <c r="L38" s="20">
        <f t="shared" si="3"/>
        <v>0.53142769274788315</v>
      </c>
      <c r="M38" s="20">
        <f t="shared" si="4"/>
        <v>15.065709375556112</v>
      </c>
      <c r="N38" s="21">
        <v>41</v>
      </c>
      <c r="O38" s="21">
        <v>180</v>
      </c>
      <c r="P38" s="20">
        <f t="shared" si="5"/>
        <v>3.431633802210003</v>
      </c>
      <c r="Q38" s="115">
        <f t="shared" si="6"/>
        <v>8.3698385419756174E-2</v>
      </c>
      <c r="R38" s="119"/>
    </row>
    <row r="39" spans="1:18" ht="13.8" customHeight="1" x14ac:dyDescent="0.25">
      <c r="A39" s="19">
        <v>2004</v>
      </c>
      <c r="B39" s="20">
        <v>19.949802337216507</v>
      </c>
      <c r="C39" s="21">
        <v>15</v>
      </c>
      <c r="D39" s="20">
        <f t="shared" si="0"/>
        <v>16.957331986634031</v>
      </c>
      <c r="E39" s="21">
        <v>13.182088658999209</v>
      </c>
      <c r="F39" s="20">
        <f t="shared" si="1"/>
        <v>14.722001449955101</v>
      </c>
      <c r="G39" s="21">
        <v>9</v>
      </c>
      <c r="H39" s="20">
        <f t="shared" si="7"/>
        <v>13.397021319459142</v>
      </c>
      <c r="I39" s="21">
        <v>7</v>
      </c>
      <c r="J39" s="22">
        <f t="shared" si="2"/>
        <v>37.547101387294369</v>
      </c>
      <c r="K39" s="20">
        <f t="shared" si="8"/>
        <v>12.459229827097003</v>
      </c>
      <c r="L39" s="20">
        <f t="shared" si="3"/>
        <v>0.54615801981795087</v>
      </c>
      <c r="M39" s="20">
        <f t="shared" si="4"/>
        <v>15.483306782828997</v>
      </c>
      <c r="N39" s="21">
        <v>41</v>
      </c>
      <c r="O39" s="21">
        <v>180</v>
      </c>
      <c r="P39" s="20">
        <f t="shared" si="5"/>
        <v>3.5267532116443827</v>
      </c>
      <c r="Q39" s="115">
        <f t="shared" si="6"/>
        <v>8.6018371015716646E-2</v>
      </c>
      <c r="R39" s="119"/>
    </row>
    <row r="40" spans="1:18" ht="13.8" customHeight="1" x14ac:dyDescent="0.25">
      <c r="A40" s="19">
        <v>2005</v>
      </c>
      <c r="B40" s="20">
        <v>20.151197610087301</v>
      </c>
      <c r="C40" s="21">
        <v>15</v>
      </c>
      <c r="D40" s="20">
        <f t="shared" si="0"/>
        <v>17.128517968574208</v>
      </c>
      <c r="E40" s="21">
        <v>13.182088658999209</v>
      </c>
      <c r="F40" s="20">
        <f t="shared" si="1"/>
        <v>14.870621543984146</v>
      </c>
      <c r="G40" s="21">
        <v>9</v>
      </c>
      <c r="H40" s="20">
        <f t="shared" si="7"/>
        <v>13.532265605025573</v>
      </c>
      <c r="I40" s="21">
        <v>7</v>
      </c>
      <c r="J40" s="22">
        <f t="shared" si="2"/>
        <v>37.547101387294369</v>
      </c>
      <c r="K40" s="20">
        <f t="shared" si="8"/>
        <v>12.585007012673783</v>
      </c>
      <c r="L40" s="20">
        <f t="shared" si="3"/>
        <v>0.55167154028159049</v>
      </c>
      <c r="M40" s="20">
        <f t="shared" si="4"/>
        <v>15.639612331212948</v>
      </c>
      <c r="N40" s="21">
        <v>41</v>
      </c>
      <c r="O40" s="21">
        <v>180</v>
      </c>
      <c r="P40" s="20">
        <f t="shared" si="5"/>
        <v>3.5623561421096159</v>
      </c>
      <c r="Q40" s="115">
        <f t="shared" si="6"/>
        <v>8.6886735173405269E-2</v>
      </c>
      <c r="R40" s="119"/>
    </row>
    <row r="41" spans="1:18" ht="13.8" customHeight="1" x14ac:dyDescent="0.25">
      <c r="A41" s="13">
        <v>2006</v>
      </c>
      <c r="B41" s="14">
        <v>19.770286983104192</v>
      </c>
      <c r="C41" s="15">
        <v>15</v>
      </c>
      <c r="D41" s="16">
        <f t="shared" si="0"/>
        <v>16.804743935638562</v>
      </c>
      <c r="E41" s="15">
        <v>13.182088658999209</v>
      </c>
      <c r="F41" s="16">
        <f t="shared" si="1"/>
        <v>14.589527691124895</v>
      </c>
      <c r="G41" s="15">
        <v>9</v>
      </c>
      <c r="H41" s="16">
        <f t="shared" si="7"/>
        <v>13.276470198923654</v>
      </c>
      <c r="I41" s="15">
        <v>7</v>
      </c>
      <c r="J41" s="17">
        <f t="shared" si="2"/>
        <v>37.547101387294376</v>
      </c>
      <c r="K41" s="16">
        <f t="shared" si="8"/>
        <v>12.347117284998998</v>
      </c>
      <c r="L41" s="16">
        <f t="shared" si="3"/>
        <v>0.54124349742461364</v>
      </c>
      <c r="M41" s="16">
        <f t="shared" si="4"/>
        <v>15.343982530239083</v>
      </c>
      <c r="N41" s="15">
        <v>41</v>
      </c>
      <c r="O41" s="15">
        <v>180</v>
      </c>
      <c r="P41" s="16">
        <f t="shared" si="5"/>
        <v>3.4950182429989027</v>
      </c>
      <c r="Q41" s="114">
        <f t="shared" si="6"/>
        <v>8.5244347390217134E-2</v>
      </c>
      <c r="R41" s="119"/>
    </row>
    <row r="42" spans="1:18" ht="13.8" customHeight="1" x14ac:dyDescent="0.25">
      <c r="A42" s="13">
        <v>2007</v>
      </c>
      <c r="B42" s="14">
        <v>19.208305361151989</v>
      </c>
      <c r="C42" s="15">
        <v>15</v>
      </c>
      <c r="D42" s="16">
        <f t="shared" si="0"/>
        <v>16.32705955697919</v>
      </c>
      <c r="E42" s="15">
        <v>13.439312494926034</v>
      </c>
      <c r="F42" s="16">
        <f t="shared" si="1"/>
        <v>14.132815001884071</v>
      </c>
      <c r="G42" s="15">
        <v>9</v>
      </c>
      <c r="H42" s="16">
        <f t="shared" si="7"/>
        <v>12.860861651714504</v>
      </c>
      <c r="I42" s="15">
        <v>7</v>
      </c>
      <c r="J42" s="17">
        <f t="shared" si="2"/>
        <v>37.73213663978752</v>
      </c>
      <c r="K42" s="16">
        <f t="shared" si="8"/>
        <v>11.96060133609449</v>
      </c>
      <c r="L42" s="16">
        <f t="shared" si="3"/>
        <v>0.52430033254112829</v>
      </c>
      <c r="M42" s="16">
        <f t="shared" si="4"/>
        <v>14.863652277374715</v>
      </c>
      <c r="N42" s="15">
        <v>41</v>
      </c>
      <c r="O42" s="15">
        <v>180</v>
      </c>
      <c r="P42" s="16">
        <f t="shared" si="5"/>
        <v>3.3856096854020188</v>
      </c>
      <c r="Q42" s="114">
        <f t="shared" si="6"/>
        <v>8.2575845985415092E-2</v>
      </c>
      <c r="R42" s="119"/>
    </row>
    <row r="43" spans="1:18" ht="13.8" customHeight="1" x14ac:dyDescent="0.25">
      <c r="A43" s="13">
        <v>2008</v>
      </c>
      <c r="B43" s="14">
        <v>18.513589858686661</v>
      </c>
      <c r="C43" s="15">
        <v>15</v>
      </c>
      <c r="D43" s="16">
        <f t="shared" si="0"/>
        <v>15.736551379883661</v>
      </c>
      <c r="E43" s="15">
        <v>13.696536330852858</v>
      </c>
      <c r="F43" s="16">
        <f t="shared" si="1"/>
        <v>13.581188902914569</v>
      </c>
      <c r="G43" s="15">
        <v>9</v>
      </c>
      <c r="H43" s="16">
        <f t="shared" si="7"/>
        <v>12.358881901652257</v>
      </c>
      <c r="I43" s="15">
        <v>7</v>
      </c>
      <c r="J43" s="17">
        <f t="shared" si="2"/>
        <v>37.917171892280656</v>
      </c>
      <c r="K43" s="16">
        <f t="shared" si="8"/>
        <v>11.4937601685366</v>
      </c>
      <c r="L43" s="16">
        <f t="shared" si="3"/>
        <v>0.50383606218242627</v>
      </c>
      <c r="M43" s="16">
        <f t="shared" si="4"/>
        <v>14.283500444840692</v>
      </c>
      <c r="N43" s="15">
        <v>41</v>
      </c>
      <c r="O43" s="15">
        <v>180</v>
      </c>
      <c r="P43" s="16">
        <f t="shared" si="5"/>
        <v>3.2534639902137137</v>
      </c>
      <c r="Q43" s="114">
        <f t="shared" si="6"/>
        <v>7.9352780249114963E-2</v>
      </c>
      <c r="R43" s="119"/>
    </row>
    <row r="44" spans="1:18" ht="13.8" customHeight="1" x14ac:dyDescent="0.25">
      <c r="A44" s="13">
        <v>2009</v>
      </c>
      <c r="B44" s="14">
        <v>19.589326086585007</v>
      </c>
      <c r="C44" s="15">
        <v>15</v>
      </c>
      <c r="D44" s="16">
        <f t="shared" si="0"/>
        <v>16.650927173597257</v>
      </c>
      <c r="E44" s="15">
        <v>13.953760166779682</v>
      </c>
      <c r="F44" s="16">
        <f t="shared" si="1"/>
        <v>14.327496730248349</v>
      </c>
      <c r="G44" s="15">
        <v>9</v>
      </c>
      <c r="H44" s="16">
        <f t="shared" si="7"/>
        <v>13.038022024525997</v>
      </c>
      <c r="I44" s="15">
        <v>7</v>
      </c>
      <c r="J44" s="17">
        <f t="shared" si="2"/>
        <v>38.102207144773793</v>
      </c>
      <c r="K44" s="16">
        <f t="shared" si="8"/>
        <v>12.125360482809178</v>
      </c>
      <c r="L44" s="16">
        <f t="shared" si="3"/>
        <v>0.53152265130122422</v>
      </c>
      <c r="M44" s="16">
        <f t="shared" si="4"/>
        <v>15.068401403064057</v>
      </c>
      <c r="N44" s="15">
        <v>41</v>
      </c>
      <c r="O44" s="15">
        <v>180</v>
      </c>
      <c r="P44" s="16">
        <f t="shared" si="5"/>
        <v>3.4322469862534799</v>
      </c>
      <c r="Q44" s="114">
        <f t="shared" si="6"/>
        <v>8.3713341128133653E-2</v>
      </c>
      <c r="R44" s="119"/>
    </row>
    <row r="45" spans="1:18" ht="13.8" customHeight="1" x14ac:dyDescent="0.25">
      <c r="A45" s="13">
        <v>2010</v>
      </c>
      <c r="B45" s="14">
        <v>20.553096701194676</v>
      </c>
      <c r="C45" s="15">
        <v>15</v>
      </c>
      <c r="D45" s="16">
        <f t="shared" si="0"/>
        <v>17.470132196015474</v>
      </c>
      <c r="E45" s="15">
        <v>14.210984002706507</v>
      </c>
      <c r="F45" s="16">
        <f t="shared" si="1"/>
        <v>14.987454504388035</v>
      </c>
      <c r="G45" s="15">
        <v>9</v>
      </c>
      <c r="H45" s="16">
        <f t="shared" si="7"/>
        <v>13.638583598993112</v>
      </c>
      <c r="I45" s="15">
        <v>7</v>
      </c>
      <c r="J45" s="17">
        <f t="shared" si="2"/>
        <v>38.287242397266944</v>
      </c>
      <c r="K45" s="16">
        <f t="shared" si="8"/>
        <v>12.683882747063594</v>
      </c>
      <c r="L45" s="16">
        <f t="shared" si="3"/>
        <v>0.55600581904936297</v>
      </c>
      <c r="M45" s="16">
        <f t="shared" si="4"/>
        <v>15.762486967139916</v>
      </c>
      <c r="N45" s="15">
        <v>41</v>
      </c>
      <c r="O45" s="15">
        <v>180</v>
      </c>
      <c r="P45" s="16">
        <f t="shared" si="5"/>
        <v>3.5903442536263137</v>
      </c>
      <c r="Q45" s="114">
        <f t="shared" si="6"/>
        <v>8.7569372039666193E-2</v>
      </c>
      <c r="R45" s="119"/>
    </row>
    <row r="46" spans="1:18" ht="13.8" customHeight="1" x14ac:dyDescent="0.25">
      <c r="A46" s="24">
        <v>2011</v>
      </c>
      <c r="B46" s="20">
        <v>20.971903327231523</v>
      </c>
      <c r="C46" s="25">
        <v>15</v>
      </c>
      <c r="D46" s="26">
        <f t="shared" si="0"/>
        <v>17.826117828146796</v>
      </c>
      <c r="E46" s="21">
        <v>14.468207838633331</v>
      </c>
      <c r="F46" s="26">
        <f t="shared" si="1"/>
        <v>15.246998051210847</v>
      </c>
      <c r="G46" s="25">
        <v>9</v>
      </c>
      <c r="H46" s="20">
        <f t="shared" si="7"/>
        <v>13.874768226601871</v>
      </c>
      <c r="I46" s="25">
        <v>7</v>
      </c>
      <c r="J46" s="27">
        <f t="shared" si="2"/>
        <v>38.47227764976008</v>
      </c>
      <c r="K46" s="20">
        <f t="shared" si="8"/>
        <v>12.903534450739739</v>
      </c>
      <c r="L46" s="26">
        <f t="shared" si="3"/>
        <v>0.56563438688174195</v>
      </c>
      <c r="M46" s="26">
        <f t="shared" si="4"/>
        <v>16.035452050903942</v>
      </c>
      <c r="N46" s="21">
        <v>41</v>
      </c>
      <c r="O46" s="25">
        <v>180</v>
      </c>
      <c r="P46" s="26">
        <f t="shared" si="5"/>
        <v>3.6525196338170089</v>
      </c>
      <c r="Q46" s="116">
        <f t="shared" si="6"/>
        <v>8.9085844727244123E-2</v>
      </c>
      <c r="R46" s="119"/>
    </row>
    <row r="47" spans="1:18" ht="13.8" customHeight="1" x14ac:dyDescent="0.25">
      <c r="A47" s="19">
        <v>2012</v>
      </c>
      <c r="B47" s="20">
        <v>20.791485097971002</v>
      </c>
      <c r="C47" s="21">
        <v>15</v>
      </c>
      <c r="D47" s="20">
        <f t="shared" ref="D47:D52" si="9">+B47-B47*(C47/100)</f>
        <v>17.672762333275351</v>
      </c>
      <c r="E47" s="25">
        <v>14.468207838633331</v>
      </c>
      <c r="F47" s="20">
        <f t="shared" ref="F47:F52" si="10">+(D47-D47*(E47)/100)</f>
        <v>15.115830348069368</v>
      </c>
      <c r="G47" s="21">
        <v>9</v>
      </c>
      <c r="H47" s="20">
        <f t="shared" si="7"/>
        <v>13.755405616743126</v>
      </c>
      <c r="I47" s="21">
        <v>7</v>
      </c>
      <c r="J47" s="22">
        <f t="shared" ref="J47:J52" si="11">100-(K47/B47*100)</f>
        <v>38.47227764976008</v>
      </c>
      <c r="K47" s="20">
        <f t="shared" si="8"/>
        <v>12.792527223571106</v>
      </c>
      <c r="L47" s="20">
        <f t="shared" ref="L47:L52" si="12">+(K47/365)*16</f>
        <v>0.56076831664969229</v>
      </c>
      <c r="M47" s="20">
        <f t="shared" ref="M47:M52" si="13">+L47*28.3495</f>
        <v>15.897501392860452</v>
      </c>
      <c r="N47" s="21">
        <v>41</v>
      </c>
      <c r="O47" s="21">
        <v>180</v>
      </c>
      <c r="P47" s="20">
        <f t="shared" ref="P47:P52" si="14">+Q47*N47</f>
        <v>3.621097539484881</v>
      </c>
      <c r="Q47" s="115">
        <f t="shared" ref="Q47:Q52" si="15">+M47/O47</f>
        <v>8.8319452182558073E-2</v>
      </c>
      <c r="R47" s="119"/>
    </row>
    <row r="48" spans="1:18" ht="13.8" customHeight="1" x14ac:dyDescent="0.25">
      <c r="A48" s="19">
        <v>2013</v>
      </c>
      <c r="B48" s="20">
        <v>20.24071876174202</v>
      </c>
      <c r="C48" s="21">
        <v>15</v>
      </c>
      <c r="D48" s="20">
        <f t="shared" si="9"/>
        <v>17.204610947480717</v>
      </c>
      <c r="E48" s="25">
        <v>14.468207838633331</v>
      </c>
      <c r="F48" s="20">
        <f t="shared" si="10"/>
        <v>14.715412077770944</v>
      </c>
      <c r="G48" s="21">
        <v>9</v>
      </c>
      <c r="H48" s="20">
        <f t="shared" si="7"/>
        <v>13.391024990771559</v>
      </c>
      <c r="I48" s="21">
        <v>7</v>
      </c>
      <c r="J48" s="22">
        <f t="shared" si="11"/>
        <v>38.47227764976008</v>
      </c>
      <c r="K48" s="20">
        <f t="shared" si="8"/>
        <v>12.45365324141755</v>
      </c>
      <c r="L48" s="20">
        <f t="shared" si="12"/>
        <v>0.5459135667470707</v>
      </c>
      <c r="M48" s="20">
        <f t="shared" si="13"/>
        <v>15.476376660496081</v>
      </c>
      <c r="N48" s="21">
        <v>41</v>
      </c>
      <c r="O48" s="21">
        <v>180</v>
      </c>
      <c r="P48" s="20">
        <f t="shared" si="14"/>
        <v>3.5251746837796629</v>
      </c>
      <c r="Q48" s="115">
        <f t="shared" si="15"/>
        <v>8.5979870336089337E-2</v>
      </c>
      <c r="R48" s="119"/>
    </row>
    <row r="49" spans="1:18" ht="13.8" customHeight="1" x14ac:dyDescent="0.25">
      <c r="A49" s="19">
        <v>2014</v>
      </c>
      <c r="B49" s="20">
        <v>20.633706898463714</v>
      </c>
      <c r="C49" s="21">
        <v>15</v>
      </c>
      <c r="D49" s="20">
        <f t="shared" si="9"/>
        <v>17.538650863694158</v>
      </c>
      <c r="E49" s="25">
        <v>14.468207838633331</v>
      </c>
      <c r="F49" s="20">
        <f t="shared" si="10"/>
        <v>15.001122404642627</v>
      </c>
      <c r="G49" s="21">
        <v>9</v>
      </c>
      <c r="H49" s="20">
        <f t="shared" si="7"/>
        <v>13.651021388224791</v>
      </c>
      <c r="I49" s="21">
        <v>7</v>
      </c>
      <c r="J49" s="22">
        <f t="shared" si="11"/>
        <v>38.47227764976008</v>
      </c>
      <c r="K49" s="20">
        <f t="shared" si="8"/>
        <v>12.695449891049055</v>
      </c>
      <c r="L49" s="20">
        <f t="shared" si="12"/>
        <v>0.55651287193639698</v>
      </c>
      <c r="M49" s="20">
        <f t="shared" si="13"/>
        <v>15.776861662960886</v>
      </c>
      <c r="N49" s="21">
        <v>41</v>
      </c>
      <c r="O49" s="21">
        <v>180</v>
      </c>
      <c r="P49" s="20">
        <f t="shared" si="14"/>
        <v>3.5936184898966466</v>
      </c>
      <c r="Q49" s="115">
        <f t="shared" si="15"/>
        <v>8.7649231460893817E-2</v>
      </c>
      <c r="R49" s="119"/>
    </row>
    <row r="50" spans="1:18" ht="13.8" customHeight="1" x14ac:dyDescent="0.25">
      <c r="A50" s="24">
        <v>2015</v>
      </c>
      <c r="B50" s="20">
        <v>20.559017652562218</v>
      </c>
      <c r="C50" s="25">
        <v>15</v>
      </c>
      <c r="D50" s="26">
        <f t="shared" si="9"/>
        <v>17.475165004677887</v>
      </c>
      <c r="E50" s="25">
        <v>14.468207838633331</v>
      </c>
      <c r="F50" s="26">
        <f t="shared" si="10"/>
        <v>14.946821811656973</v>
      </c>
      <c r="G50" s="25">
        <v>9</v>
      </c>
      <c r="H50" s="20">
        <f t="shared" si="7"/>
        <v>13.601607848607845</v>
      </c>
      <c r="I50" s="25">
        <v>7</v>
      </c>
      <c r="J50" s="27">
        <f t="shared" si="11"/>
        <v>38.47227764976008</v>
      </c>
      <c r="K50" s="20">
        <f t="shared" si="8"/>
        <v>12.649495299205295</v>
      </c>
      <c r="L50" s="26">
        <f t="shared" si="12"/>
        <v>0.55449842407475269</v>
      </c>
      <c r="M50" s="26">
        <f t="shared" si="13"/>
        <v>15.719753073307201</v>
      </c>
      <c r="N50" s="25">
        <v>41</v>
      </c>
      <c r="O50" s="25">
        <v>180</v>
      </c>
      <c r="P50" s="26">
        <f t="shared" si="14"/>
        <v>3.5806104222533071</v>
      </c>
      <c r="Q50" s="116">
        <f t="shared" si="15"/>
        <v>8.7331961518373344E-2</v>
      </c>
      <c r="R50" s="119"/>
    </row>
    <row r="51" spans="1:18" ht="13.8" customHeight="1" x14ac:dyDescent="0.25">
      <c r="A51" s="29">
        <v>2016</v>
      </c>
      <c r="B51" s="14">
        <v>20.310503320672556</v>
      </c>
      <c r="C51" s="30">
        <v>15</v>
      </c>
      <c r="D51" s="14">
        <f t="shared" si="9"/>
        <v>17.263927822571674</v>
      </c>
      <c r="E51" s="30">
        <v>14.468207838633331</v>
      </c>
      <c r="F51" s="14">
        <f t="shared" si="10"/>
        <v>14.766146864090357</v>
      </c>
      <c r="G51" s="30">
        <v>9</v>
      </c>
      <c r="H51" s="14">
        <f t="shared" si="7"/>
        <v>13.437193646322225</v>
      </c>
      <c r="I51" s="30">
        <v>7</v>
      </c>
      <c r="J51" s="32">
        <f t="shared" si="11"/>
        <v>38.47227764976008</v>
      </c>
      <c r="K51" s="14">
        <f t="shared" si="8"/>
        <v>12.496590091079669</v>
      </c>
      <c r="L51" s="14">
        <f t="shared" si="12"/>
        <v>0.54779573001993076</v>
      </c>
      <c r="M51" s="14">
        <f t="shared" si="13"/>
        <v>15.529735048200026</v>
      </c>
      <c r="N51" s="30">
        <v>41</v>
      </c>
      <c r="O51" s="30">
        <v>180</v>
      </c>
      <c r="P51" s="14">
        <f t="shared" si="14"/>
        <v>3.5373285387566726</v>
      </c>
      <c r="Q51" s="117">
        <f t="shared" si="15"/>
        <v>8.6276305823333482E-2</v>
      </c>
      <c r="R51" s="119"/>
    </row>
    <row r="52" spans="1:18" ht="13.8" customHeight="1" x14ac:dyDescent="0.25">
      <c r="A52" s="29">
        <v>2017</v>
      </c>
      <c r="B52" s="14">
        <v>20.134229818287022</v>
      </c>
      <c r="C52" s="30">
        <v>15</v>
      </c>
      <c r="D52" s="14">
        <f t="shared" si="9"/>
        <v>17.114095345543969</v>
      </c>
      <c r="E52" s="30">
        <v>14.468207838633331</v>
      </c>
      <c r="F52" s="14">
        <f t="shared" si="10"/>
        <v>14.637992461248794</v>
      </c>
      <c r="G52" s="30">
        <v>9</v>
      </c>
      <c r="H52" s="14">
        <f t="shared" si="7"/>
        <v>13.320573139736403</v>
      </c>
      <c r="I52" s="30">
        <v>7</v>
      </c>
      <c r="J52" s="32">
        <f t="shared" si="11"/>
        <v>38.47227764976008</v>
      </c>
      <c r="K52" s="14">
        <f t="shared" si="8"/>
        <v>12.388133019954855</v>
      </c>
      <c r="L52" s="14">
        <f t="shared" si="12"/>
        <v>0.54304144745007588</v>
      </c>
      <c r="M52" s="14">
        <f t="shared" si="13"/>
        <v>15.394953514485925</v>
      </c>
      <c r="N52" s="30">
        <v>41</v>
      </c>
      <c r="O52" s="30">
        <v>180</v>
      </c>
      <c r="P52" s="14">
        <f t="shared" si="14"/>
        <v>3.5066283005217942</v>
      </c>
      <c r="Q52" s="117">
        <f t="shared" si="15"/>
        <v>8.5527519524921811E-2</v>
      </c>
      <c r="R52" s="119"/>
    </row>
    <row r="53" spans="1:18" ht="13.8" customHeight="1" x14ac:dyDescent="0.25">
      <c r="A53" s="59">
        <v>2018</v>
      </c>
      <c r="B53" s="14">
        <v>20.241120325078182</v>
      </c>
      <c r="C53" s="31">
        <v>15</v>
      </c>
      <c r="D53" s="35">
        <f>+B53-B53*(C53/100)</f>
        <v>17.204952276316455</v>
      </c>
      <c r="E53" s="31">
        <v>14.468207838633331</v>
      </c>
      <c r="F53" s="35">
        <f>+(D53-D53*(E53)/100)</f>
        <v>14.715704022441313</v>
      </c>
      <c r="G53" s="31">
        <v>9</v>
      </c>
      <c r="H53" s="35">
        <f>F53-(F53*G53/100)</f>
        <v>13.391290660421596</v>
      </c>
      <c r="I53" s="31">
        <v>7</v>
      </c>
      <c r="J53" s="60">
        <f>100-(K53/B53*100)</f>
        <v>38.47227764976008</v>
      </c>
      <c r="K53" s="35">
        <f>+H53-H53*I53/100</f>
        <v>12.453900314192085</v>
      </c>
      <c r="L53" s="35">
        <f>+(K53/365)*16</f>
        <v>0.54592439733444753</v>
      </c>
      <c r="M53" s="35">
        <f>+L53*28.3495</f>
        <v>15.47668370223292</v>
      </c>
      <c r="N53" s="31">
        <v>41</v>
      </c>
      <c r="O53" s="31">
        <v>180</v>
      </c>
      <c r="P53" s="35">
        <f>+Q53*N53</f>
        <v>3.5252446210641653</v>
      </c>
      <c r="Q53" s="120">
        <f>+M53/O53</f>
        <v>8.5981576123516229E-2</v>
      </c>
      <c r="R53" s="119"/>
    </row>
    <row r="54" spans="1:18" ht="13.8" customHeight="1" x14ac:dyDescent="0.25">
      <c r="A54" s="59">
        <v>2019</v>
      </c>
      <c r="B54" s="35">
        <v>18.333374455033884</v>
      </c>
      <c r="C54" s="31">
        <v>15</v>
      </c>
      <c r="D54" s="35">
        <f>+B54-B54*(C54/100)</f>
        <v>15.583368286778802</v>
      </c>
      <c r="E54" s="31">
        <v>14.468207838633331</v>
      </c>
      <c r="F54" s="35">
        <f>+(D54-D54*(E54)/100)</f>
        <v>13.328734174787972</v>
      </c>
      <c r="G54" s="31">
        <v>9</v>
      </c>
      <c r="H54" s="35">
        <f>F54-(F54*G54/100)</f>
        <v>12.129148099057055</v>
      </c>
      <c r="I54" s="31">
        <v>7</v>
      </c>
      <c r="J54" s="60">
        <f>100-(K54/B54*100)</f>
        <v>38.472277649760066</v>
      </c>
      <c r="K54" s="35">
        <f>+H54-H54*I54/100</f>
        <v>11.280107732123062</v>
      </c>
      <c r="L54" s="35">
        <f>+(K54/365)*16</f>
        <v>0.49447047592868215</v>
      </c>
      <c r="M54" s="35">
        <f>+L54*28.3495</f>
        <v>14.017990757340174</v>
      </c>
      <c r="N54" s="31">
        <v>41</v>
      </c>
      <c r="O54" s="31">
        <v>180</v>
      </c>
      <c r="P54" s="35">
        <f>+Q54*N54</f>
        <v>3.192986783616373</v>
      </c>
      <c r="Q54" s="120">
        <f>+M54/O54</f>
        <v>7.7877726429667629E-2</v>
      </c>
      <c r="R54" s="119"/>
    </row>
    <row r="55" spans="1:18" ht="13.8" customHeight="1" x14ac:dyDescent="0.25">
      <c r="A55" s="59">
        <v>2020</v>
      </c>
      <c r="B55" s="35">
        <v>18.224855186475306</v>
      </c>
      <c r="C55" s="31">
        <v>15</v>
      </c>
      <c r="D55" s="35">
        <f>+B55-B55*(C55/100)</f>
        <v>15.491126908504011</v>
      </c>
      <c r="E55" s="31">
        <v>14.468207838633331</v>
      </c>
      <c r="F55" s="35">
        <f>+(D55-D55*(E55)/100)</f>
        <v>13.249838470835197</v>
      </c>
      <c r="G55" s="31">
        <v>9</v>
      </c>
      <c r="H55" s="35">
        <f>F55-(F55*G55/100)</f>
        <v>12.05735300846003</v>
      </c>
      <c r="I55" s="31">
        <v>7</v>
      </c>
      <c r="J55" s="60">
        <f>100-(K55/B55*100)</f>
        <v>38.472277649760066</v>
      </c>
      <c r="K55" s="35">
        <f>+H55-H55*I55/100</f>
        <v>11.213338297867828</v>
      </c>
      <c r="L55" s="35">
        <f>+(K55/365)*16</f>
        <v>0.49154359661886371</v>
      </c>
      <c r="M55" s="35">
        <f>+L55*28.3495</f>
        <v>13.935015192346476</v>
      </c>
      <c r="N55" s="31">
        <v>41</v>
      </c>
      <c r="O55" s="31">
        <v>180</v>
      </c>
      <c r="P55" s="35">
        <f>+Q55*N55</f>
        <v>3.1740867938122532</v>
      </c>
      <c r="Q55" s="120">
        <f>+M55/O55</f>
        <v>7.7416751068591541E-2</v>
      </c>
      <c r="R55" s="119"/>
    </row>
    <row r="56" spans="1:18" ht="13.8" customHeight="1" x14ac:dyDescent="0.25">
      <c r="A56" s="19">
        <v>2021</v>
      </c>
      <c r="B56" s="121">
        <v>18.792963652187932</v>
      </c>
      <c r="C56" s="21">
        <v>15</v>
      </c>
      <c r="D56" s="20">
        <f t="shared" ref="D56:D57" si="16">+B56-B56*(C56/100)</f>
        <v>15.974019104359742</v>
      </c>
      <c r="E56" s="21">
        <v>14.468207838633331</v>
      </c>
      <c r="F56" s="20">
        <f t="shared" ref="F56:F57" si="17">+(D56-D56*(E56)/100)</f>
        <v>13.66286482015798</v>
      </c>
      <c r="G56" s="21">
        <v>9</v>
      </c>
      <c r="H56" s="20">
        <f t="shared" ref="H56:H57" si="18">F56-(F56*G56/100)</f>
        <v>12.433206986343762</v>
      </c>
      <c r="I56" s="21">
        <v>7</v>
      </c>
      <c r="J56" s="22">
        <f t="shared" ref="J56:J57" si="19">100-(K56/B56*100)</f>
        <v>38.47227764976008</v>
      </c>
      <c r="K56" s="20">
        <f t="shared" ref="K56:K57" si="20">+H56-H56*I56/100</f>
        <v>11.562882497299698</v>
      </c>
      <c r="L56" s="20">
        <f t="shared" ref="L56:L57" si="21">+(K56/365)*16</f>
        <v>0.50686608207341144</v>
      </c>
      <c r="M56" s="20">
        <f t="shared" ref="M56:M57" si="22">+L56*28.3495</f>
        <v>14.369399993740178</v>
      </c>
      <c r="N56" s="21">
        <v>41</v>
      </c>
      <c r="O56" s="21">
        <v>180</v>
      </c>
      <c r="P56" s="20">
        <f t="shared" ref="P56:P57" si="23">+Q56*N56</f>
        <v>3.2730299985741516</v>
      </c>
      <c r="Q56" s="115">
        <f t="shared" ref="Q56:Q57" si="24">+M56/O56</f>
        <v>7.9829999965223206E-2</v>
      </c>
      <c r="R56" s="119"/>
    </row>
    <row r="57" spans="1:18" ht="13.8" customHeight="1" thickBot="1" x14ac:dyDescent="0.3">
      <c r="A57" s="123">
        <v>2022</v>
      </c>
      <c r="B57" s="124">
        <v>19.028242442292711</v>
      </c>
      <c r="C57" s="125">
        <v>15</v>
      </c>
      <c r="D57" s="124">
        <f t="shared" si="16"/>
        <v>16.174006075948803</v>
      </c>
      <c r="E57" s="125">
        <v>14.468207838633331</v>
      </c>
      <c r="F57" s="124">
        <f t="shared" si="17"/>
        <v>13.833917261047347</v>
      </c>
      <c r="G57" s="125">
        <v>9</v>
      </c>
      <c r="H57" s="124">
        <f t="shared" si="18"/>
        <v>12.588864707553086</v>
      </c>
      <c r="I57" s="125">
        <v>7</v>
      </c>
      <c r="J57" s="126">
        <f t="shared" si="19"/>
        <v>38.472277649760088</v>
      </c>
      <c r="K57" s="124">
        <f t="shared" si="20"/>
        <v>11.707644178024369</v>
      </c>
      <c r="L57" s="124">
        <f t="shared" si="21"/>
        <v>0.51321179958462981</v>
      </c>
      <c r="M57" s="124">
        <f t="shared" si="22"/>
        <v>14.549297912324462</v>
      </c>
      <c r="N57" s="125">
        <v>41</v>
      </c>
      <c r="O57" s="125">
        <v>180</v>
      </c>
      <c r="P57" s="124">
        <f t="shared" si="23"/>
        <v>3.3140067466961276</v>
      </c>
      <c r="Q57" s="128">
        <f t="shared" si="24"/>
        <v>8.082943284624701E-2</v>
      </c>
      <c r="R57" s="119"/>
    </row>
    <row r="58" spans="1:18" ht="15" customHeight="1" thickTop="1" x14ac:dyDescent="0.25">
      <c r="A58" s="7" t="s">
        <v>96</v>
      </c>
      <c r="Q58" s="7"/>
    </row>
    <row r="59" spans="1:18" ht="15" customHeight="1" x14ac:dyDescent="0.25">
      <c r="A59" s="7" t="s">
        <v>104</v>
      </c>
      <c r="Q59" s="7"/>
    </row>
    <row r="60" spans="1:18" ht="15" customHeight="1" x14ac:dyDescent="0.25">
      <c r="A60" s="7" t="s">
        <v>209</v>
      </c>
      <c r="Q60" s="7"/>
    </row>
    <row r="61" spans="1:18" ht="15" customHeight="1" x14ac:dyDescent="0.25">
      <c r="A61" s="7" t="s">
        <v>210</v>
      </c>
      <c r="Q61" s="7"/>
    </row>
    <row r="62" spans="1:18" ht="15" customHeight="1" x14ac:dyDescent="0.25">
      <c r="A62" s="7" t="s">
        <v>105</v>
      </c>
      <c r="Q62" s="7"/>
    </row>
    <row r="63" spans="1:18" ht="15" customHeight="1" x14ac:dyDescent="0.25">
      <c r="A63" s="7" t="s">
        <v>106</v>
      </c>
      <c r="Q63" s="7"/>
    </row>
    <row r="64" spans="1:18" ht="15" customHeight="1" x14ac:dyDescent="0.25">
      <c r="A64" s="7" t="s">
        <v>214</v>
      </c>
      <c r="Q64" s="7"/>
    </row>
    <row r="65" spans="17:17" x14ac:dyDescent="0.25">
      <c r="Q65" s="7"/>
    </row>
    <row r="66" spans="17:17" x14ac:dyDescent="0.25">
      <c r="Q66" s="7"/>
    </row>
    <row r="67" spans="17:17" x14ac:dyDescent="0.25">
      <c r="Q67" s="7"/>
    </row>
    <row r="68" spans="17:17" x14ac:dyDescent="0.25">
      <c r="Q68" s="7"/>
    </row>
    <row r="69" spans="17:17" x14ac:dyDescent="0.25">
      <c r="Q69" s="7"/>
    </row>
    <row r="70" spans="17:17" x14ac:dyDescent="0.25">
      <c r="Q70" s="7"/>
    </row>
    <row r="71" spans="17:17" x14ac:dyDescent="0.25">
      <c r="Q71" s="7"/>
    </row>
    <row r="72" spans="17:17" x14ac:dyDescent="0.25">
      <c r="Q72"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90">
    <pageSetUpPr fitToPage="1"/>
  </sheetPr>
  <dimension ref="A1:R77"/>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135</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83" t="s">
        <v>8</v>
      </c>
      <c r="C5" s="75" t="s">
        <v>8</v>
      </c>
      <c r="D5" s="75" t="s">
        <v>8</v>
      </c>
      <c r="E5" s="75" t="s">
        <v>8</v>
      </c>
      <c r="F5" s="75" t="s">
        <v>8</v>
      </c>
      <c r="G5" s="75" t="s">
        <v>8</v>
      </c>
      <c r="H5" s="75" t="s">
        <v>8</v>
      </c>
      <c r="I5" s="75" t="s">
        <v>8</v>
      </c>
      <c r="J5" s="75" t="s">
        <v>8</v>
      </c>
      <c r="K5" s="75" t="s">
        <v>8</v>
      </c>
      <c r="L5" s="75" t="s">
        <v>8</v>
      </c>
      <c r="M5" s="75" t="s">
        <v>8</v>
      </c>
      <c r="N5" s="75" t="s">
        <v>8</v>
      </c>
      <c r="O5" s="75" t="s">
        <v>8</v>
      </c>
      <c r="P5" s="75" t="s">
        <v>8</v>
      </c>
      <c r="Q5" s="136" t="s">
        <v>8</v>
      </c>
      <c r="R5" s="119"/>
    </row>
    <row r="6" spans="1:18" ht="13.8" customHeight="1" x14ac:dyDescent="0.25">
      <c r="A6" s="19">
        <v>1971</v>
      </c>
      <c r="B6" s="76" t="s">
        <v>8</v>
      </c>
      <c r="C6" s="76" t="s">
        <v>8</v>
      </c>
      <c r="D6" s="76" t="s">
        <v>8</v>
      </c>
      <c r="E6" s="76" t="s">
        <v>8</v>
      </c>
      <c r="F6" s="76" t="s">
        <v>8</v>
      </c>
      <c r="G6" s="76" t="s">
        <v>8</v>
      </c>
      <c r="H6" s="76" t="s">
        <v>8</v>
      </c>
      <c r="I6" s="76" t="s">
        <v>8</v>
      </c>
      <c r="J6" s="76" t="s">
        <v>8</v>
      </c>
      <c r="K6" s="76" t="s">
        <v>8</v>
      </c>
      <c r="L6" s="76" t="s">
        <v>8</v>
      </c>
      <c r="M6" s="76" t="s">
        <v>8</v>
      </c>
      <c r="N6" s="76" t="s">
        <v>8</v>
      </c>
      <c r="O6" s="76" t="s">
        <v>8</v>
      </c>
      <c r="P6" s="76" t="s">
        <v>8</v>
      </c>
      <c r="Q6" s="137" t="s">
        <v>8</v>
      </c>
      <c r="R6" s="119"/>
    </row>
    <row r="7" spans="1:18" ht="13.8" customHeight="1" x14ac:dyDescent="0.25">
      <c r="A7" s="19">
        <v>1972</v>
      </c>
      <c r="B7" s="76" t="s">
        <v>8</v>
      </c>
      <c r="C7" s="76" t="s">
        <v>8</v>
      </c>
      <c r="D7" s="76" t="s">
        <v>8</v>
      </c>
      <c r="E7" s="76" t="s">
        <v>8</v>
      </c>
      <c r="F7" s="76" t="s">
        <v>8</v>
      </c>
      <c r="G7" s="76" t="s">
        <v>8</v>
      </c>
      <c r="H7" s="76" t="s">
        <v>8</v>
      </c>
      <c r="I7" s="76" t="s">
        <v>8</v>
      </c>
      <c r="J7" s="76" t="s">
        <v>8</v>
      </c>
      <c r="K7" s="76" t="s">
        <v>8</v>
      </c>
      <c r="L7" s="76" t="s">
        <v>8</v>
      </c>
      <c r="M7" s="76" t="s">
        <v>8</v>
      </c>
      <c r="N7" s="76" t="s">
        <v>8</v>
      </c>
      <c r="O7" s="76" t="s">
        <v>8</v>
      </c>
      <c r="P7" s="76" t="s">
        <v>8</v>
      </c>
      <c r="Q7" s="137" t="s">
        <v>8</v>
      </c>
      <c r="R7" s="119"/>
    </row>
    <row r="8" spans="1:18" ht="13.8" customHeight="1" x14ac:dyDescent="0.25">
      <c r="A8" s="19">
        <v>1973</v>
      </c>
      <c r="B8" s="76" t="s">
        <v>8</v>
      </c>
      <c r="C8" s="76" t="s">
        <v>8</v>
      </c>
      <c r="D8" s="76" t="s">
        <v>8</v>
      </c>
      <c r="E8" s="76" t="s">
        <v>8</v>
      </c>
      <c r="F8" s="76" t="s">
        <v>8</v>
      </c>
      <c r="G8" s="76" t="s">
        <v>8</v>
      </c>
      <c r="H8" s="76" t="s">
        <v>8</v>
      </c>
      <c r="I8" s="76" t="s">
        <v>8</v>
      </c>
      <c r="J8" s="76" t="s">
        <v>8</v>
      </c>
      <c r="K8" s="76" t="s">
        <v>8</v>
      </c>
      <c r="L8" s="76" t="s">
        <v>8</v>
      </c>
      <c r="M8" s="76" t="s">
        <v>8</v>
      </c>
      <c r="N8" s="76" t="s">
        <v>8</v>
      </c>
      <c r="O8" s="76" t="s">
        <v>8</v>
      </c>
      <c r="P8" s="76" t="s">
        <v>8</v>
      </c>
      <c r="Q8" s="137" t="s">
        <v>8</v>
      </c>
      <c r="R8" s="119"/>
    </row>
    <row r="9" spans="1:18" ht="13.8" customHeight="1" x14ac:dyDescent="0.25">
      <c r="A9" s="19">
        <v>1974</v>
      </c>
      <c r="B9" s="76" t="s">
        <v>8</v>
      </c>
      <c r="C9" s="76" t="s">
        <v>8</v>
      </c>
      <c r="D9" s="76" t="s">
        <v>8</v>
      </c>
      <c r="E9" s="76" t="s">
        <v>8</v>
      </c>
      <c r="F9" s="76" t="s">
        <v>8</v>
      </c>
      <c r="G9" s="76" t="s">
        <v>8</v>
      </c>
      <c r="H9" s="76" t="s">
        <v>8</v>
      </c>
      <c r="I9" s="76" t="s">
        <v>8</v>
      </c>
      <c r="J9" s="76" t="s">
        <v>8</v>
      </c>
      <c r="K9" s="76" t="s">
        <v>8</v>
      </c>
      <c r="L9" s="76" t="s">
        <v>8</v>
      </c>
      <c r="M9" s="76" t="s">
        <v>8</v>
      </c>
      <c r="N9" s="76" t="s">
        <v>8</v>
      </c>
      <c r="O9" s="76" t="s">
        <v>8</v>
      </c>
      <c r="P9" s="76" t="s">
        <v>8</v>
      </c>
      <c r="Q9" s="137" t="s">
        <v>8</v>
      </c>
      <c r="R9" s="119"/>
    </row>
    <row r="10" spans="1:18" ht="13.8" customHeight="1" x14ac:dyDescent="0.25">
      <c r="A10" s="19">
        <v>1975</v>
      </c>
      <c r="B10" s="76" t="s">
        <v>8</v>
      </c>
      <c r="C10" s="76" t="s">
        <v>8</v>
      </c>
      <c r="D10" s="76" t="s">
        <v>8</v>
      </c>
      <c r="E10" s="76" t="s">
        <v>8</v>
      </c>
      <c r="F10" s="76" t="s">
        <v>8</v>
      </c>
      <c r="G10" s="76" t="s">
        <v>8</v>
      </c>
      <c r="H10" s="76" t="s">
        <v>8</v>
      </c>
      <c r="I10" s="76" t="s">
        <v>8</v>
      </c>
      <c r="J10" s="76" t="s">
        <v>8</v>
      </c>
      <c r="K10" s="76" t="s">
        <v>8</v>
      </c>
      <c r="L10" s="76" t="s">
        <v>8</v>
      </c>
      <c r="M10" s="76" t="s">
        <v>8</v>
      </c>
      <c r="N10" s="76" t="s">
        <v>8</v>
      </c>
      <c r="O10" s="76" t="s">
        <v>8</v>
      </c>
      <c r="P10" s="76" t="s">
        <v>8</v>
      </c>
      <c r="Q10" s="137" t="s">
        <v>8</v>
      </c>
      <c r="R10" s="119"/>
    </row>
    <row r="11" spans="1:18" ht="13.8" customHeight="1" x14ac:dyDescent="0.25">
      <c r="A11" s="13">
        <v>1976</v>
      </c>
      <c r="B11" s="83" t="s">
        <v>8</v>
      </c>
      <c r="C11" s="75" t="s">
        <v>8</v>
      </c>
      <c r="D11" s="75" t="s">
        <v>8</v>
      </c>
      <c r="E11" s="75" t="s">
        <v>8</v>
      </c>
      <c r="F11" s="75" t="s">
        <v>8</v>
      </c>
      <c r="G11" s="75" t="s">
        <v>8</v>
      </c>
      <c r="H11" s="75" t="s">
        <v>8</v>
      </c>
      <c r="I11" s="75" t="s">
        <v>8</v>
      </c>
      <c r="J11" s="75" t="s">
        <v>8</v>
      </c>
      <c r="K11" s="75" t="s">
        <v>8</v>
      </c>
      <c r="L11" s="75" t="s">
        <v>8</v>
      </c>
      <c r="M11" s="75" t="s">
        <v>8</v>
      </c>
      <c r="N11" s="75" t="s">
        <v>8</v>
      </c>
      <c r="O11" s="75" t="s">
        <v>8</v>
      </c>
      <c r="P11" s="75" t="s">
        <v>8</v>
      </c>
      <c r="Q11" s="136" t="s">
        <v>8</v>
      </c>
      <c r="R11" s="119"/>
    </row>
    <row r="12" spans="1:18" ht="13.8" customHeight="1" x14ac:dyDescent="0.25">
      <c r="A12" s="13">
        <v>1977</v>
      </c>
      <c r="B12" s="83" t="s">
        <v>8</v>
      </c>
      <c r="C12" s="75" t="s">
        <v>8</v>
      </c>
      <c r="D12" s="75" t="s">
        <v>8</v>
      </c>
      <c r="E12" s="75" t="s">
        <v>8</v>
      </c>
      <c r="F12" s="75" t="s">
        <v>8</v>
      </c>
      <c r="G12" s="75" t="s">
        <v>8</v>
      </c>
      <c r="H12" s="75" t="s">
        <v>8</v>
      </c>
      <c r="I12" s="75" t="s">
        <v>8</v>
      </c>
      <c r="J12" s="75" t="s">
        <v>8</v>
      </c>
      <c r="K12" s="75" t="s">
        <v>8</v>
      </c>
      <c r="L12" s="75" t="s">
        <v>8</v>
      </c>
      <c r="M12" s="75" t="s">
        <v>8</v>
      </c>
      <c r="N12" s="75" t="s">
        <v>8</v>
      </c>
      <c r="O12" s="75" t="s">
        <v>8</v>
      </c>
      <c r="P12" s="75" t="s">
        <v>8</v>
      </c>
      <c r="Q12" s="136" t="s">
        <v>8</v>
      </c>
      <c r="R12" s="119"/>
    </row>
    <row r="13" spans="1:18" ht="13.8" customHeight="1" x14ac:dyDescent="0.25">
      <c r="A13" s="13">
        <v>1978</v>
      </c>
      <c r="B13" s="83" t="s">
        <v>8</v>
      </c>
      <c r="C13" s="75" t="s">
        <v>8</v>
      </c>
      <c r="D13" s="75" t="s">
        <v>8</v>
      </c>
      <c r="E13" s="75" t="s">
        <v>8</v>
      </c>
      <c r="F13" s="75" t="s">
        <v>8</v>
      </c>
      <c r="G13" s="75" t="s">
        <v>8</v>
      </c>
      <c r="H13" s="75" t="s">
        <v>8</v>
      </c>
      <c r="I13" s="75" t="s">
        <v>8</v>
      </c>
      <c r="J13" s="75" t="s">
        <v>8</v>
      </c>
      <c r="K13" s="75" t="s">
        <v>8</v>
      </c>
      <c r="L13" s="75" t="s">
        <v>8</v>
      </c>
      <c r="M13" s="75" t="s">
        <v>8</v>
      </c>
      <c r="N13" s="75" t="s">
        <v>8</v>
      </c>
      <c r="O13" s="75" t="s">
        <v>8</v>
      </c>
      <c r="P13" s="75" t="s">
        <v>8</v>
      </c>
      <c r="Q13" s="136" t="s">
        <v>8</v>
      </c>
      <c r="R13" s="119"/>
    </row>
    <row r="14" spans="1:18" ht="13.8" customHeight="1" x14ac:dyDescent="0.25">
      <c r="A14" s="13">
        <v>1979</v>
      </c>
      <c r="B14" s="83" t="s">
        <v>8</v>
      </c>
      <c r="C14" s="75" t="s">
        <v>8</v>
      </c>
      <c r="D14" s="75" t="s">
        <v>8</v>
      </c>
      <c r="E14" s="75" t="s">
        <v>8</v>
      </c>
      <c r="F14" s="75" t="s">
        <v>8</v>
      </c>
      <c r="G14" s="75" t="s">
        <v>8</v>
      </c>
      <c r="H14" s="75" t="s">
        <v>8</v>
      </c>
      <c r="I14" s="75" t="s">
        <v>8</v>
      </c>
      <c r="J14" s="75" t="s">
        <v>8</v>
      </c>
      <c r="K14" s="75" t="s">
        <v>8</v>
      </c>
      <c r="L14" s="75" t="s">
        <v>8</v>
      </c>
      <c r="M14" s="75" t="s">
        <v>8</v>
      </c>
      <c r="N14" s="75" t="s">
        <v>8</v>
      </c>
      <c r="O14" s="75" t="s">
        <v>8</v>
      </c>
      <c r="P14" s="75" t="s">
        <v>8</v>
      </c>
      <c r="Q14" s="136" t="s">
        <v>8</v>
      </c>
      <c r="R14" s="119"/>
    </row>
    <row r="15" spans="1:18" ht="13.8" customHeight="1" x14ac:dyDescent="0.25">
      <c r="A15" s="13">
        <v>1980</v>
      </c>
      <c r="B15" s="83" t="s">
        <v>8</v>
      </c>
      <c r="C15" s="75" t="s">
        <v>8</v>
      </c>
      <c r="D15" s="75" t="s">
        <v>8</v>
      </c>
      <c r="E15" s="75" t="s">
        <v>8</v>
      </c>
      <c r="F15" s="75" t="s">
        <v>8</v>
      </c>
      <c r="G15" s="75" t="s">
        <v>8</v>
      </c>
      <c r="H15" s="75" t="s">
        <v>8</v>
      </c>
      <c r="I15" s="75" t="s">
        <v>8</v>
      </c>
      <c r="J15" s="75" t="s">
        <v>8</v>
      </c>
      <c r="K15" s="75" t="s">
        <v>8</v>
      </c>
      <c r="L15" s="75" t="s">
        <v>8</v>
      </c>
      <c r="M15" s="75" t="s">
        <v>8</v>
      </c>
      <c r="N15" s="75" t="s">
        <v>8</v>
      </c>
      <c r="O15" s="75" t="s">
        <v>8</v>
      </c>
      <c r="P15" s="75" t="s">
        <v>8</v>
      </c>
      <c r="Q15" s="136" t="s">
        <v>8</v>
      </c>
      <c r="R15" s="119"/>
    </row>
    <row r="16" spans="1:18" ht="13.8" customHeight="1" x14ac:dyDescent="0.25">
      <c r="A16" s="19">
        <v>1981</v>
      </c>
      <c r="B16" s="76" t="s">
        <v>8</v>
      </c>
      <c r="C16" s="76" t="s">
        <v>8</v>
      </c>
      <c r="D16" s="76" t="s">
        <v>8</v>
      </c>
      <c r="E16" s="76" t="s">
        <v>8</v>
      </c>
      <c r="F16" s="76" t="s">
        <v>8</v>
      </c>
      <c r="G16" s="76" t="s">
        <v>8</v>
      </c>
      <c r="H16" s="76" t="s">
        <v>8</v>
      </c>
      <c r="I16" s="76" t="s">
        <v>8</v>
      </c>
      <c r="J16" s="76" t="s">
        <v>8</v>
      </c>
      <c r="K16" s="76" t="s">
        <v>8</v>
      </c>
      <c r="L16" s="76" t="s">
        <v>8</v>
      </c>
      <c r="M16" s="76" t="s">
        <v>8</v>
      </c>
      <c r="N16" s="76" t="s">
        <v>8</v>
      </c>
      <c r="O16" s="76" t="s">
        <v>8</v>
      </c>
      <c r="P16" s="76" t="s">
        <v>8</v>
      </c>
      <c r="Q16" s="137" t="s">
        <v>8</v>
      </c>
      <c r="R16" s="119"/>
    </row>
    <row r="17" spans="1:18" ht="13.8" customHeight="1" x14ac:dyDescent="0.25">
      <c r="A17" s="19">
        <v>1982</v>
      </c>
      <c r="B17" s="76" t="s">
        <v>8</v>
      </c>
      <c r="C17" s="76" t="s">
        <v>8</v>
      </c>
      <c r="D17" s="76" t="s">
        <v>8</v>
      </c>
      <c r="E17" s="76" t="s">
        <v>8</v>
      </c>
      <c r="F17" s="76" t="s">
        <v>8</v>
      </c>
      <c r="G17" s="76" t="s">
        <v>8</v>
      </c>
      <c r="H17" s="76" t="s">
        <v>8</v>
      </c>
      <c r="I17" s="76" t="s">
        <v>8</v>
      </c>
      <c r="J17" s="76" t="s">
        <v>8</v>
      </c>
      <c r="K17" s="76" t="s">
        <v>8</v>
      </c>
      <c r="L17" s="76" t="s">
        <v>8</v>
      </c>
      <c r="M17" s="76" t="s">
        <v>8</v>
      </c>
      <c r="N17" s="76" t="s">
        <v>8</v>
      </c>
      <c r="O17" s="76" t="s">
        <v>8</v>
      </c>
      <c r="P17" s="76" t="s">
        <v>8</v>
      </c>
      <c r="Q17" s="137" t="s">
        <v>8</v>
      </c>
      <c r="R17" s="119"/>
    </row>
    <row r="18" spans="1:18" ht="13.8" customHeight="1" x14ac:dyDescent="0.25">
      <c r="A18" s="19">
        <v>1983</v>
      </c>
      <c r="B18" s="76" t="s">
        <v>8</v>
      </c>
      <c r="C18" s="76" t="s">
        <v>8</v>
      </c>
      <c r="D18" s="76" t="s">
        <v>8</v>
      </c>
      <c r="E18" s="76" t="s">
        <v>8</v>
      </c>
      <c r="F18" s="76" t="s">
        <v>8</v>
      </c>
      <c r="G18" s="76" t="s">
        <v>8</v>
      </c>
      <c r="H18" s="76" t="s">
        <v>8</v>
      </c>
      <c r="I18" s="76" t="s">
        <v>8</v>
      </c>
      <c r="J18" s="76" t="s">
        <v>8</v>
      </c>
      <c r="K18" s="76" t="s">
        <v>8</v>
      </c>
      <c r="L18" s="76" t="s">
        <v>8</v>
      </c>
      <c r="M18" s="76" t="s">
        <v>8</v>
      </c>
      <c r="N18" s="76" t="s">
        <v>8</v>
      </c>
      <c r="O18" s="76" t="s">
        <v>8</v>
      </c>
      <c r="P18" s="76" t="s">
        <v>8</v>
      </c>
      <c r="Q18" s="137" t="s">
        <v>8</v>
      </c>
      <c r="R18" s="119"/>
    </row>
    <row r="19" spans="1:18" ht="13.8" customHeight="1" x14ac:dyDescent="0.25">
      <c r="A19" s="19">
        <v>1984</v>
      </c>
      <c r="B19" s="76" t="s">
        <v>8</v>
      </c>
      <c r="C19" s="76" t="s">
        <v>8</v>
      </c>
      <c r="D19" s="76" t="s">
        <v>8</v>
      </c>
      <c r="E19" s="76" t="s">
        <v>8</v>
      </c>
      <c r="F19" s="76" t="s">
        <v>8</v>
      </c>
      <c r="G19" s="76" t="s">
        <v>8</v>
      </c>
      <c r="H19" s="76" t="s">
        <v>8</v>
      </c>
      <c r="I19" s="76" t="s">
        <v>8</v>
      </c>
      <c r="J19" s="76" t="s">
        <v>8</v>
      </c>
      <c r="K19" s="76" t="s">
        <v>8</v>
      </c>
      <c r="L19" s="76" t="s">
        <v>8</v>
      </c>
      <c r="M19" s="76" t="s">
        <v>8</v>
      </c>
      <c r="N19" s="76" t="s">
        <v>8</v>
      </c>
      <c r="O19" s="76" t="s">
        <v>8</v>
      </c>
      <c r="P19" s="76" t="s">
        <v>8</v>
      </c>
      <c r="Q19" s="137" t="s">
        <v>8</v>
      </c>
      <c r="R19" s="119"/>
    </row>
    <row r="20" spans="1:18" ht="13.8" customHeight="1" x14ac:dyDescent="0.25">
      <c r="A20" s="19">
        <v>1985</v>
      </c>
      <c r="B20" s="76" t="s">
        <v>8</v>
      </c>
      <c r="C20" s="76" t="s">
        <v>8</v>
      </c>
      <c r="D20" s="76" t="s">
        <v>8</v>
      </c>
      <c r="E20" s="76" t="s">
        <v>8</v>
      </c>
      <c r="F20" s="76" t="s">
        <v>8</v>
      </c>
      <c r="G20" s="76" t="s">
        <v>8</v>
      </c>
      <c r="H20" s="76" t="s">
        <v>8</v>
      </c>
      <c r="I20" s="76" t="s">
        <v>8</v>
      </c>
      <c r="J20" s="76" t="s">
        <v>8</v>
      </c>
      <c r="K20" s="76" t="s">
        <v>8</v>
      </c>
      <c r="L20" s="76" t="s">
        <v>8</v>
      </c>
      <c r="M20" s="76" t="s">
        <v>8</v>
      </c>
      <c r="N20" s="76" t="s">
        <v>8</v>
      </c>
      <c r="O20" s="76" t="s">
        <v>8</v>
      </c>
      <c r="P20" s="76" t="s">
        <v>8</v>
      </c>
      <c r="Q20" s="137" t="s">
        <v>8</v>
      </c>
      <c r="R20" s="119"/>
    </row>
    <row r="21" spans="1:18" ht="13.8" customHeight="1" x14ac:dyDescent="0.25">
      <c r="A21" s="13">
        <v>1986</v>
      </c>
      <c r="B21" s="83" t="s">
        <v>8</v>
      </c>
      <c r="C21" s="75" t="s">
        <v>8</v>
      </c>
      <c r="D21" s="75" t="s">
        <v>8</v>
      </c>
      <c r="E21" s="75" t="s">
        <v>8</v>
      </c>
      <c r="F21" s="75" t="s">
        <v>8</v>
      </c>
      <c r="G21" s="75" t="s">
        <v>8</v>
      </c>
      <c r="H21" s="75" t="s">
        <v>8</v>
      </c>
      <c r="I21" s="75" t="s">
        <v>8</v>
      </c>
      <c r="J21" s="75" t="s">
        <v>8</v>
      </c>
      <c r="K21" s="75" t="s">
        <v>8</v>
      </c>
      <c r="L21" s="75" t="s">
        <v>8</v>
      </c>
      <c r="M21" s="75" t="s">
        <v>8</v>
      </c>
      <c r="N21" s="75" t="s">
        <v>8</v>
      </c>
      <c r="O21" s="75" t="s">
        <v>8</v>
      </c>
      <c r="P21" s="75" t="s">
        <v>8</v>
      </c>
      <c r="Q21" s="136" t="s">
        <v>8</v>
      </c>
      <c r="R21" s="119"/>
    </row>
    <row r="22" spans="1:18" ht="13.8" customHeight="1" x14ac:dyDescent="0.25">
      <c r="A22" s="13">
        <v>1987</v>
      </c>
      <c r="B22" s="83" t="s">
        <v>8</v>
      </c>
      <c r="C22" s="75" t="s">
        <v>8</v>
      </c>
      <c r="D22" s="75" t="s">
        <v>8</v>
      </c>
      <c r="E22" s="75" t="s">
        <v>8</v>
      </c>
      <c r="F22" s="75" t="s">
        <v>8</v>
      </c>
      <c r="G22" s="75" t="s">
        <v>8</v>
      </c>
      <c r="H22" s="75" t="s">
        <v>8</v>
      </c>
      <c r="I22" s="75" t="s">
        <v>8</v>
      </c>
      <c r="J22" s="75" t="s">
        <v>8</v>
      </c>
      <c r="K22" s="75" t="s">
        <v>8</v>
      </c>
      <c r="L22" s="75" t="s">
        <v>8</v>
      </c>
      <c r="M22" s="75" t="s">
        <v>8</v>
      </c>
      <c r="N22" s="75" t="s">
        <v>8</v>
      </c>
      <c r="O22" s="75" t="s">
        <v>8</v>
      </c>
      <c r="P22" s="75" t="s">
        <v>8</v>
      </c>
      <c r="Q22" s="136" t="s">
        <v>8</v>
      </c>
      <c r="R22" s="119"/>
    </row>
    <row r="23" spans="1:18" ht="13.8" customHeight="1" x14ac:dyDescent="0.25">
      <c r="A23" s="13">
        <v>1988</v>
      </c>
      <c r="B23" s="83" t="s">
        <v>8</v>
      </c>
      <c r="C23" s="75" t="s">
        <v>8</v>
      </c>
      <c r="D23" s="75" t="s">
        <v>8</v>
      </c>
      <c r="E23" s="75" t="s">
        <v>8</v>
      </c>
      <c r="F23" s="75" t="s">
        <v>8</v>
      </c>
      <c r="G23" s="75" t="s">
        <v>8</v>
      </c>
      <c r="H23" s="75" t="s">
        <v>8</v>
      </c>
      <c r="I23" s="75" t="s">
        <v>8</v>
      </c>
      <c r="J23" s="75" t="s">
        <v>8</v>
      </c>
      <c r="K23" s="75" t="s">
        <v>8</v>
      </c>
      <c r="L23" s="75" t="s">
        <v>8</v>
      </c>
      <c r="M23" s="75" t="s">
        <v>8</v>
      </c>
      <c r="N23" s="75" t="s">
        <v>8</v>
      </c>
      <c r="O23" s="75" t="s">
        <v>8</v>
      </c>
      <c r="P23" s="75" t="s">
        <v>8</v>
      </c>
      <c r="Q23" s="136" t="s">
        <v>8</v>
      </c>
      <c r="R23" s="119"/>
    </row>
    <row r="24" spans="1:18" ht="13.8" customHeight="1" x14ac:dyDescent="0.25">
      <c r="A24" s="13">
        <v>1989</v>
      </c>
      <c r="B24" s="83" t="s">
        <v>8</v>
      </c>
      <c r="C24" s="75" t="s">
        <v>8</v>
      </c>
      <c r="D24" s="75" t="s">
        <v>8</v>
      </c>
      <c r="E24" s="75" t="s">
        <v>8</v>
      </c>
      <c r="F24" s="75" t="s">
        <v>8</v>
      </c>
      <c r="G24" s="75" t="s">
        <v>8</v>
      </c>
      <c r="H24" s="75" t="s">
        <v>8</v>
      </c>
      <c r="I24" s="75" t="s">
        <v>8</v>
      </c>
      <c r="J24" s="75" t="s">
        <v>8</v>
      </c>
      <c r="K24" s="75" t="s">
        <v>8</v>
      </c>
      <c r="L24" s="75" t="s">
        <v>8</v>
      </c>
      <c r="M24" s="75" t="s">
        <v>8</v>
      </c>
      <c r="N24" s="75" t="s">
        <v>8</v>
      </c>
      <c r="O24" s="75" t="s">
        <v>8</v>
      </c>
      <c r="P24" s="75" t="s">
        <v>8</v>
      </c>
      <c r="Q24" s="136" t="s">
        <v>8</v>
      </c>
      <c r="R24" s="119"/>
    </row>
    <row r="25" spans="1:18" ht="13.8" customHeight="1" x14ac:dyDescent="0.25">
      <c r="A25" s="13">
        <v>1990</v>
      </c>
      <c r="B25" s="83" t="s">
        <v>8</v>
      </c>
      <c r="C25" s="75" t="s">
        <v>8</v>
      </c>
      <c r="D25" s="75" t="s">
        <v>8</v>
      </c>
      <c r="E25" s="75" t="s">
        <v>8</v>
      </c>
      <c r="F25" s="75" t="s">
        <v>8</v>
      </c>
      <c r="G25" s="75" t="s">
        <v>8</v>
      </c>
      <c r="H25" s="75" t="s">
        <v>8</v>
      </c>
      <c r="I25" s="75" t="s">
        <v>8</v>
      </c>
      <c r="J25" s="75" t="s">
        <v>8</v>
      </c>
      <c r="K25" s="75" t="s">
        <v>8</v>
      </c>
      <c r="L25" s="75" t="s">
        <v>8</v>
      </c>
      <c r="M25" s="75" t="s">
        <v>8</v>
      </c>
      <c r="N25" s="75" t="s">
        <v>8</v>
      </c>
      <c r="O25" s="75" t="s">
        <v>8</v>
      </c>
      <c r="P25" s="75" t="s">
        <v>8</v>
      </c>
      <c r="Q25" s="136" t="s">
        <v>8</v>
      </c>
      <c r="R25" s="119"/>
    </row>
    <row r="26" spans="1:18" ht="13.8" customHeight="1" x14ac:dyDescent="0.25">
      <c r="A26" s="19">
        <v>1991</v>
      </c>
      <c r="B26" s="76" t="s">
        <v>8</v>
      </c>
      <c r="C26" s="76" t="s">
        <v>8</v>
      </c>
      <c r="D26" s="76" t="s">
        <v>8</v>
      </c>
      <c r="E26" s="76" t="s">
        <v>8</v>
      </c>
      <c r="F26" s="76" t="s">
        <v>8</v>
      </c>
      <c r="G26" s="76" t="s">
        <v>8</v>
      </c>
      <c r="H26" s="76" t="s">
        <v>8</v>
      </c>
      <c r="I26" s="76" t="s">
        <v>8</v>
      </c>
      <c r="J26" s="76" t="s">
        <v>8</v>
      </c>
      <c r="K26" s="76" t="s">
        <v>8</v>
      </c>
      <c r="L26" s="76" t="s">
        <v>8</v>
      </c>
      <c r="M26" s="76" t="s">
        <v>8</v>
      </c>
      <c r="N26" s="76" t="s">
        <v>8</v>
      </c>
      <c r="O26" s="76" t="s">
        <v>8</v>
      </c>
      <c r="P26" s="76" t="s">
        <v>8</v>
      </c>
      <c r="Q26" s="137" t="s">
        <v>8</v>
      </c>
      <c r="R26" s="119"/>
    </row>
    <row r="27" spans="1:18" ht="13.8" customHeight="1" x14ac:dyDescent="0.25">
      <c r="A27" s="19">
        <v>1992</v>
      </c>
      <c r="B27" s="76" t="s">
        <v>8</v>
      </c>
      <c r="C27" s="76" t="s">
        <v>8</v>
      </c>
      <c r="D27" s="76" t="s">
        <v>8</v>
      </c>
      <c r="E27" s="76" t="s">
        <v>8</v>
      </c>
      <c r="F27" s="76" t="s">
        <v>8</v>
      </c>
      <c r="G27" s="76" t="s">
        <v>8</v>
      </c>
      <c r="H27" s="76" t="s">
        <v>8</v>
      </c>
      <c r="I27" s="76" t="s">
        <v>8</v>
      </c>
      <c r="J27" s="76" t="s">
        <v>8</v>
      </c>
      <c r="K27" s="76" t="s">
        <v>8</v>
      </c>
      <c r="L27" s="76" t="s">
        <v>8</v>
      </c>
      <c r="M27" s="76" t="s">
        <v>8</v>
      </c>
      <c r="N27" s="76" t="s">
        <v>8</v>
      </c>
      <c r="O27" s="76" t="s">
        <v>8</v>
      </c>
      <c r="P27" s="76" t="s">
        <v>8</v>
      </c>
      <c r="Q27" s="137" t="s">
        <v>8</v>
      </c>
      <c r="R27" s="119"/>
    </row>
    <row r="28" spans="1:18" ht="13.8" customHeight="1" x14ac:dyDescent="0.25">
      <c r="A28" s="19">
        <v>1993</v>
      </c>
      <c r="B28" s="76" t="s">
        <v>8</v>
      </c>
      <c r="C28" s="76" t="s">
        <v>8</v>
      </c>
      <c r="D28" s="76" t="s">
        <v>8</v>
      </c>
      <c r="E28" s="76" t="s">
        <v>8</v>
      </c>
      <c r="F28" s="76" t="s">
        <v>8</v>
      </c>
      <c r="G28" s="76" t="s">
        <v>8</v>
      </c>
      <c r="H28" s="76" t="s">
        <v>8</v>
      </c>
      <c r="I28" s="76" t="s">
        <v>8</v>
      </c>
      <c r="J28" s="76" t="s">
        <v>8</v>
      </c>
      <c r="K28" s="76" t="s">
        <v>8</v>
      </c>
      <c r="L28" s="76" t="s">
        <v>8</v>
      </c>
      <c r="M28" s="76" t="s">
        <v>8</v>
      </c>
      <c r="N28" s="76" t="s">
        <v>8</v>
      </c>
      <c r="O28" s="76" t="s">
        <v>8</v>
      </c>
      <c r="P28" s="76" t="s">
        <v>8</v>
      </c>
      <c r="Q28" s="137" t="s">
        <v>8</v>
      </c>
      <c r="R28" s="119"/>
    </row>
    <row r="29" spans="1:18" ht="13.8" customHeight="1" x14ac:dyDescent="0.25">
      <c r="A29" s="19">
        <v>1994</v>
      </c>
      <c r="B29" s="76" t="s">
        <v>8</v>
      </c>
      <c r="C29" s="76" t="s">
        <v>8</v>
      </c>
      <c r="D29" s="76" t="s">
        <v>8</v>
      </c>
      <c r="E29" s="76" t="s">
        <v>8</v>
      </c>
      <c r="F29" s="76" t="s">
        <v>8</v>
      </c>
      <c r="G29" s="76" t="s">
        <v>8</v>
      </c>
      <c r="H29" s="76" t="s">
        <v>8</v>
      </c>
      <c r="I29" s="76" t="s">
        <v>8</v>
      </c>
      <c r="J29" s="76" t="s">
        <v>8</v>
      </c>
      <c r="K29" s="76" t="s">
        <v>8</v>
      </c>
      <c r="L29" s="76" t="s">
        <v>8</v>
      </c>
      <c r="M29" s="76" t="s">
        <v>8</v>
      </c>
      <c r="N29" s="76" t="s">
        <v>8</v>
      </c>
      <c r="O29" s="76" t="s">
        <v>8</v>
      </c>
      <c r="P29" s="76" t="s">
        <v>8</v>
      </c>
      <c r="Q29" s="137" t="s">
        <v>8</v>
      </c>
      <c r="R29" s="119"/>
    </row>
    <row r="30" spans="1:18" ht="13.8" customHeight="1" x14ac:dyDescent="0.25">
      <c r="A30" s="19">
        <v>1995</v>
      </c>
      <c r="B30" s="76" t="s">
        <v>8</v>
      </c>
      <c r="C30" s="76" t="s">
        <v>8</v>
      </c>
      <c r="D30" s="76" t="s">
        <v>8</v>
      </c>
      <c r="E30" s="76" t="s">
        <v>8</v>
      </c>
      <c r="F30" s="76" t="s">
        <v>8</v>
      </c>
      <c r="G30" s="76" t="s">
        <v>8</v>
      </c>
      <c r="H30" s="76" t="s">
        <v>8</v>
      </c>
      <c r="I30" s="76" t="s">
        <v>8</v>
      </c>
      <c r="J30" s="76" t="s">
        <v>8</v>
      </c>
      <c r="K30" s="76" t="s">
        <v>8</v>
      </c>
      <c r="L30" s="76" t="s">
        <v>8</v>
      </c>
      <c r="M30" s="76" t="s">
        <v>8</v>
      </c>
      <c r="N30" s="76" t="s">
        <v>8</v>
      </c>
      <c r="O30" s="76" t="s">
        <v>8</v>
      </c>
      <c r="P30" s="76" t="s">
        <v>8</v>
      </c>
      <c r="Q30" s="137" t="s">
        <v>8</v>
      </c>
      <c r="R30" s="119"/>
    </row>
    <row r="31" spans="1:18" ht="13.8" customHeight="1" x14ac:dyDescent="0.25">
      <c r="A31" s="13">
        <v>1996</v>
      </c>
      <c r="B31" s="83" t="s">
        <v>8</v>
      </c>
      <c r="C31" s="75" t="s">
        <v>8</v>
      </c>
      <c r="D31" s="75" t="s">
        <v>8</v>
      </c>
      <c r="E31" s="75" t="s">
        <v>8</v>
      </c>
      <c r="F31" s="75" t="s">
        <v>8</v>
      </c>
      <c r="G31" s="75" t="s">
        <v>8</v>
      </c>
      <c r="H31" s="75" t="s">
        <v>8</v>
      </c>
      <c r="I31" s="75" t="s">
        <v>8</v>
      </c>
      <c r="J31" s="75" t="s">
        <v>8</v>
      </c>
      <c r="K31" s="75" t="s">
        <v>8</v>
      </c>
      <c r="L31" s="75" t="s">
        <v>8</v>
      </c>
      <c r="M31" s="75" t="s">
        <v>8</v>
      </c>
      <c r="N31" s="75" t="s">
        <v>8</v>
      </c>
      <c r="O31" s="75" t="s">
        <v>8</v>
      </c>
      <c r="P31" s="75" t="s">
        <v>8</v>
      </c>
      <c r="Q31" s="136" t="s">
        <v>8</v>
      </c>
      <c r="R31" s="119"/>
    </row>
    <row r="32" spans="1:18" ht="13.8" customHeight="1" x14ac:dyDescent="0.25">
      <c r="A32" s="13">
        <v>1997</v>
      </c>
      <c r="B32" s="83">
        <v>0.52824353637802657</v>
      </c>
      <c r="C32" s="15">
        <v>12</v>
      </c>
      <c r="D32" s="16">
        <f t="shared" ref="D32:D46" si="0">+B32-B32*(C32/100)</f>
        <v>0.46485431201266336</v>
      </c>
      <c r="E32" s="15">
        <v>40.972143522062808</v>
      </c>
      <c r="F32" s="16">
        <f t="shared" ref="F32:F46" si="1">+(D32-D32*(E32)/100)</f>
        <v>0.27439353612633727</v>
      </c>
      <c r="G32" s="15">
        <v>30</v>
      </c>
      <c r="H32" s="16">
        <f>F32-(F32*G32/100)</f>
        <v>0.19207547528843608</v>
      </c>
      <c r="I32" s="15">
        <v>38</v>
      </c>
      <c r="J32" s="17">
        <f t="shared" ref="J32:J46" si="2">100-(K32/B32*100)</f>
        <v>77.456081053946235</v>
      </c>
      <c r="K32" s="16">
        <f>+H32-H32*I32/100</f>
        <v>0.11908679467883038</v>
      </c>
      <c r="L32" s="18">
        <f t="shared" ref="L32:L46" si="3">+(K32/365)*16</f>
        <v>5.2202430544144819E-3</v>
      </c>
      <c r="M32" s="16">
        <f t="shared" ref="M32:M46" si="4">+L32*28.3495</f>
        <v>0.14799128047112334</v>
      </c>
      <c r="N32" s="15">
        <v>18</v>
      </c>
      <c r="O32" s="15">
        <v>55</v>
      </c>
      <c r="P32" s="18">
        <f t="shared" ref="P32:P46" si="5">+Q32*N32</f>
        <v>4.8433509972367637E-2</v>
      </c>
      <c r="Q32" s="136">
        <f t="shared" ref="Q32:Q46" si="6">+M32/O32</f>
        <v>2.6907505540204242E-3</v>
      </c>
      <c r="R32" s="119"/>
    </row>
    <row r="33" spans="1:18" ht="13.8" customHeight="1" x14ac:dyDescent="0.25">
      <c r="A33" s="13">
        <v>1998</v>
      </c>
      <c r="B33" s="83">
        <v>0.51479130072614676</v>
      </c>
      <c r="C33" s="15">
        <v>12</v>
      </c>
      <c r="D33" s="16">
        <f t="shared" si="0"/>
        <v>0.45301634463900914</v>
      </c>
      <c r="E33" s="15">
        <v>40.972143522062808</v>
      </c>
      <c r="F33" s="16">
        <f t="shared" si="1"/>
        <v>0.26740583773511162</v>
      </c>
      <c r="G33" s="15">
        <v>30</v>
      </c>
      <c r="H33" s="16">
        <f t="shared" ref="H33:H52" si="7">F33-(F33*G33/100)</f>
        <v>0.18718408641457812</v>
      </c>
      <c r="I33" s="15">
        <v>38</v>
      </c>
      <c r="J33" s="17">
        <f t="shared" si="2"/>
        <v>77.456081053946235</v>
      </c>
      <c r="K33" s="16">
        <f t="shared" ref="K33:K52" si="8">+H33-H33*I33/100</f>
        <v>0.11605413357703843</v>
      </c>
      <c r="L33" s="18">
        <f t="shared" si="3"/>
        <v>5.0873044855688082E-3</v>
      </c>
      <c r="M33" s="16">
        <f t="shared" si="4"/>
        <v>0.14422253851363293</v>
      </c>
      <c r="N33" s="15">
        <v>18</v>
      </c>
      <c r="O33" s="15">
        <v>55</v>
      </c>
      <c r="P33" s="18">
        <f t="shared" si="5"/>
        <v>4.720010351355259E-2</v>
      </c>
      <c r="Q33" s="136">
        <f t="shared" si="6"/>
        <v>2.622227972975144E-3</v>
      </c>
      <c r="R33" s="119"/>
    </row>
    <row r="34" spans="1:18" ht="13.8" customHeight="1" x14ac:dyDescent="0.25">
      <c r="A34" s="13">
        <v>1999</v>
      </c>
      <c r="B34" s="83">
        <v>0.51393229925231143</v>
      </c>
      <c r="C34" s="15">
        <v>12</v>
      </c>
      <c r="D34" s="16">
        <f t="shared" si="0"/>
        <v>0.45226042334203409</v>
      </c>
      <c r="E34" s="15">
        <v>40.972143522062808</v>
      </c>
      <c r="F34" s="16">
        <f t="shared" si="1"/>
        <v>0.26695963359684705</v>
      </c>
      <c r="G34" s="15">
        <v>30</v>
      </c>
      <c r="H34" s="16">
        <f t="shared" si="7"/>
        <v>0.18687174351779293</v>
      </c>
      <c r="I34" s="15">
        <v>38</v>
      </c>
      <c r="J34" s="17">
        <f t="shared" si="2"/>
        <v>77.456081053946235</v>
      </c>
      <c r="K34" s="16">
        <f t="shared" si="8"/>
        <v>0.1158604809810316</v>
      </c>
      <c r="L34" s="18">
        <f t="shared" si="3"/>
        <v>5.0788156046479606E-3</v>
      </c>
      <c r="M34" s="16">
        <f t="shared" si="4"/>
        <v>0.14398188298396736</v>
      </c>
      <c r="N34" s="15">
        <v>18</v>
      </c>
      <c r="O34" s="15">
        <v>55</v>
      </c>
      <c r="P34" s="18">
        <f t="shared" si="5"/>
        <v>4.7121343522025683E-2</v>
      </c>
      <c r="Q34" s="136">
        <f t="shared" si="6"/>
        <v>2.6178524178903156E-3</v>
      </c>
      <c r="R34" s="119"/>
    </row>
    <row r="35" spans="1:18" ht="13.8" customHeight="1" x14ac:dyDescent="0.25">
      <c r="A35" s="13">
        <v>2000</v>
      </c>
      <c r="B35" s="83">
        <v>0.51525399720240095</v>
      </c>
      <c r="C35" s="15">
        <v>12</v>
      </c>
      <c r="D35" s="16">
        <f t="shared" si="0"/>
        <v>0.45342351753811283</v>
      </c>
      <c r="E35" s="15">
        <v>40.972143522062808</v>
      </c>
      <c r="F35" s="16">
        <f t="shared" si="1"/>
        <v>0.26764618316961164</v>
      </c>
      <c r="G35" s="15">
        <v>30</v>
      </c>
      <c r="H35" s="16">
        <f t="shared" si="7"/>
        <v>0.18735232821872816</v>
      </c>
      <c r="I35" s="15">
        <v>38</v>
      </c>
      <c r="J35" s="17">
        <f t="shared" si="2"/>
        <v>77.456081053946221</v>
      </c>
      <c r="K35" s="16">
        <f t="shared" si="8"/>
        <v>0.11615844349561147</v>
      </c>
      <c r="L35" s="18">
        <f t="shared" si="3"/>
        <v>5.0918769751500921E-3</v>
      </c>
      <c r="M35" s="16">
        <f t="shared" si="4"/>
        <v>0.14435216630701753</v>
      </c>
      <c r="N35" s="15">
        <v>18</v>
      </c>
      <c r="O35" s="15">
        <v>55</v>
      </c>
      <c r="P35" s="18">
        <f t="shared" si="5"/>
        <v>4.7242527155023917E-2</v>
      </c>
      <c r="Q35" s="136">
        <f t="shared" si="6"/>
        <v>2.6245848419457732E-3</v>
      </c>
      <c r="R35" s="119"/>
    </row>
    <row r="36" spans="1:18" ht="13.8" customHeight="1" x14ac:dyDescent="0.25">
      <c r="A36" s="19">
        <v>2001</v>
      </c>
      <c r="B36" s="20">
        <v>0.41498863378027323</v>
      </c>
      <c r="C36" s="21">
        <v>12</v>
      </c>
      <c r="D36" s="20">
        <f t="shared" si="0"/>
        <v>0.36518999772664046</v>
      </c>
      <c r="E36" s="21">
        <v>40.972143522062808</v>
      </c>
      <c r="F36" s="20">
        <f t="shared" si="1"/>
        <v>0.21556382772986343</v>
      </c>
      <c r="G36" s="21">
        <v>30</v>
      </c>
      <c r="H36" s="20">
        <f t="shared" si="7"/>
        <v>0.1508946794109044</v>
      </c>
      <c r="I36" s="21">
        <v>38</v>
      </c>
      <c r="J36" s="22">
        <f t="shared" si="2"/>
        <v>77.456081053946235</v>
      </c>
      <c r="K36" s="20">
        <f t="shared" si="8"/>
        <v>9.3554701234760729E-2</v>
      </c>
      <c r="L36" s="23">
        <f t="shared" si="3"/>
        <v>4.1010279993319776E-3</v>
      </c>
      <c r="M36" s="20">
        <f t="shared" si="4"/>
        <v>0.1162620932670619</v>
      </c>
      <c r="N36" s="21">
        <v>18</v>
      </c>
      <c r="O36" s="21">
        <v>55</v>
      </c>
      <c r="P36" s="23">
        <f t="shared" si="5"/>
        <v>3.8049412341947524E-2</v>
      </c>
      <c r="Q36" s="137">
        <f t="shared" si="6"/>
        <v>2.113856241219307E-3</v>
      </c>
      <c r="R36" s="119"/>
    </row>
    <row r="37" spans="1:18" ht="13.8" customHeight="1" x14ac:dyDescent="0.25">
      <c r="A37" s="19">
        <v>2002</v>
      </c>
      <c r="B37" s="20">
        <v>0.45786113858047317</v>
      </c>
      <c r="C37" s="21">
        <v>12</v>
      </c>
      <c r="D37" s="20">
        <f t="shared" si="0"/>
        <v>0.40291780195081639</v>
      </c>
      <c r="E37" s="21">
        <v>40.972143522062808</v>
      </c>
      <c r="F37" s="20">
        <f t="shared" si="1"/>
        <v>0.23783374185958714</v>
      </c>
      <c r="G37" s="21">
        <v>30</v>
      </c>
      <c r="H37" s="20">
        <f t="shared" si="7"/>
        <v>0.16648361930171102</v>
      </c>
      <c r="I37" s="21">
        <v>38</v>
      </c>
      <c r="J37" s="22">
        <f t="shared" si="2"/>
        <v>77.456081053946221</v>
      </c>
      <c r="K37" s="20">
        <f t="shared" si="8"/>
        <v>0.10321984396706083</v>
      </c>
      <c r="L37" s="23">
        <f t="shared" si="3"/>
        <v>4.5247054889670495E-3</v>
      </c>
      <c r="M37" s="20">
        <f t="shared" si="4"/>
        <v>0.12827313825947137</v>
      </c>
      <c r="N37" s="21">
        <v>18</v>
      </c>
      <c r="O37" s="21">
        <v>55</v>
      </c>
      <c r="P37" s="23">
        <f t="shared" si="5"/>
        <v>4.1980299794008809E-2</v>
      </c>
      <c r="Q37" s="137">
        <f t="shared" si="6"/>
        <v>2.3322388774449339E-3</v>
      </c>
      <c r="R37" s="119"/>
    </row>
    <row r="38" spans="1:18" ht="13.8" customHeight="1" x14ac:dyDescent="0.25">
      <c r="A38" s="19">
        <v>2003</v>
      </c>
      <c r="B38" s="20">
        <v>0.52254796386399338</v>
      </c>
      <c r="C38" s="21">
        <v>12</v>
      </c>
      <c r="D38" s="20">
        <f t="shared" si="0"/>
        <v>0.45984220820031418</v>
      </c>
      <c r="E38" s="21">
        <v>40.972143522062808</v>
      </c>
      <c r="F38" s="20">
        <f t="shared" si="1"/>
        <v>0.27143499868145859</v>
      </c>
      <c r="G38" s="21">
        <v>30</v>
      </c>
      <c r="H38" s="20">
        <f t="shared" si="7"/>
        <v>0.19000449907702102</v>
      </c>
      <c r="I38" s="21">
        <v>38</v>
      </c>
      <c r="J38" s="22">
        <f t="shared" si="2"/>
        <v>77.456081053946235</v>
      </c>
      <c r="K38" s="20">
        <f t="shared" si="8"/>
        <v>0.11780278942775303</v>
      </c>
      <c r="L38" s="23">
        <f t="shared" si="3"/>
        <v>5.1639578927234206E-3</v>
      </c>
      <c r="M38" s="20">
        <f t="shared" si="4"/>
        <v>0.1463956242797626</v>
      </c>
      <c r="N38" s="21">
        <v>18</v>
      </c>
      <c r="O38" s="21">
        <v>55</v>
      </c>
      <c r="P38" s="23">
        <f t="shared" si="5"/>
        <v>4.7911295218831404E-2</v>
      </c>
      <c r="Q38" s="137">
        <f t="shared" si="6"/>
        <v>2.6617386232684111E-3</v>
      </c>
      <c r="R38" s="119"/>
    </row>
    <row r="39" spans="1:18" ht="13.8" customHeight="1" x14ac:dyDescent="0.25">
      <c r="A39" s="19">
        <v>2004</v>
      </c>
      <c r="B39" s="20">
        <v>0.50803449836818237</v>
      </c>
      <c r="C39" s="21">
        <v>12</v>
      </c>
      <c r="D39" s="20">
        <f t="shared" si="0"/>
        <v>0.44707035856400051</v>
      </c>
      <c r="E39" s="21">
        <v>40.972143522062808</v>
      </c>
      <c r="F39" s="20">
        <f t="shared" si="1"/>
        <v>0.26389604960855739</v>
      </c>
      <c r="G39" s="21">
        <v>30</v>
      </c>
      <c r="H39" s="20">
        <f t="shared" si="7"/>
        <v>0.18472723472599017</v>
      </c>
      <c r="I39" s="21">
        <v>38</v>
      </c>
      <c r="J39" s="22">
        <f t="shared" si="2"/>
        <v>77.456081053946235</v>
      </c>
      <c r="K39" s="20">
        <f t="shared" si="8"/>
        <v>0.11453088553011391</v>
      </c>
      <c r="L39" s="23">
        <f t="shared" si="3"/>
        <v>5.0205319684433498E-3</v>
      </c>
      <c r="M39" s="20">
        <f t="shared" si="4"/>
        <v>0.14232957103938473</v>
      </c>
      <c r="N39" s="21">
        <v>18</v>
      </c>
      <c r="O39" s="21">
        <v>55</v>
      </c>
      <c r="P39" s="23">
        <f t="shared" si="5"/>
        <v>4.6580586885616823E-2</v>
      </c>
      <c r="Q39" s="137">
        <f t="shared" si="6"/>
        <v>2.587810382534268E-3</v>
      </c>
      <c r="R39" s="119"/>
    </row>
    <row r="40" spans="1:18" ht="13.8" customHeight="1" x14ac:dyDescent="0.25">
      <c r="A40" s="19">
        <v>2005</v>
      </c>
      <c r="B40" s="20">
        <v>0.4432867486807972</v>
      </c>
      <c r="C40" s="21">
        <v>12</v>
      </c>
      <c r="D40" s="20">
        <f t="shared" si="0"/>
        <v>0.39009233883910155</v>
      </c>
      <c r="E40" s="21">
        <v>40.972143522062808</v>
      </c>
      <c r="F40" s="20">
        <f t="shared" si="1"/>
        <v>0.23026314590137331</v>
      </c>
      <c r="G40" s="21">
        <v>30</v>
      </c>
      <c r="H40" s="20">
        <f t="shared" si="7"/>
        <v>0.16118420213096132</v>
      </c>
      <c r="I40" s="21">
        <v>38</v>
      </c>
      <c r="J40" s="22">
        <f t="shared" si="2"/>
        <v>77.456081053946235</v>
      </c>
      <c r="K40" s="20">
        <f t="shared" si="8"/>
        <v>9.9934205321196012E-2</v>
      </c>
      <c r="L40" s="23">
        <f t="shared" si="3"/>
        <v>4.3806774935318798E-3</v>
      </c>
      <c r="M40" s="20">
        <f t="shared" si="4"/>
        <v>0.12419001660288202</v>
      </c>
      <c r="N40" s="21">
        <v>18</v>
      </c>
      <c r="O40" s="21">
        <v>55</v>
      </c>
      <c r="P40" s="23">
        <f t="shared" si="5"/>
        <v>4.0644005433670485E-2</v>
      </c>
      <c r="Q40" s="137">
        <f t="shared" si="6"/>
        <v>2.2580003018705824E-3</v>
      </c>
      <c r="R40" s="119"/>
    </row>
    <row r="41" spans="1:18" ht="13.8" customHeight="1" x14ac:dyDescent="0.25">
      <c r="A41" s="13">
        <v>2006</v>
      </c>
      <c r="B41" s="83">
        <v>0.58055133378534629</v>
      </c>
      <c r="C41" s="15">
        <v>12</v>
      </c>
      <c r="D41" s="16">
        <f t="shared" si="0"/>
        <v>0.51088517373110476</v>
      </c>
      <c r="E41" s="15">
        <v>40.972143522062808</v>
      </c>
      <c r="F41" s="16">
        <f t="shared" si="1"/>
        <v>0.30156456711705659</v>
      </c>
      <c r="G41" s="15">
        <v>30</v>
      </c>
      <c r="H41" s="16">
        <f t="shared" si="7"/>
        <v>0.21109519698193963</v>
      </c>
      <c r="I41" s="15">
        <v>38</v>
      </c>
      <c r="J41" s="17">
        <f t="shared" si="2"/>
        <v>77.456081053946235</v>
      </c>
      <c r="K41" s="16">
        <f t="shared" si="8"/>
        <v>0.13087902212880256</v>
      </c>
      <c r="L41" s="18">
        <f t="shared" si="3"/>
        <v>5.7371626138653176E-3</v>
      </c>
      <c r="M41" s="16">
        <f t="shared" si="4"/>
        <v>0.16264569152177483</v>
      </c>
      <c r="N41" s="15">
        <v>18</v>
      </c>
      <c r="O41" s="15">
        <v>55</v>
      </c>
      <c r="P41" s="18">
        <f t="shared" si="5"/>
        <v>5.3229499043489947E-2</v>
      </c>
      <c r="Q41" s="136">
        <f t="shared" si="6"/>
        <v>2.9571943913049969E-3</v>
      </c>
      <c r="R41" s="119"/>
    </row>
    <row r="42" spans="1:18" ht="13.8" customHeight="1" x14ac:dyDescent="0.25">
      <c r="A42" s="13">
        <v>2007</v>
      </c>
      <c r="B42" s="83">
        <v>0.50254828979585719</v>
      </c>
      <c r="C42" s="15">
        <v>12</v>
      </c>
      <c r="D42" s="16">
        <f t="shared" si="0"/>
        <v>0.44224249502035434</v>
      </c>
      <c r="E42" s="15">
        <v>45.365095331028613</v>
      </c>
      <c r="F42" s="16">
        <f t="shared" si="1"/>
        <v>0.24161876556005113</v>
      </c>
      <c r="G42" s="15">
        <v>30</v>
      </c>
      <c r="H42" s="16">
        <f t="shared" si="7"/>
        <v>0.1691331358920358</v>
      </c>
      <c r="I42" s="15">
        <v>38</v>
      </c>
      <c r="J42" s="17">
        <f t="shared" si="2"/>
        <v>79.133837208826449</v>
      </c>
      <c r="K42" s="16">
        <f t="shared" si="8"/>
        <v>0.1048625442530622</v>
      </c>
      <c r="L42" s="18">
        <f t="shared" si="3"/>
        <v>4.5967142686273842E-3</v>
      </c>
      <c r="M42" s="16">
        <f t="shared" si="4"/>
        <v>0.13031455115845203</v>
      </c>
      <c r="N42" s="15">
        <v>18</v>
      </c>
      <c r="O42" s="15">
        <v>55</v>
      </c>
      <c r="P42" s="18">
        <f t="shared" si="5"/>
        <v>4.2648398560947938E-2</v>
      </c>
      <c r="Q42" s="136">
        <f t="shared" si="6"/>
        <v>2.3693554756082187E-3</v>
      </c>
      <c r="R42" s="119"/>
    </row>
    <row r="43" spans="1:18" ht="13.8" customHeight="1" x14ac:dyDescent="0.25">
      <c r="A43" s="13">
        <v>2008</v>
      </c>
      <c r="B43" s="83">
        <v>0.4163348168426998</v>
      </c>
      <c r="C43" s="15">
        <v>12</v>
      </c>
      <c r="D43" s="16">
        <f t="shared" si="0"/>
        <v>0.36637463882157584</v>
      </c>
      <c r="E43" s="15">
        <v>49.758047139994417</v>
      </c>
      <c r="F43" s="16">
        <f t="shared" si="1"/>
        <v>0.18407377332775185</v>
      </c>
      <c r="G43" s="15">
        <v>30</v>
      </c>
      <c r="H43" s="16">
        <f t="shared" si="7"/>
        <v>0.12885164132942628</v>
      </c>
      <c r="I43" s="15">
        <v>38</v>
      </c>
      <c r="J43" s="17">
        <f t="shared" si="2"/>
        <v>80.811593363706663</v>
      </c>
      <c r="K43" s="16">
        <f t="shared" si="8"/>
        <v>7.9888017624244287E-2</v>
      </c>
      <c r="L43" s="18">
        <f t="shared" si="3"/>
        <v>3.5019404985970099E-3</v>
      </c>
      <c r="M43" s="16">
        <f t="shared" si="4"/>
        <v>9.9278262164975928E-2</v>
      </c>
      <c r="N43" s="15">
        <v>18</v>
      </c>
      <c r="O43" s="15">
        <v>55</v>
      </c>
      <c r="P43" s="18">
        <f t="shared" si="5"/>
        <v>3.2491067617628488E-2</v>
      </c>
      <c r="Q43" s="136">
        <f t="shared" si="6"/>
        <v>1.8050593120904714E-3</v>
      </c>
      <c r="R43" s="119"/>
    </row>
    <row r="44" spans="1:18" ht="13.8" customHeight="1" x14ac:dyDescent="0.25">
      <c r="A44" s="13">
        <v>2009</v>
      </c>
      <c r="B44" s="83">
        <v>0.39857050725631432</v>
      </c>
      <c r="C44" s="15">
        <v>12</v>
      </c>
      <c r="D44" s="16">
        <f t="shared" si="0"/>
        <v>0.35074204638555662</v>
      </c>
      <c r="E44" s="15">
        <v>54.150998948960222</v>
      </c>
      <c r="F44" s="16">
        <f t="shared" si="1"/>
        <v>0.16081172453375228</v>
      </c>
      <c r="G44" s="15">
        <v>30</v>
      </c>
      <c r="H44" s="16">
        <f t="shared" si="7"/>
        <v>0.11256820717362659</v>
      </c>
      <c r="I44" s="15">
        <v>38</v>
      </c>
      <c r="J44" s="17">
        <f t="shared" si="2"/>
        <v>82.489349518586891</v>
      </c>
      <c r="K44" s="16">
        <f t="shared" si="8"/>
        <v>6.9792288447648482E-2</v>
      </c>
      <c r="L44" s="18">
        <f t="shared" si="3"/>
        <v>3.0593879867462349E-3</v>
      </c>
      <c r="M44" s="16">
        <f t="shared" si="4"/>
        <v>8.6732119730262389E-2</v>
      </c>
      <c r="N44" s="15">
        <v>18</v>
      </c>
      <c r="O44" s="15">
        <v>55</v>
      </c>
      <c r="P44" s="18">
        <f t="shared" si="5"/>
        <v>2.8385057366267692E-2</v>
      </c>
      <c r="Q44" s="136">
        <f t="shared" si="6"/>
        <v>1.5769476314593162E-3</v>
      </c>
      <c r="R44" s="119"/>
    </row>
    <row r="45" spans="1:18" ht="13.8" customHeight="1" x14ac:dyDescent="0.25">
      <c r="A45" s="13">
        <v>2010</v>
      </c>
      <c r="B45" s="83">
        <v>0.40330203453444113</v>
      </c>
      <c r="C45" s="15">
        <v>12</v>
      </c>
      <c r="D45" s="16">
        <f t="shared" si="0"/>
        <v>0.35490579039030823</v>
      </c>
      <c r="E45" s="15">
        <v>58.543950757926027</v>
      </c>
      <c r="F45" s="16">
        <f t="shared" si="1"/>
        <v>0.147129919227178</v>
      </c>
      <c r="G45" s="15">
        <v>30</v>
      </c>
      <c r="H45" s="16">
        <f t="shared" si="7"/>
        <v>0.1029909434590246</v>
      </c>
      <c r="I45" s="15">
        <v>38</v>
      </c>
      <c r="J45" s="17">
        <f t="shared" si="2"/>
        <v>84.167105673467105</v>
      </c>
      <c r="K45" s="16">
        <f t="shared" si="8"/>
        <v>6.3854384944595249E-2</v>
      </c>
      <c r="L45" s="18">
        <f t="shared" si="3"/>
        <v>2.799096326338422E-3</v>
      </c>
      <c r="M45" s="16">
        <f t="shared" si="4"/>
        <v>7.9352981303531092E-2</v>
      </c>
      <c r="N45" s="15">
        <v>18</v>
      </c>
      <c r="O45" s="15">
        <v>55</v>
      </c>
      <c r="P45" s="18">
        <f t="shared" si="5"/>
        <v>2.5970066608428356E-2</v>
      </c>
      <c r="Q45" s="136">
        <f t="shared" si="6"/>
        <v>1.4427814782460198E-3</v>
      </c>
      <c r="R45" s="119"/>
    </row>
    <row r="46" spans="1:18" ht="13.8" customHeight="1" x14ac:dyDescent="0.25">
      <c r="A46" s="24">
        <v>2011</v>
      </c>
      <c r="B46" s="20">
        <v>0.39383613336338119</v>
      </c>
      <c r="C46" s="25">
        <v>12</v>
      </c>
      <c r="D46" s="26">
        <f t="shared" si="0"/>
        <v>0.34657579735977545</v>
      </c>
      <c r="E46" s="21">
        <v>62.936902566891831</v>
      </c>
      <c r="F46" s="26">
        <f t="shared" si="1"/>
        <v>0.12845172545502509</v>
      </c>
      <c r="G46" s="25">
        <v>30</v>
      </c>
      <c r="H46" s="20">
        <f t="shared" si="7"/>
        <v>8.9916207818517557E-2</v>
      </c>
      <c r="I46" s="25">
        <v>38</v>
      </c>
      <c r="J46" s="27">
        <f t="shared" si="2"/>
        <v>85.844861828347334</v>
      </c>
      <c r="K46" s="20">
        <f t="shared" si="8"/>
        <v>5.5748048847480886E-2</v>
      </c>
      <c r="L46" s="28">
        <f t="shared" si="3"/>
        <v>2.4437500864649157E-3</v>
      </c>
      <c r="M46" s="26">
        <f t="shared" si="4"/>
        <v>6.9279093076237128E-2</v>
      </c>
      <c r="N46" s="25">
        <v>18</v>
      </c>
      <c r="O46" s="25">
        <v>55</v>
      </c>
      <c r="P46" s="28">
        <f t="shared" si="5"/>
        <v>2.2673157734041244E-2</v>
      </c>
      <c r="Q46" s="138">
        <f t="shared" si="6"/>
        <v>1.2596198741134023E-3</v>
      </c>
      <c r="R46" s="119"/>
    </row>
    <row r="47" spans="1:18" ht="13.8" customHeight="1" x14ac:dyDescent="0.25">
      <c r="A47" s="19">
        <v>2012</v>
      </c>
      <c r="B47" s="20">
        <v>0.31413911935490174</v>
      </c>
      <c r="C47" s="21">
        <v>12</v>
      </c>
      <c r="D47" s="20">
        <f t="shared" ref="D47:D52" si="9">+B47-B47*(C47/100)</f>
        <v>0.27644242503231353</v>
      </c>
      <c r="E47" s="25">
        <v>62.936902566891831</v>
      </c>
      <c r="F47" s="20">
        <f t="shared" ref="F47:F52" si="10">+(D47-D47*(E47)/100)</f>
        <v>0.10245812533617335</v>
      </c>
      <c r="G47" s="21">
        <v>30</v>
      </c>
      <c r="H47" s="20">
        <f t="shared" si="7"/>
        <v>7.1720687735321351E-2</v>
      </c>
      <c r="I47" s="21">
        <v>38</v>
      </c>
      <c r="J47" s="22">
        <f t="shared" ref="J47:J52" si="11">100-(K47/B47*100)</f>
        <v>85.844861828347334</v>
      </c>
      <c r="K47" s="20">
        <f t="shared" si="8"/>
        <v>4.4466826395899238E-2</v>
      </c>
      <c r="L47" s="23">
        <f t="shared" ref="L47:L52" si="12">+(K47/365)*16</f>
        <v>1.9492307461216104E-3</v>
      </c>
      <c r="M47" s="20">
        <f t="shared" ref="M47:M52" si="13">+L47*28.3495</f>
        <v>5.525971703717459E-2</v>
      </c>
      <c r="N47" s="21">
        <v>18</v>
      </c>
      <c r="O47" s="21">
        <v>55</v>
      </c>
      <c r="P47" s="23">
        <f t="shared" ref="P47:P52" si="14">+Q47*N47</f>
        <v>1.808499830307532E-2</v>
      </c>
      <c r="Q47" s="137">
        <f t="shared" ref="Q47:Q52" si="15">+M47/O47</f>
        <v>1.0047221279486289E-3</v>
      </c>
      <c r="R47" s="119"/>
    </row>
    <row r="48" spans="1:18" ht="13.8" customHeight="1" x14ac:dyDescent="0.25">
      <c r="A48" s="19">
        <v>2013</v>
      </c>
      <c r="B48" s="20">
        <v>0.29192901661863108</v>
      </c>
      <c r="C48" s="21">
        <v>12</v>
      </c>
      <c r="D48" s="20">
        <f t="shared" si="9"/>
        <v>0.25689753462439535</v>
      </c>
      <c r="E48" s="25">
        <v>62.936902566891831</v>
      </c>
      <c r="F48" s="20">
        <f t="shared" si="10"/>
        <v>9.5214183561092458E-2</v>
      </c>
      <c r="G48" s="21">
        <v>30</v>
      </c>
      <c r="H48" s="20">
        <f t="shared" si="7"/>
        <v>6.6649928492764715E-2</v>
      </c>
      <c r="I48" s="21">
        <v>38</v>
      </c>
      <c r="J48" s="22">
        <f t="shared" si="11"/>
        <v>85.844861828347319</v>
      </c>
      <c r="K48" s="20">
        <f t="shared" si="8"/>
        <v>4.1322955665514124E-2</v>
      </c>
      <c r="L48" s="23">
        <f t="shared" si="12"/>
        <v>1.8114172346526739E-3</v>
      </c>
      <c r="M48" s="20">
        <f t="shared" si="13"/>
        <v>5.1352772893785974E-2</v>
      </c>
      <c r="N48" s="21">
        <v>18</v>
      </c>
      <c r="O48" s="21">
        <v>55</v>
      </c>
      <c r="P48" s="23">
        <f t="shared" si="14"/>
        <v>1.6806362037966319E-2</v>
      </c>
      <c r="Q48" s="137">
        <f t="shared" si="15"/>
        <v>9.3368677988701768E-4</v>
      </c>
      <c r="R48" s="119"/>
    </row>
    <row r="49" spans="1:18" ht="13.8" customHeight="1" x14ac:dyDescent="0.25">
      <c r="A49" s="19">
        <v>2014</v>
      </c>
      <c r="B49" s="20">
        <v>0.50614458286852548</v>
      </c>
      <c r="C49" s="21">
        <v>12</v>
      </c>
      <c r="D49" s="20">
        <f t="shared" si="9"/>
        <v>0.4454072329243024</v>
      </c>
      <c r="E49" s="25">
        <v>62.936902566891831</v>
      </c>
      <c r="F49" s="20">
        <f t="shared" si="10"/>
        <v>0.16508171671284527</v>
      </c>
      <c r="G49" s="21">
        <v>30</v>
      </c>
      <c r="H49" s="20">
        <f t="shared" si="7"/>
        <v>0.1155572016989917</v>
      </c>
      <c r="I49" s="21">
        <v>38</v>
      </c>
      <c r="J49" s="22">
        <f t="shared" si="11"/>
        <v>85.844861828347319</v>
      </c>
      <c r="K49" s="20">
        <f t="shared" si="8"/>
        <v>7.1645465053374852E-2</v>
      </c>
      <c r="L49" s="23">
        <f t="shared" si="12"/>
        <v>3.1406231256273908E-3</v>
      </c>
      <c r="M49" s="20">
        <f t="shared" si="13"/>
        <v>8.9035095299973707E-2</v>
      </c>
      <c r="N49" s="21">
        <v>18</v>
      </c>
      <c r="O49" s="21">
        <v>55</v>
      </c>
      <c r="P49" s="23">
        <f t="shared" si="14"/>
        <v>2.9138758461809577E-2</v>
      </c>
      <c r="Q49" s="137">
        <f t="shared" si="15"/>
        <v>1.6188199145449765E-3</v>
      </c>
      <c r="R49" s="119"/>
    </row>
    <row r="50" spans="1:18" ht="13.8" customHeight="1" x14ac:dyDescent="0.25">
      <c r="A50" s="24">
        <v>2015</v>
      </c>
      <c r="B50" s="20">
        <v>0.35642711824644219</v>
      </c>
      <c r="C50" s="25">
        <v>12</v>
      </c>
      <c r="D50" s="26">
        <f t="shared" si="9"/>
        <v>0.31365586405686913</v>
      </c>
      <c r="E50" s="25">
        <v>62.936902566891831</v>
      </c>
      <c r="F50" s="26">
        <f t="shared" si="10"/>
        <v>0.11625057850005469</v>
      </c>
      <c r="G50" s="25">
        <v>30</v>
      </c>
      <c r="H50" s="20">
        <f t="shared" si="7"/>
        <v>8.1375404950038283E-2</v>
      </c>
      <c r="I50" s="25">
        <v>38</v>
      </c>
      <c r="J50" s="27">
        <f t="shared" si="11"/>
        <v>85.844861828347334</v>
      </c>
      <c r="K50" s="20">
        <f t="shared" si="8"/>
        <v>5.0452751069023735E-2</v>
      </c>
      <c r="L50" s="28">
        <f t="shared" si="12"/>
        <v>2.2116274441215883E-3</v>
      </c>
      <c r="M50" s="26">
        <f t="shared" si="13"/>
        <v>6.2698532227124973E-2</v>
      </c>
      <c r="N50" s="25">
        <v>18</v>
      </c>
      <c r="O50" s="25">
        <v>55</v>
      </c>
      <c r="P50" s="28">
        <f t="shared" si="14"/>
        <v>2.0519519637968171E-2</v>
      </c>
      <c r="Q50" s="138">
        <f t="shared" si="15"/>
        <v>1.139973313220454E-3</v>
      </c>
      <c r="R50" s="119"/>
    </row>
    <row r="51" spans="1:18" ht="13.8" customHeight="1" x14ac:dyDescent="0.25">
      <c r="A51" s="29">
        <v>2016</v>
      </c>
      <c r="B51" s="83">
        <v>0.30246779986710709</v>
      </c>
      <c r="C51" s="30">
        <v>12</v>
      </c>
      <c r="D51" s="14">
        <f t="shared" si="9"/>
        <v>0.26617166388305424</v>
      </c>
      <c r="E51" s="31">
        <v>62.936902566891831</v>
      </c>
      <c r="F51" s="14">
        <f t="shared" si="10"/>
        <v>9.8651463124301592E-2</v>
      </c>
      <c r="G51" s="30">
        <v>30</v>
      </c>
      <c r="H51" s="16">
        <f t="shared" si="7"/>
        <v>6.9056024187011122E-2</v>
      </c>
      <c r="I51" s="30">
        <v>38</v>
      </c>
      <c r="J51" s="32">
        <f t="shared" si="11"/>
        <v>85.844861828347319</v>
      </c>
      <c r="K51" s="16">
        <f t="shared" si="8"/>
        <v>4.2814734995946895E-2</v>
      </c>
      <c r="L51" s="33">
        <f t="shared" si="12"/>
        <v>1.8768103011921927E-3</v>
      </c>
      <c r="M51" s="14">
        <f t="shared" si="13"/>
        <v>5.3206633633648068E-2</v>
      </c>
      <c r="N51" s="30">
        <v>18</v>
      </c>
      <c r="O51" s="30">
        <v>55</v>
      </c>
      <c r="P51" s="33">
        <f t="shared" si="14"/>
        <v>1.7413080098284822E-2</v>
      </c>
      <c r="Q51" s="139">
        <f t="shared" si="15"/>
        <v>9.6739333879360123E-4</v>
      </c>
      <c r="R51" s="119"/>
    </row>
    <row r="52" spans="1:18" ht="13.8" customHeight="1" x14ac:dyDescent="0.25">
      <c r="A52" s="29">
        <v>2017</v>
      </c>
      <c r="B52" s="83">
        <v>0.42673865549172013</v>
      </c>
      <c r="C52" s="30">
        <v>12</v>
      </c>
      <c r="D52" s="14">
        <f t="shared" si="9"/>
        <v>0.3755300168327137</v>
      </c>
      <c r="E52" s="30">
        <v>62.936902566891831</v>
      </c>
      <c r="F52" s="14">
        <f t="shared" si="10"/>
        <v>0.13918305602927619</v>
      </c>
      <c r="G52" s="30">
        <v>30</v>
      </c>
      <c r="H52" s="16">
        <f t="shared" si="7"/>
        <v>9.7428139220493343E-2</v>
      </c>
      <c r="I52" s="30">
        <v>38</v>
      </c>
      <c r="J52" s="32">
        <f t="shared" si="11"/>
        <v>85.844861828347319</v>
      </c>
      <c r="K52" s="16">
        <f t="shared" si="8"/>
        <v>6.0405446316705871E-2</v>
      </c>
      <c r="L52" s="33">
        <f t="shared" si="12"/>
        <v>2.6479099755268329E-3</v>
      </c>
      <c r="M52" s="14">
        <f t="shared" si="13"/>
        <v>7.5066923851197939E-2</v>
      </c>
      <c r="N52" s="30">
        <v>18</v>
      </c>
      <c r="O52" s="30">
        <v>55</v>
      </c>
      <c r="P52" s="33">
        <f t="shared" si="14"/>
        <v>2.4567356896755689E-2</v>
      </c>
      <c r="Q52" s="139">
        <f t="shared" si="15"/>
        <v>1.3648531609308716E-3</v>
      </c>
      <c r="R52" s="119"/>
    </row>
    <row r="53" spans="1:18" ht="13.8" customHeight="1" x14ac:dyDescent="0.25">
      <c r="A53" s="59">
        <v>2018</v>
      </c>
      <c r="B53" s="83">
        <v>0.42792984498904224</v>
      </c>
      <c r="C53" s="31">
        <v>12</v>
      </c>
      <c r="D53" s="35">
        <f>+B53-B53*(C53/100)</f>
        <v>0.37657826359035718</v>
      </c>
      <c r="E53" s="31">
        <v>62.936902566891831</v>
      </c>
      <c r="F53" s="35">
        <f>+(D53-D53*(E53)/100)</f>
        <v>0.139571568746401</v>
      </c>
      <c r="G53" s="31">
        <v>30</v>
      </c>
      <c r="H53" s="80">
        <f>F53-(F53*G53/100)</f>
        <v>9.7700098122480705E-2</v>
      </c>
      <c r="I53" s="31">
        <v>38</v>
      </c>
      <c r="J53" s="60">
        <f>100-(K53/B53*100)</f>
        <v>85.844861828347319</v>
      </c>
      <c r="K53" s="80">
        <f>+H53-H53*I53/100</f>
        <v>6.057406083593804E-2</v>
      </c>
      <c r="L53" s="61">
        <f>+(K53/365)*16</f>
        <v>2.655301296917832E-3</v>
      </c>
      <c r="M53" s="35">
        <f>+L53*28.3495</f>
        <v>7.5276464116972072E-2</v>
      </c>
      <c r="N53" s="31">
        <v>18</v>
      </c>
      <c r="O53" s="31">
        <v>55</v>
      </c>
      <c r="P53" s="61">
        <f>+Q53*N53</f>
        <v>2.4635933711009039E-2</v>
      </c>
      <c r="Q53" s="140">
        <f>+M53/O53</f>
        <v>1.3686629839449467E-3</v>
      </c>
      <c r="R53" s="119"/>
    </row>
    <row r="54" spans="1:18" ht="13.8" customHeight="1" x14ac:dyDescent="0.25">
      <c r="A54" s="59">
        <v>2019</v>
      </c>
      <c r="B54" s="84">
        <v>0.42705162280989561</v>
      </c>
      <c r="C54" s="31">
        <v>12</v>
      </c>
      <c r="D54" s="35">
        <f>+B54-B54*(C54/100)</f>
        <v>0.37580542807270811</v>
      </c>
      <c r="E54" s="31">
        <v>62.936902566891831</v>
      </c>
      <c r="F54" s="35">
        <f>+(D54-D54*(E54)/100)</f>
        <v>0.13928513196549702</v>
      </c>
      <c r="G54" s="31">
        <v>30</v>
      </c>
      <c r="H54" s="80">
        <f>F54-(F54*G54/100)</f>
        <v>9.7499592375847904E-2</v>
      </c>
      <c r="I54" s="31">
        <v>38</v>
      </c>
      <c r="J54" s="60">
        <f>100-(K54/B54*100)</f>
        <v>85.844861828347334</v>
      </c>
      <c r="K54" s="80">
        <f>+H54-H54*I54/100</f>
        <v>6.0449747273025697E-2</v>
      </c>
      <c r="L54" s="61">
        <f>+(K54/365)*16</f>
        <v>2.6498519352559208E-3</v>
      </c>
      <c r="M54" s="35">
        <f>+L54*28.3495</f>
        <v>7.5121977438537726E-2</v>
      </c>
      <c r="N54" s="31">
        <v>18</v>
      </c>
      <c r="O54" s="31">
        <v>55</v>
      </c>
      <c r="P54" s="61">
        <f>+Q54*N54</f>
        <v>2.458537443443053E-2</v>
      </c>
      <c r="Q54" s="140">
        <f>+M54/O54</f>
        <v>1.3658541352461406E-3</v>
      </c>
      <c r="R54" s="119"/>
    </row>
    <row r="55" spans="1:18" ht="13.8" customHeight="1" x14ac:dyDescent="0.25">
      <c r="A55" s="59">
        <v>2020</v>
      </c>
      <c r="B55" s="84">
        <v>0.31970716002791272</v>
      </c>
      <c r="C55" s="31">
        <v>12</v>
      </c>
      <c r="D55" s="35">
        <f>+B55-B55*(C55/100)</f>
        <v>0.28134230082456319</v>
      </c>
      <c r="E55" s="31">
        <v>62.936902566891831</v>
      </c>
      <c r="F55" s="35">
        <f>+(D55-D55*(E55)/100)</f>
        <v>0.10427417107515616</v>
      </c>
      <c r="G55" s="31">
        <v>30</v>
      </c>
      <c r="H55" s="80">
        <f>F55-(F55*G55/100)</f>
        <v>7.2991919752609311E-2</v>
      </c>
      <c r="I55" s="31">
        <v>38</v>
      </c>
      <c r="J55" s="60">
        <f>100-(K55/B55*100)</f>
        <v>85.844861828347319</v>
      </c>
      <c r="K55" s="80">
        <f>+H55-H55*I55/100</f>
        <v>4.5254990246617777E-2</v>
      </c>
      <c r="L55" s="61">
        <f>+(K55/365)*16</f>
        <v>1.9837803943722862E-3</v>
      </c>
      <c r="M55" s="35">
        <f>+L55*28.3495</f>
        <v>5.623918229025713E-2</v>
      </c>
      <c r="N55" s="31">
        <v>18</v>
      </c>
      <c r="O55" s="31">
        <v>55</v>
      </c>
      <c r="P55" s="61">
        <f>+Q55*N55</f>
        <v>1.8405550567720516E-2</v>
      </c>
      <c r="Q55" s="140">
        <f>+M55/O55</f>
        <v>1.0225305870955842E-3</v>
      </c>
      <c r="R55" s="119"/>
    </row>
    <row r="56" spans="1:18" ht="13.8" customHeight="1" x14ac:dyDescent="0.25">
      <c r="A56" s="19">
        <v>2021</v>
      </c>
      <c r="B56" s="143">
        <v>0.30551560335129085</v>
      </c>
      <c r="C56" s="21">
        <v>12</v>
      </c>
      <c r="D56" s="20">
        <f t="shared" ref="D56:D57" si="16">+B56-B56*(C56/100)</f>
        <v>0.26885373094913595</v>
      </c>
      <c r="E56" s="21">
        <v>62.936902566891831</v>
      </c>
      <c r="F56" s="20">
        <f t="shared" ref="F56:F57" si="17">+(D56-D56*(E56)/100)</f>
        <v>9.9645520254224768E-2</v>
      </c>
      <c r="G56" s="21">
        <v>30</v>
      </c>
      <c r="H56" s="20">
        <f t="shared" ref="H56:H57" si="18">F56-(F56*G56/100)</f>
        <v>6.975186417795734E-2</v>
      </c>
      <c r="I56" s="21">
        <v>38</v>
      </c>
      <c r="J56" s="22">
        <f t="shared" ref="J56:J57" si="19">100-(K56/B56*100)</f>
        <v>85.844861828347319</v>
      </c>
      <c r="K56" s="20">
        <f t="shared" ref="K56:K57" si="20">+H56-H56*I56/100</f>
        <v>4.3246155790333557E-2</v>
      </c>
      <c r="L56" s="23">
        <f t="shared" ref="L56:L57" si="21">+(K56/365)*16</f>
        <v>1.8957218976584573E-3</v>
      </c>
      <c r="M56" s="20">
        <f t="shared" ref="M56:M57" si="22">+L56*28.3495</f>
        <v>5.3742767937668433E-2</v>
      </c>
      <c r="N56" s="21">
        <v>18</v>
      </c>
      <c r="O56" s="21">
        <v>55</v>
      </c>
      <c r="P56" s="23">
        <f t="shared" ref="P56:P57" si="23">+Q56*N56</f>
        <v>1.7588542234146035E-2</v>
      </c>
      <c r="Q56" s="137">
        <f t="shared" ref="Q56:Q57" si="24">+M56/O56</f>
        <v>9.7714123523033516E-4</v>
      </c>
      <c r="R56" s="119"/>
    </row>
    <row r="57" spans="1:18" ht="13.8" customHeight="1" thickBot="1" x14ac:dyDescent="0.3">
      <c r="A57" s="123">
        <v>2022</v>
      </c>
      <c r="B57" s="135">
        <v>0.31463305141125258</v>
      </c>
      <c r="C57" s="125">
        <v>12</v>
      </c>
      <c r="D57" s="124">
        <f t="shared" si="16"/>
        <v>0.2768770852419023</v>
      </c>
      <c r="E57" s="125">
        <v>62.936902566891831</v>
      </c>
      <c r="F57" s="124">
        <f t="shared" si="17"/>
        <v>0.1026192238731562</v>
      </c>
      <c r="G57" s="125">
        <v>30</v>
      </c>
      <c r="H57" s="124">
        <f t="shared" si="18"/>
        <v>7.1833456711209331E-2</v>
      </c>
      <c r="I57" s="125">
        <v>38</v>
      </c>
      <c r="J57" s="126">
        <f t="shared" si="19"/>
        <v>85.844861828347334</v>
      </c>
      <c r="K57" s="124">
        <f t="shared" si="20"/>
        <v>4.4536743160949785E-2</v>
      </c>
      <c r="L57" s="127">
        <f t="shared" si="21"/>
        <v>1.9522955906169769E-3</v>
      </c>
      <c r="M57" s="124">
        <f t="shared" si="22"/>
        <v>5.5346603846195983E-2</v>
      </c>
      <c r="N57" s="125">
        <v>18</v>
      </c>
      <c r="O57" s="125">
        <v>55</v>
      </c>
      <c r="P57" s="127">
        <f t="shared" si="23"/>
        <v>1.8113433986027775E-2</v>
      </c>
      <c r="Q57" s="141">
        <f t="shared" si="24"/>
        <v>1.0063018881126542E-3</v>
      </c>
      <c r="R57" s="119"/>
    </row>
    <row r="58" spans="1:18" ht="15" customHeight="1" thickTop="1" x14ac:dyDescent="0.25">
      <c r="A58" s="7" t="s">
        <v>96</v>
      </c>
      <c r="Q58" s="7"/>
    </row>
    <row r="59" spans="1:18" ht="15" customHeight="1" x14ac:dyDescent="0.25">
      <c r="A59" s="7" t="s">
        <v>88</v>
      </c>
      <c r="Q59" s="7"/>
    </row>
    <row r="60" spans="1:18" ht="15" customHeight="1" x14ac:dyDescent="0.25">
      <c r="A60" s="7" t="s">
        <v>104</v>
      </c>
      <c r="Q60" s="7"/>
    </row>
    <row r="61" spans="1:18" ht="15" customHeight="1" x14ac:dyDescent="0.25">
      <c r="A61" s="7" t="s">
        <v>209</v>
      </c>
      <c r="Q61" s="7"/>
    </row>
    <row r="62" spans="1:18" ht="15" customHeight="1" x14ac:dyDescent="0.25">
      <c r="A62" s="7" t="s">
        <v>210</v>
      </c>
      <c r="Q62" s="7"/>
    </row>
    <row r="63" spans="1:18" ht="15" customHeight="1" x14ac:dyDescent="0.25">
      <c r="A63" s="7" t="s">
        <v>105</v>
      </c>
      <c r="Q63" s="7"/>
    </row>
    <row r="64" spans="1:18" ht="15" customHeight="1" x14ac:dyDescent="0.25">
      <c r="A64" s="7" t="s">
        <v>106</v>
      </c>
      <c r="Q64" s="7"/>
    </row>
    <row r="65" spans="1:17" ht="15" customHeight="1" x14ac:dyDescent="0.25">
      <c r="A65" s="7" t="s">
        <v>214</v>
      </c>
      <c r="Q65" s="7"/>
    </row>
    <row r="66" spans="1:17" x14ac:dyDescent="0.25">
      <c r="Q66" s="7"/>
    </row>
    <row r="67" spans="1:17" x14ac:dyDescent="0.25">
      <c r="Q67" s="7"/>
    </row>
    <row r="68" spans="1:17" x14ac:dyDescent="0.25">
      <c r="Q68" s="7"/>
    </row>
    <row r="69" spans="1:17" x14ac:dyDescent="0.25">
      <c r="Q69" s="7"/>
    </row>
    <row r="70" spans="1:17" x14ac:dyDescent="0.25">
      <c r="Q70" s="7"/>
    </row>
    <row r="71" spans="1:17" x14ac:dyDescent="0.25">
      <c r="Q71" s="7"/>
    </row>
    <row r="72" spans="1:17" x14ac:dyDescent="0.25">
      <c r="Q72" s="7"/>
    </row>
    <row r="73" spans="1:17" x14ac:dyDescent="0.25">
      <c r="Q73" s="7"/>
    </row>
    <row r="74" spans="1:17" x14ac:dyDescent="0.25">
      <c r="Q74" s="7"/>
    </row>
    <row r="75" spans="1:17" x14ac:dyDescent="0.25">
      <c r="Q75" s="7"/>
    </row>
    <row r="76" spans="1:17" x14ac:dyDescent="0.25">
      <c r="Q76" s="7"/>
    </row>
    <row r="77" spans="1:17" x14ac:dyDescent="0.25">
      <c r="Q77"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1">
    <pageSetUpPr fitToPage="1"/>
  </sheetPr>
  <dimension ref="A1:Q62"/>
  <sheetViews>
    <sheetView zoomScaleNormal="100" workbookViewId="0">
      <pane ySplit="3" topLeftCell="A4" activePane="bottomLeft" state="frozen"/>
      <selection pane="bottomLeft"/>
    </sheetView>
  </sheetViews>
  <sheetFormatPr defaultColWidth="10.6640625" defaultRowHeight="13.2" x14ac:dyDescent="0.25"/>
  <cols>
    <col min="1" max="1" width="11.109375" style="7" customWidth="1"/>
    <col min="2" max="5" width="12.21875" style="7" customWidth="1"/>
    <col min="6" max="6" width="10.88671875" style="7" customWidth="1"/>
    <col min="7" max="9" width="12.21875" style="7" customWidth="1"/>
    <col min="10" max="10" width="13.88671875" style="7" customWidth="1"/>
    <col min="11" max="11" width="21.109375" style="7" customWidth="1"/>
    <col min="12" max="26" width="10.6640625" style="7" customWidth="1"/>
    <col min="27" max="16384" width="10.6640625" style="7"/>
  </cols>
  <sheetData>
    <row r="1" spans="1:17" ht="16.8" customHeight="1" thickBot="1" x14ac:dyDescent="0.3">
      <c r="A1" s="43" t="s">
        <v>136</v>
      </c>
      <c r="B1" s="129"/>
      <c r="C1" s="129"/>
      <c r="D1" s="129"/>
      <c r="E1" s="129"/>
      <c r="F1" s="43"/>
      <c r="G1" s="129"/>
      <c r="H1" s="43"/>
      <c r="I1" s="129"/>
      <c r="J1" s="129"/>
      <c r="K1" s="129"/>
    </row>
    <row r="2" spans="1:17" ht="36" customHeight="1" thickTop="1" x14ac:dyDescent="0.25">
      <c r="A2" s="112" t="s">
        <v>0</v>
      </c>
      <c r="B2" s="62" t="s">
        <v>100</v>
      </c>
      <c r="C2" s="62" t="s">
        <v>137</v>
      </c>
      <c r="D2" s="62" t="s">
        <v>4</v>
      </c>
      <c r="E2" s="62" t="s">
        <v>92</v>
      </c>
      <c r="F2" s="62" t="s">
        <v>6</v>
      </c>
      <c r="G2" s="109" t="s">
        <v>70</v>
      </c>
      <c r="H2" s="110"/>
      <c r="I2" s="111"/>
      <c r="J2" s="108" t="s">
        <v>138</v>
      </c>
      <c r="K2" s="107" t="s">
        <v>139</v>
      </c>
      <c r="L2" s="119"/>
      <c r="Q2" s="98"/>
    </row>
    <row r="3" spans="1:17" ht="16.8" customHeight="1" x14ac:dyDescent="0.25">
      <c r="A3" s="11"/>
      <c r="B3" s="12" t="s">
        <v>80</v>
      </c>
      <c r="C3" s="12" t="s">
        <v>80</v>
      </c>
      <c r="D3" s="12" t="s">
        <v>80</v>
      </c>
      <c r="E3" s="12" t="s">
        <v>80</v>
      </c>
      <c r="F3" s="12" t="s">
        <v>81</v>
      </c>
      <c r="G3" s="12" t="s">
        <v>80</v>
      </c>
      <c r="H3" s="12" t="s">
        <v>82</v>
      </c>
      <c r="I3" s="12" t="s">
        <v>83</v>
      </c>
      <c r="J3" s="12" t="s">
        <v>84</v>
      </c>
      <c r="K3" s="113" t="s">
        <v>86</v>
      </c>
      <c r="L3" s="163"/>
      <c r="M3" s="85"/>
      <c r="N3" s="85"/>
      <c r="O3" s="85"/>
      <c r="P3" s="85"/>
      <c r="Q3" s="85"/>
    </row>
    <row r="4" spans="1:17" ht="13.8" customHeight="1" x14ac:dyDescent="0.25">
      <c r="A4" s="13">
        <v>1970</v>
      </c>
      <c r="B4" s="15">
        <f>SUM('Fresh artichokes:Fresh turnip greens'!B5)</f>
        <v>154.3537224672628</v>
      </c>
      <c r="C4" s="15">
        <f>SUM('Fresh artichokes:Fresh turnip greens'!D5)</f>
        <v>144.36065292021411</v>
      </c>
      <c r="D4" s="15">
        <f>SUM('Fresh artichokes:Fresh turnip greens'!F5)</f>
        <v>132.31749393912986</v>
      </c>
      <c r="E4" s="15">
        <f>SUM('Fresh artichokes:Fresh turnip greens'!H5)</f>
        <v>111.17241304914366</v>
      </c>
      <c r="F4" s="15">
        <f t="shared" ref="F4:F45" si="0">100-(G4/B4*100)</f>
        <v>44.3637435827941</v>
      </c>
      <c r="G4" s="15">
        <f>SUM('Fresh artichokes:Fresh turnip greens'!K5)</f>
        <v>85.876632821388682</v>
      </c>
      <c r="H4" s="15">
        <f>SUM('Fresh artichokes:Fresh turnip greens'!L5)</f>
        <v>3.7644551373759434</v>
      </c>
      <c r="I4" s="15">
        <f>SUM('Fresh artichokes:Fresh turnip greens'!M5)</f>
        <v>106.72042091703929</v>
      </c>
      <c r="J4" s="15">
        <f>SUM('Fresh artichokes:Fresh turnip greens'!P5)</f>
        <v>61.695132584103689</v>
      </c>
      <c r="K4" s="161">
        <f>SUM('Fresh artichokes:Fresh turnip greens'!Q5)</f>
        <v>0.81879514855331059</v>
      </c>
      <c r="L4" s="119"/>
    </row>
    <row r="5" spans="1:17" ht="13.8" customHeight="1" x14ac:dyDescent="0.25">
      <c r="A5" s="19">
        <v>1971</v>
      </c>
      <c r="B5" s="21">
        <f>SUM('Fresh artichokes:Fresh turnip greens'!B6)</f>
        <v>148.05040576929071</v>
      </c>
      <c r="C5" s="21">
        <f>SUM('Fresh artichokes:Fresh turnip greens'!D6)</f>
        <v>138.43716310770571</v>
      </c>
      <c r="D5" s="21">
        <f>SUM('Fresh artichokes:Fresh turnip greens'!F6)</f>
        <v>126.79413645969431</v>
      </c>
      <c r="E5" s="21">
        <f>SUM('Fresh artichokes:Fresh turnip greens'!H6)</f>
        <v>106.38820013898722</v>
      </c>
      <c r="F5" s="21">
        <f t="shared" si="0"/>
        <v>44.782163759963986</v>
      </c>
      <c r="G5" s="21">
        <f>SUM('Fresh artichokes:Fresh turnip greens'!K6)</f>
        <v>81.750230610395761</v>
      </c>
      <c r="H5" s="21">
        <f>SUM('Fresh artichokes:Fresh turnip greens'!L6)</f>
        <v>3.5835717527844726</v>
      </c>
      <c r="I5" s="21">
        <f>SUM('Fresh artichokes:Fresh turnip greens'!M6)</f>
        <v>101.5924674055634</v>
      </c>
      <c r="J5" s="21">
        <f>SUM('Fresh artichokes:Fresh turnip greens'!P6)</f>
        <v>57.150215354634575</v>
      </c>
      <c r="K5" s="162">
        <f>SUM('Fresh artichokes:Fresh turnip greens'!Q6)</f>
        <v>0.7835066657802594</v>
      </c>
      <c r="L5" s="119"/>
    </row>
    <row r="6" spans="1:17" ht="13.8" customHeight="1" x14ac:dyDescent="0.25">
      <c r="A6" s="19">
        <v>1972</v>
      </c>
      <c r="B6" s="21">
        <f>SUM('Fresh artichokes:Fresh turnip greens'!B7)</f>
        <v>151.40757215657624</v>
      </c>
      <c r="C6" s="21">
        <f>SUM('Fresh artichokes:Fresh turnip greens'!D7)</f>
        <v>141.54816018339622</v>
      </c>
      <c r="D6" s="21">
        <f>SUM('Fresh artichokes:Fresh turnip greens'!F7)</f>
        <v>129.6931329375702</v>
      </c>
      <c r="E6" s="21">
        <f>SUM('Fresh artichokes:Fresh turnip greens'!H7)</f>
        <v>108.76605117204691</v>
      </c>
      <c r="F6" s="21">
        <f t="shared" si="0"/>
        <v>44.703878672342036</v>
      </c>
      <c r="G6" s="21">
        <f>SUM('Fresh artichokes:Fresh turnip greens'!K7)</f>
        <v>83.722514798961669</v>
      </c>
      <c r="H6" s="21">
        <f>SUM('Fresh artichokes:Fresh turnip greens'!L7)</f>
        <v>3.6700280459818808</v>
      </c>
      <c r="I6" s="21">
        <f>SUM('Fresh artichokes:Fresh turnip greens'!M7)</f>
        <v>104.04346008956334</v>
      </c>
      <c r="J6" s="21">
        <f>SUM('Fresh artichokes:Fresh turnip greens'!P7)</f>
        <v>58.824815905061556</v>
      </c>
      <c r="K6" s="162">
        <f>SUM('Fresh artichokes:Fresh turnip greens'!Q7)</f>
        <v>0.79943345048067371</v>
      </c>
      <c r="L6" s="119"/>
    </row>
    <row r="7" spans="1:17" ht="13.8" customHeight="1" x14ac:dyDescent="0.25">
      <c r="A7" s="19">
        <v>1973</v>
      </c>
      <c r="B7" s="21">
        <f>SUM('Fresh artichokes:Fresh turnip greens'!B8)</f>
        <v>148.10857202909287</v>
      </c>
      <c r="C7" s="21">
        <f>SUM('Fresh artichokes:Fresh turnip greens'!D8)</f>
        <v>138.26474525247281</v>
      </c>
      <c r="D7" s="21">
        <f>SUM('Fresh artichokes:Fresh turnip greens'!F8)</f>
        <v>126.56349315879226</v>
      </c>
      <c r="E7" s="21">
        <f>SUM('Fresh artichokes:Fresh turnip greens'!H8)</f>
        <v>105.84756390445317</v>
      </c>
      <c r="F7" s="21">
        <f t="shared" si="0"/>
        <v>45.210033674359998</v>
      </c>
      <c r="G7" s="21">
        <f>SUM('Fresh artichokes:Fresh turnip greens'!K8)</f>
        <v>81.14863674012625</v>
      </c>
      <c r="H7" s="21">
        <f>SUM('Fresh artichokes:Fresh turnip greens'!L8)</f>
        <v>3.5572005146356709</v>
      </c>
      <c r="I7" s="21">
        <f>SUM('Fresh artichokes:Fresh turnip greens'!M8)</f>
        <v>100.84485598966396</v>
      </c>
      <c r="J7" s="21">
        <f>SUM('Fresh artichokes:Fresh turnip greens'!P8)</f>
        <v>55.134819491606592</v>
      </c>
      <c r="K7" s="162">
        <f>SUM('Fresh artichokes:Fresh turnip greens'!Q8)</f>
        <v>0.7790166485709602</v>
      </c>
      <c r="L7" s="119"/>
    </row>
    <row r="8" spans="1:17" ht="13.8" customHeight="1" x14ac:dyDescent="0.25">
      <c r="A8" s="19">
        <v>1974</v>
      </c>
      <c r="B8" s="21">
        <f>SUM('Fresh artichokes:Fresh turnip greens'!B9)</f>
        <v>146.17192640921181</v>
      </c>
      <c r="C8" s="21">
        <f>SUM('Fresh artichokes:Fresh turnip greens'!D9)</f>
        <v>136.41651395399029</v>
      </c>
      <c r="D8" s="21">
        <f>SUM('Fresh artichokes:Fresh turnip greens'!F9)</f>
        <v>124.82151950182059</v>
      </c>
      <c r="E8" s="21">
        <f>SUM('Fresh artichokes:Fresh turnip greens'!H9)</f>
        <v>104.29974001090642</v>
      </c>
      <c r="F8" s="21">
        <f t="shared" si="0"/>
        <v>45.566368629922813</v>
      </c>
      <c r="G8" s="21">
        <f>SUM('Fresh artichokes:Fresh turnip greens'!K9)</f>
        <v>79.566687588130847</v>
      </c>
      <c r="H8" s="21">
        <f>SUM('Fresh artichokes:Fresh turnip greens'!L9)</f>
        <v>3.4878547983838195</v>
      </c>
      <c r="I8" s="21">
        <f>SUM('Fresh artichokes:Fresh turnip greens'!M9)</f>
        <v>98.878939606782097</v>
      </c>
      <c r="J8" s="21">
        <f>SUM('Fresh artichokes:Fresh turnip greens'!P9)</f>
        <v>53.087766553557231</v>
      </c>
      <c r="K8" s="162">
        <f>SUM('Fresh artichokes:Fresh turnip greens'!Q9)</f>
        <v>0.7653060032299539</v>
      </c>
      <c r="L8" s="119"/>
    </row>
    <row r="9" spans="1:17" ht="13.8" customHeight="1" x14ac:dyDescent="0.25">
      <c r="A9" s="19">
        <v>1975</v>
      </c>
      <c r="B9" s="21">
        <f>SUM('Fresh artichokes:Fresh turnip greens'!B10)</f>
        <v>149.09466633423585</v>
      </c>
      <c r="C9" s="21">
        <f>SUM('Fresh artichokes:Fresh turnip greens'!D10)</f>
        <v>139.1756788500029</v>
      </c>
      <c r="D9" s="21">
        <f>SUM('Fresh artichokes:Fresh turnip greens'!F10)</f>
        <v>127.31493732251107</v>
      </c>
      <c r="E9" s="21">
        <f>SUM('Fresh artichokes:Fresh turnip greens'!H10)</f>
        <v>106.38797038410453</v>
      </c>
      <c r="F9" s="21">
        <f t="shared" si="0"/>
        <v>45.311081872893865</v>
      </c>
      <c r="G9" s="21">
        <f>SUM('Fresh artichokes:Fresh turnip greens'!K10)</f>
        <v>81.538260003412319</v>
      </c>
      <c r="H9" s="21">
        <f>SUM('Fresh artichokes:Fresh turnip greens'!L10)</f>
        <v>3.5742798905605397</v>
      </c>
      <c r="I9" s="21">
        <f>SUM('Fresh artichokes:Fresh turnip greens'!M10)</f>
        <v>101.32904775744602</v>
      </c>
      <c r="J9" s="21">
        <f>SUM('Fresh artichokes:Fresh turnip greens'!P10)</f>
        <v>55.556987286509639</v>
      </c>
      <c r="K9" s="162">
        <f>SUM('Fresh artichokes:Fresh turnip greens'!Q10)</f>
        <v>0.78334551833762622</v>
      </c>
      <c r="L9" s="119"/>
    </row>
    <row r="10" spans="1:17" ht="13.8" customHeight="1" x14ac:dyDescent="0.25">
      <c r="A10" s="13">
        <v>1976</v>
      </c>
      <c r="B10" s="15">
        <f>SUM('Fresh artichokes:Fresh turnip greens'!B11)</f>
        <v>148.35709048104167</v>
      </c>
      <c r="C10" s="15">
        <f>SUM('Fresh artichokes:Fresh turnip greens'!D11)</f>
        <v>138.36890653014399</v>
      </c>
      <c r="D10" s="15">
        <f>SUM('Fresh artichokes:Fresh turnip greens'!F11)</f>
        <v>126.53296169244341</v>
      </c>
      <c r="E10" s="15">
        <f>SUM('Fresh artichokes:Fresh turnip greens'!H11)</f>
        <v>105.42663803246006</v>
      </c>
      <c r="F10" s="15">
        <f t="shared" si="0"/>
        <v>45.701854017974661</v>
      </c>
      <c r="G10" s="15">
        <f>SUM('Fresh artichokes:Fresh turnip greens'!K11)</f>
        <v>80.555149564081418</v>
      </c>
      <c r="H10" s="15">
        <f>SUM('Fresh artichokes:Fresh turnip greens'!L11)</f>
        <v>3.5311846384254864</v>
      </c>
      <c r="I10" s="15">
        <f>SUM('Fresh artichokes:Fresh turnip greens'!M11)</f>
        <v>100.10731890704332</v>
      </c>
      <c r="J10" s="15">
        <f>SUM('Fresh artichokes:Fresh turnip greens'!P11)</f>
        <v>53.367683062027226</v>
      </c>
      <c r="K10" s="161">
        <f>SUM('Fresh artichokes:Fresh turnip greens'!Q11)</f>
        <v>0.77421257511890818</v>
      </c>
      <c r="L10" s="119"/>
    </row>
    <row r="11" spans="1:17" ht="13.8" customHeight="1" x14ac:dyDescent="0.25">
      <c r="A11" s="13">
        <v>1977</v>
      </c>
      <c r="B11" s="15">
        <f>SUM('Fresh artichokes:Fresh turnip greens'!B12)</f>
        <v>148.84071953710608</v>
      </c>
      <c r="C11" s="15">
        <f>SUM('Fresh artichokes:Fresh turnip greens'!D12)</f>
        <v>138.81025375466731</v>
      </c>
      <c r="D11" s="15">
        <f>SUM('Fresh artichokes:Fresh turnip greens'!F12)</f>
        <v>126.92288820541607</v>
      </c>
      <c r="E11" s="15">
        <f>SUM('Fresh artichokes:Fresh turnip greens'!H12)</f>
        <v>105.9580604153107</v>
      </c>
      <c r="F11" s="15">
        <f t="shared" si="0"/>
        <v>45.484776547067881</v>
      </c>
      <c r="G11" s="15">
        <f>SUM('Fresh artichokes:Fresh turnip greens'!K12)</f>
        <v>81.140850844605367</v>
      </c>
      <c r="H11" s="15">
        <f>SUM('Fresh artichokes:Fresh turnip greens'!L12)</f>
        <v>3.5568592151059888</v>
      </c>
      <c r="I11" s="15">
        <f>SUM('Fresh artichokes:Fresh turnip greens'!M12)</f>
        <v>100.8351803186472</v>
      </c>
      <c r="J11" s="15">
        <f>SUM('Fresh artichokes:Fresh turnip greens'!P12)</f>
        <v>53.459549906544943</v>
      </c>
      <c r="K11" s="161">
        <f>SUM('Fresh artichokes:Fresh turnip greens'!Q12)</f>
        <v>0.78060891480535088</v>
      </c>
      <c r="L11" s="119"/>
    </row>
    <row r="12" spans="1:17" ht="13.8" customHeight="1" x14ac:dyDescent="0.25">
      <c r="A12" s="13">
        <v>1978</v>
      </c>
      <c r="B12" s="15">
        <f>SUM('Fresh artichokes:Fresh turnip greens'!B13)</f>
        <v>143.89614333027251</v>
      </c>
      <c r="C12" s="15">
        <f>SUM('Fresh artichokes:Fresh turnip greens'!D13)</f>
        <v>134.03225606495525</v>
      </c>
      <c r="D12" s="15">
        <f>SUM('Fresh artichokes:Fresh turnip greens'!F13)</f>
        <v>122.36674566300096</v>
      </c>
      <c r="E12" s="15">
        <f>SUM('Fresh artichokes:Fresh turnip greens'!H13)</f>
        <v>102.47407170270313</v>
      </c>
      <c r="F12" s="15">
        <f t="shared" si="0"/>
        <v>45.591431825778017</v>
      </c>
      <c r="G12" s="15">
        <f>SUM('Fresh artichokes:Fresh turnip greens'!K13)</f>
        <v>78.291831243927504</v>
      </c>
      <c r="H12" s="15">
        <f>SUM('Fresh artichokes:Fresh turnip greens'!L13)</f>
        <v>3.4319706846653157</v>
      </c>
      <c r="I12" s="15">
        <f>SUM('Fresh artichokes:Fresh turnip greens'!M13)</f>
        <v>97.294652924919376</v>
      </c>
      <c r="J12" s="15">
        <f>SUM('Fresh artichokes:Fresh turnip greens'!P13)</f>
        <v>50.265369183967223</v>
      </c>
      <c r="K12" s="161">
        <f>SUM('Fresh artichokes:Fresh turnip greens'!Q13)</f>
        <v>0.75477438077121362</v>
      </c>
      <c r="L12" s="119"/>
    </row>
    <row r="13" spans="1:17" ht="13.8" customHeight="1" x14ac:dyDescent="0.25">
      <c r="A13" s="13">
        <v>1979</v>
      </c>
      <c r="B13" s="15">
        <f>SUM('Fresh artichokes:Fresh turnip greens'!B14)</f>
        <v>149.02058913013187</v>
      </c>
      <c r="C13" s="15">
        <f>SUM('Fresh artichokes:Fresh turnip greens'!D14)</f>
        <v>138.91478472602373</v>
      </c>
      <c r="D13" s="15">
        <f>SUM('Fresh artichokes:Fresh turnip greens'!F14)</f>
        <v>126.88100323375082</v>
      </c>
      <c r="E13" s="15">
        <f>SUM('Fresh artichokes:Fresh turnip greens'!H14)</f>
        <v>106.35552070808382</v>
      </c>
      <c r="F13" s="15">
        <f t="shared" si="0"/>
        <v>45.485881651650907</v>
      </c>
      <c r="G13" s="15">
        <f>SUM('Fresh artichokes:Fresh turnip greens'!K14)</f>
        <v>81.237260321807128</v>
      </c>
      <c r="H13" s="15">
        <f>SUM('Fresh artichokes:Fresh turnip greens'!L14)</f>
        <v>3.5610853839696293</v>
      </c>
      <c r="I13" s="15">
        <f>SUM('Fresh artichokes:Fresh turnip greens'!M14)</f>
        <v>100.95499009284698</v>
      </c>
      <c r="J13" s="15">
        <f>SUM('Fresh artichokes:Fresh turnip greens'!P14)</f>
        <v>53.305218053013945</v>
      </c>
      <c r="K13" s="161">
        <f>SUM('Fresh artichokes:Fresh turnip greens'!Q14)</f>
        <v>0.78225838000129955</v>
      </c>
      <c r="L13" s="119"/>
    </row>
    <row r="14" spans="1:17" ht="13.8" customHeight="1" x14ac:dyDescent="0.25">
      <c r="A14" s="13">
        <v>1980</v>
      </c>
      <c r="B14" s="15">
        <f>SUM('Fresh artichokes:Fresh turnip greens'!B15)</f>
        <v>151.76092514043737</v>
      </c>
      <c r="C14" s="15">
        <f>SUM('Fresh artichokes:Fresh turnip greens'!D15)</f>
        <v>141.51637853504374</v>
      </c>
      <c r="D14" s="15">
        <f>SUM('Fresh artichokes:Fresh turnip greens'!F15)</f>
        <v>129.35314495785934</v>
      </c>
      <c r="E14" s="15">
        <f>SUM('Fresh artichokes:Fresh turnip greens'!H15)</f>
        <v>108.56364057805777</v>
      </c>
      <c r="F14" s="15">
        <f t="shared" si="0"/>
        <v>45.222616886820731</v>
      </c>
      <c r="G14" s="15">
        <f>SUM('Fresh artichokes:Fresh turnip greens'!K15)</f>
        <v>83.13066338028257</v>
      </c>
      <c r="H14" s="15">
        <f>SUM('Fresh artichokes:Fresh turnip greens'!L15)</f>
        <v>3.6440838742041679</v>
      </c>
      <c r="I14" s="15">
        <f>SUM('Fresh artichokes:Fresh turnip greens'!M15)</f>
        <v>103.30795579175106</v>
      </c>
      <c r="J14" s="15">
        <f>SUM('Fresh artichokes:Fresh turnip greens'!P15)</f>
        <v>54.597579466712226</v>
      </c>
      <c r="K14" s="161">
        <f>SUM('Fresh artichokes:Fresh turnip greens'!Q15)</f>
        <v>0.79967635213913379</v>
      </c>
      <c r="L14" s="119"/>
    </row>
    <row r="15" spans="1:17" ht="13.8" customHeight="1" x14ac:dyDescent="0.25">
      <c r="A15" s="19">
        <v>1981</v>
      </c>
      <c r="B15" s="21">
        <f>SUM('Fresh artichokes:Fresh turnip greens'!B16)</f>
        <v>145.46040981399381</v>
      </c>
      <c r="C15" s="21">
        <f>SUM('Fresh artichokes:Fresh turnip greens'!D16)</f>
        <v>135.54026905902424</v>
      </c>
      <c r="D15" s="21">
        <f>SUM('Fresh artichokes:Fresh turnip greens'!F16)</f>
        <v>123.71710776959625</v>
      </c>
      <c r="E15" s="21">
        <f>SUM('Fresh artichokes:Fresh turnip greens'!H16)</f>
        <v>103.37547807433518</v>
      </c>
      <c r="F15" s="21">
        <f t="shared" si="0"/>
        <v>45.726930014346934</v>
      </c>
      <c r="G15" s="21">
        <f>SUM('Fresh artichokes:Fresh turnip greens'!K16)</f>
        <v>78.945830019766618</v>
      </c>
      <c r="H15" s="21">
        <f>SUM('Fresh artichokes:Fresh turnip greens'!L16)</f>
        <v>3.4606391241541536</v>
      </c>
      <c r="I15" s="21">
        <f>SUM('Fresh artichokes:Fresh turnip greens'!M16)</f>
        <v>98.107388850208167</v>
      </c>
      <c r="J15" s="21">
        <f>SUM('Fresh artichokes:Fresh turnip greens'!P16)</f>
        <v>50.395679639321017</v>
      </c>
      <c r="K15" s="162">
        <f>SUM('Fresh artichokes:Fresh turnip greens'!Q16)</f>
        <v>0.76468902057348032</v>
      </c>
      <c r="L15" s="119"/>
    </row>
    <row r="16" spans="1:17" ht="13.8" customHeight="1" x14ac:dyDescent="0.25">
      <c r="A16" s="19">
        <v>1982</v>
      </c>
      <c r="B16" s="21">
        <f>SUM('Fresh artichokes:Fresh turnip greens'!B17)</f>
        <v>151.33600486520163</v>
      </c>
      <c r="C16" s="21">
        <f>SUM('Fresh artichokes:Fresh turnip greens'!D17)</f>
        <v>140.98691127780339</v>
      </c>
      <c r="D16" s="21">
        <f>SUM('Fresh artichokes:Fresh turnip greens'!F17)</f>
        <v>128.6459357032071</v>
      </c>
      <c r="E16" s="21">
        <f>SUM('Fresh artichokes:Fresh turnip greens'!H17)</f>
        <v>107.62228017625624</v>
      </c>
      <c r="F16" s="21">
        <f t="shared" si="0"/>
        <v>45.842377994850402</v>
      </c>
      <c r="G16" s="21">
        <f>SUM('Fresh artichokes:Fresh turnip greens'!K17)</f>
        <v>81.959981472590698</v>
      </c>
      <c r="H16" s="21">
        <f>SUM('Fresh artichokes:Fresh turnip greens'!L17)</f>
        <v>3.5927663111272645</v>
      </c>
      <c r="I16" s="21">
        <f>SUM('Fresh artichokes:Fresh turnip greens'!M17)</f>
        <v>101.85312853730238</v>
      </c>
      <c r="J16" s="21">
        <f>SUM('Fresh artichokes:Fresh turnip greens'!P17)</f>
        <v>52.342752921774817</v>
      </c>
      <c r="K16" s="162">
        <f>SUM('Fresh artichokes:Fresh turnip greens'!Q17)</f>
        <v>0.79192015263677473</v>
      </c>
      <c r="L16" s="119"/>
    </row>
    <row r="17" spans="1:12" ht="13.8" customHeight="1" x14ac:dyDescent="0.25">
      <c r="A17" s="19">
        <v>1983</v>
      </c>
      <c r="B17" s="21">
        <f>SUM('Fresh artichokes:Fresh turnip greens'!B18)</f>
        <v>151.8395086995543</v>
      </c>
      <c r="C17" s="21">
        <f>SUM('Fresh artichokes:Fresh turnip greens'!D18)</f>
        <v>141.46648839932604</v>
      </c>
      <c r="D17" s="21">
        <f>SUM('Fresh artichokes:Fresh turnip greens'!F18)</f>
        <v>129.15483300543931</v>
      </c>
      <c r="E17" s="21">
        <f>SUM('Fresh artichokes:Fresh turnip greens'!H18)</f>
        <v>108.20500925265476</v>
      </c>
      <c r="F17" s="21">
        <f t="shared" si="0"/>
        <v>45.516876767264172</v>
      </c>
      <c r="G17" s="21">
        <f>SUM('Fresh artichokes:Fresh turnip greens'!K18)</f>
        <v>82.726906640758813</v>
      </c>
      <c r="H17" s="21">
        <f>SUM('Fresh artichokes:Fresh turnip greens'!L18)</f>
        <v>3.626384948636002</v>
      </c>
      <c r="I17" s="21">
        <f>SUM('Fresh artichokes:Fresh turnip greens'!M18)</f>
        <v>102.8062001013563</v>
      </c>
      <c r="J17" s="21">
        <f>SUM('Fresh artichokes:Fresh turnip greens'!P18)</f>
        <v>54.112450646410714</v>
      </c>
      <c r="K17" s="162">
        <f>SUM('Fresh artichokes:Fresh turnip greens'!Q18)</f>
        <v>0.79550454420210948</v>
      </c>
      <c r="L17" s="119"/>
    </row>
    <row r="18" spans="1:12" ht="13.8" customHeight="1" x14ac:dyDescent="0.25">
      <c r="A18" s="19">
        <v>1984</v>
      </c>
      <c r="B18" s="21">
        <f>SUM('Fresh artichokes:Fresh turnip greens'!B19)</f>
        <v>157.21740040934162</v>
      </c>
      <c r="C18" s="21">
        <f>SUM('Fresh artichokes:Fresh turnip greens'!D19)</f>
        <v>146.38287467317232</v>
      </c>
      <c r="D18" s="21">
        <f>SUM('Fresh artichokes:Fresh turnip greens'!F19)</f>
        <v>133.51650558558342</v>
      </c>
      <c r="E18" s="21">
        <f>SUM('Fresh artichokes:Fresh turnip greens'!H19)</f>
        <v>111.41466779098383</v>
      </c>
      <c r="F18" s="21">
        <f t="shared" si="0"/>
        <v>45.936597666266422</v>
      </c>
      <c r="G18" s="21">
        <f>SUM('Fresh artichokes:Fresh turnip greens'!K19)</f>
        <v>84.997075721939268</v>
      </c>
      <c r="H18" s="21">
        <f>SUM('Fresh artichokes:Fresh turnip greens'!L19)</f>
        <v>3.725899209728845</v>
      </c>
      <c r="I18" s="21">
        <f>SUM('Fresh artichokes:Fresh turnip greens'!M19)</f>
        <v>105.62737964620788</v>
      </c>
      <c r="J18" s="21">
        <f>SUM('Fresh artichokes:Fresh turnip greens'!P19)</f>
        <v>53.913190326904576</v>
      </c>
      <c r="K18" s="162">
        <f>SUM('Fresh artichokes:Fresh turnip greens'!Q19)</f>
        <v>0.81908205790026112</v>
      </c>
      <c r="L18" s="119"/>
    </row>
    <row r="19" spans="1:12" ht="13.8" customHeight="1" x14ac:dyDescent="0.25">
      <c r="A19" s="19">
        <v>1985</v>
      </c>
      <c r="B19" s="21">
        <f>SUM('Fresh artichokes:Fresh turnip greens'!B20)</f>
        <v>159.12968472036323</v>
      </c>
      <c r="C19" s="21">
        <f>SUM('Fresh artichokes:Fresh turnip greens'!D20)</f>
        <v>147.99200544561523</v>
      </c>
      <c r="D19" s="21">
        <f>SUM('Fresh artichokes:Fresh turnip greens'!F20)</f>
        <v>134.69984595439334</v>
      </c>
      <c r="E19" s="21">
        <f>SUM('Fresh artichokes:Fresh turnip greens'!H20)</f>
        <v>112.13612917327133</v>
      </c>
      <c r="F19" s="21">
        <f t="shared" si="0"/>
        <v>46.341363803012356</v>
      </c>
      <c r="G19" s="21">
        <f>SUM('Fresh artichokes:Fresh turnip greens'!K20)</f>
        <v>85.386818605513142</v>
      </c>
      <c r="H19" s="21">
        <f>SUM('Fresh artichokes:Fresh turnip greens'!L20)</f>
        <v>3.7429838292827684</v>
      </c>
      <c r="I19" s="21">
        <f>SUM('Fresh artichokes:Fresh turnip greens'!M20)</f>
        <v>106.1117200682518</v>
      </c>
      <c r="J19" s="21">
        <f>SUM('Fresh artichokes:Fresh turnip greens'!P20)</f>
        <v>53.182113889119954</v>
      </c>
      <c r="K19" s="162">
        <f>SUM('Fresh artichokes:Fresh turnip greens'!Q20)</f>
        <v>0.8307671522411737</v>
      </c>
      <c r="L19" s="119"/>
    </row>
    <row r="20" spans="1:12" ht="13.8" customHeight="1" x14ac:dyDescent="0.25">
      <c r="A20" s="13">
        <v>1986</v>
      </c>
      <c r="B20" s="15">
        <f>SUM('Fresh artichokes:Fresh turnip greens'!B21)</f>
        <v>159.15474659099766</v>
      </c>
      <c r="C20" s="15">
        <f>SUM('Fresh artichokes:Fresh turnip greens'!D21)</f>
        <v>148.07604605190335</v>
      </c>
      <c r="D20" s="15">
        <f>SUM('Fresh artichokes:Fresh turnip greens'!F21)</f>
        <v>134.85541711861219</v>
      </c>
      <c r="E20" s="15">
        <f>SUM('Fresh artichokes:Fresh turnip greens'!H21)</f>
        <v>112.48955540812227</v>
      </c>
      <c r="F20" s="15">
        <f t="shared" si="0"/>
        <v>45.883170781077979</v>
      </c>
      <c r="G20" s="15">
        <f>SUM('Fresh artichokes:Fresh turnip greens'!K21)</f>
        <v>86.129502406458329</v>
      </c>
      <c r="H20" s="15">
        <f>SUM('Fresh artichokes:Fresh turnip greens'!L21)</f>
        <v>3.7755398315159812</v>
      </c>
      <c r="I20" s="15">
        <f>SUM('Fresh artichokes:Fresh turnip greens'!M21)</f>
        <v>107.03466645356229</v>
      </c>
      <c r="J20" s="15">
        <f>SUM('Fresh artichokes:Fresh turnip greens'!P21)</f>
        <v>54.485720730829598</v>
      </c>
      <c r="K20" s="161">
        <f>SUM('Fresh artichokes:Fresh turnip greens'!Q21)</f>
        <v>0.83196186174311682</v>
      </c>
      <c r="L20" s="119"/>
    </row>
    <row r="21" spans="1:12" ht="13.8" customHeight="1" x14ac:dyDescent="0.25">
      <c r="A21" s="13">
        <v>1987</v>
      </c>
      <c r="B21" s="15">
        <f>SUM('Fresh artichokes:Fresh turnip greens'!B22)</f>
        <v>168.66184125128402</v>
      </c>
      <c r="C21" s="15">
        <f>SUM('Fresh artichokes:Fresh turnip greens'!D22)</f>
        <v>156.80944542609356</v>
      </c>
      <c r="D21" s="15">
        <f>SUM('Fresh artichokes:Fresh turnip greens'!F22)</f>
        <v>142.82151091225919</v>
      </c>
      <c r="E21" s="15">
        <f>SUM('Fresh artichokes:Fresh turnip greens'!H22)</f>
        <v>118.72447523242172</v>
      </c>
      <c r="F21" s="15">
        <f t="shared" si="0"/>
        <v>46.746008151023247</v>
      </c>
      <c r="G21" s="15">
        <f>SUM('Fresh artichokes:Fresh turnip greens'!K22)</f>
        <v>89.819163192292905</v>
      </c>
      <c r="H21" s="15">
        <f>SUM('Fresh artichokes:Fresh turnip greens'!L22)</f>
        <v>3.9372783865114696</v>
      </c>
      <c r="I21" s="15">
        <f>SUM('Fresh artichokes:Fresh turnip greens'!M22)</f>
        <v>111.61987361840691</v>
      </c>
      <c r="J21" s="15">
        <f>SUM('Fresh artichokes:Fresh turnip greens'!P22)</f>
        <v>55.247475109246558</v>
      </c>
      <c r="K21" s="161">
        <f>SUM('Fresh artichokes:Fresh turnip greens'!Q22)</f>
        <v>0.871180064886522</v>
      </c>
      <c r="L21" s="119"/>
    </row>
    <row r="22" spans="1:12" ht="13.8" customHeight="1" x14ac:dyDescent="0.25">
      <c r="A22" s="13">
        <v>1988</v>
      </c>
      <c r="B22" s="15">
        <f>SUM('Fresh artichokes:Fresh turnip greens'!B23)</f>
        <v>174.73128720370175</v>
      </c>
      <c r="C22" s="15">
        <f>SUM('Fresh artichokes:Fresh turnip greens'!D23)</f>
        <v>162.3722162390475</v>
      </c>
      <c r="D22" s="15">
        <f>SUM('Fresh artichokes:Fresh turnip greens'!F23)</f>
        <v>147.74603828377963</v>
      </c>
      <c r="E22" s="15">
        <f>SUM('Fresh artichokes:Fresh turnip greens'!H23)</f>
        <v>123.04341376049675</v>
      </c>
      <c r="F22" s="15">
        <f t="shared" si="0"/>
        <v>46.726511790735692</v>
      </c>
      <c r="G22" s="15">
        <f>SUM('Fresh artichokes:Fresh turnip greens'!K23)</f>
        <v>93.085451686359818</v>
      </c>
      <c r="H22" s="15">
        <f>SUM('Fresh artichokes:Fresh turnip greens'!L23)</f>
        <v>4.0804581561144033</v>
      </c>
      <c r="I22" s="15">
        <f>SUM('Fresh artichokes:Fresh turnip greens'!M23)</f>
        <v>115.67894849676527</v>
      </c>
      <c r="J22" s="15">
        <f>SUM('Fresh artichokes:Fresh turnip greens'!P23)</f>
        <v>56.755482601116896</v>
      </c>
      <c r="K22" s="161">
        <f>SUM('Fresh artichokes:Fresh turnip greens'!Q23)</f>
        <v>0.90398055976288116</v>
      </c>
      <c r="L22" s="119"/>
    </row>
    <row r="23" spans="1:12" ht="13.8" customHeight="1" x14ac:dyDescent="0.25">
      <c r="A23" s="13">
        <v>1989</v>
      </c>
      <c r="B23" s="15">
        <f>SUM('Fresh artichokes:Fresh turnip greens'!B24)</f>
        <v>181.03478719244339</v>
      </c>
      <c r="C23" s="15">
        <f>SUM('Fresh artichokes:Fresh turnip greens'!D24)</f>
        <v>168.24834947671394</v>
      </c>
      <c r="D23" s="15">
        <f>SUM('Fresh artichokes:Fresh turnip greens'!F24)</f>
        <v>153.14316592518372</v>
      </c>
      <c r="E23" s="15">
        <f>SUM('Fresh artichokes:Fresh turnip greens'!H24)</f>
        <v>127.19131241600782</v>
      </c>
      <c r="F23" s="15">
        <f t="shared" si="0"/>
        <v>47.068633956930206</v>
      </c>
      <c r="G23" s="15">
        <f>SUM('Fresh artichokes:Fresh turnip greens'!K24)</f>
        <v>95.824185874124638</v>
      </c>
      <c r="H23" s="15">
        <f>SUM('Fresh artichokes:Fresh turnip greens'!L24)</f>
        <v>4.2005122574958751</v>
      </c>
      <c r="I23" s="15">
        <f>SUM('Fresh artichokes:Fresh turnip greens'!M24)</f>
        <v>119.08242224387931</v>
      </c>
      <c r="J23" s="15">
        <f>SUM('Fresh artichokes:Fresh turnip greens'!P24)</f>
        <v>57.852838874001968</v>
      </c>
      <c r="K23" s="161">
        <f>SUM('Fresh artichokes:Fresh turnip greens'!Q24)</f>
        <v>0.93181965136480072</v>
      </c>
      <c r="L23" s="119"/>
    </row>
    <row r="24" spans="1:12" ht="13.8" customHeight="1" x14ac:dyDescent="0.25">
      <c r="A24" s="13">
        <v>1990</v>
      </c>
      <c r="B24" s="15">
        <f>SUM('Fresh artichokes:Fresh turnip greens'!B25)</f>
        <v>176.42248803785185</v>
      </c>
      <c r="C24" s="15">
        <f>SUM('Fresh artichokes:Fresh turnip greens'!D25)</f>
        <v>163.9204476485373</v>
      </c>
      <c r="D24" s="15">
        <f>SUM('Fresh artichokes:Fresh turnip greens'!F25)</f>
        <v>149.27967026825291</v>
      </c>
      <c r="E24" s="15">
        <f>SUM('Fresh artichokes:Fresh turnip greens'!H25)</f>
        <v>123.75386610674971</v>
      </c>
      <c r="F24" s="15">
        <f t="shared" si="0"/>
        <v>47.473428022169763</v>
      </c>
      <c r="G24" s="15">
        <f>SUM('Fresh artichokes:Fresh turnip greens'!K25)</f>
        <v>92.668685164281186</v>
      </c>
      <c r="H24" s="15">
        <f>SUM('Fresh artichokes:Fresh turnip greens'!L25)</f>
        <v>4.0621889387082168</v>
      </c>
      <c r="I24" s="15">
        <f>SUM('Fresh artichokes:Fresh turnip greens'!M25)</f>
        <v>115.16102531790858</v>
      </c>
      <c r="J24" s="15">
        <f>SUM('Fresh artichokes:Fresh turnip greens'!P25)</f>
        <v>55.546094324863567</v>
      </c>
      <c r="K24" s="161">
        <f>SUM('Fresh artichokes:Fresh turnip greens'!Q25)</f>
        <v>0.90173901343114726</v>
      </c>
      <c r="L24" s="119"/>
    </row>
    <row r="25" spans="1:12" ht="13.8" customHeight="1" x14ac:dyDescent="0.25">
      <c r="A25" s="19">
        <v>1991</v>
      </c>
      <c r="B25" s="21">
        <f>SUM('Fresh artichokes:Fresh turnip greens'!B26)</f>
        <v>176.21761497202866</v>
      </c>
      <c r="C25" s="21">
        <f>SUM('Fresh artichokes:Fresh turnip greens'!D26)</f>
        <v>163.83529359159488</v>
      </c>
      <c r="D25" s="21">
        <f>SUM('Fresh artichokes:Fresh turnip greens'!F26)</f>
        <v>149.23294597749626</v>
      </c>
      <c r="E25" s="21">
        <f>SUM('Fresh artichokes:Fresh turnip greens'!H26)</f>
        <v>124.42670749282344</v>
      </c>
      <c r="F25" s="21">
        <f t="shared" si="0"/>
        <v>46.987296273689481</v>
      </c>
      <c r="G25" s="21">
        <f>SUM('Fresh artichokes:Fresh turnip greens'!K26)</f>
        <v>93.417722138692156</v>
      </c>
      <c r="H25" s="21">
        <f>SUM('Fresh artichokes:Fresh turnip greens'!L26)</f>
        <v>4.0950234362166418</v>
      </c>
      <c r="I25" s="21">
        <f>SUM('Fresh artichokes:Fresh turnip greens'!M26)</f>
        <v>116.09186690502366</v>
      </c>
      <c r="J25" s="21">
        <f>SUM('Fresh artichokes:Fresh turnip greens'!P26)</f>
        <v>57.536739180152189</v>
      </c>
      <c r="K25" s="162">
        <f>SUM('Fresh artichokes:Fresh turnip greens'!Q26)</f>
        <v>0.90540209152637441</v>
      </c>
      <c r="L25" s="119"/>
    </row>
    <row r="26" spans="1:12" ht="13.8" customHeight="1" x14ac:dyDescent="0.25">
      <c r="A26" s="19">
        <v>1992</v>
      </c>
      <c r="B26" s="21">
        <f>SUM('Fresh artichokes:Fresh turnip greens'!B27)</f>
        <v>179.76366224887448</v>
      </c>
      <c r="C26" s="21">
        <f>SUM('Fresh artichokes:Fresh turnip greens'!D27)</f>
        <v>167.07206769346897</v>
      </c>
      <c r="D26" s="21">
        <f>SUM('Fresh artichokes:Fresh turnip greens'!F27)</f>
        <v>152.13471168443843</v>
      </c>
      <c r="E26" s="21">
        <f>SUM('Fresh artichokes:Fresh turnip greens'!H27)</f>
        <v>126.31319479008036</v>
      </c>
      <c r="F26" s="21">
        <f t="shared" si="0"/>
        <v>47.410643612662106</v>
      </c>
      <c r="G26" s="21">
        <f>SUM('Fresh artichokes:Fresh turnip greens'!K27)</f>
        <v>94.536552994990984</v>
      </c>
      <c r="H26" s="21">
        <f>SUM('Fresh artichokes:Fresh turnip greens'!L27)</f>
        <v>4.144068076492756</v>
      </c>
      <c r="I26" s="21">
        <f>SUM('Fresh artichokes:Fresh turnip greens'!M27)</f>
        <v>117.48225793453138</v>
      </c>
      <c r="J26" s="21">
        <f>SUM('Fresh artichokes:Fresh turnip greens'!P27)</f>
        <v>57.108727748231267</v>
      </c>
      <c r="K26" s="162">
        <f>SUM('Fresh artichokes:Fresh turnip greens'!Q27)</f>
        <v>0.92162644903308888</v>
      </c>
      <c r="L26" s="119"/>
    </row>
    <row r="27" spans="1:12" ht="13.8" customHeight="1" x14ac:dyDescent="0.25">
      <c r="A27" s="19">
        <v>1993</v>
      </c>
      <c r="B27" s="21">
        <f>SUM('Fresh artichokes:Fresh turnip greens'!B28)</f>
        <v>187.70656347259637</v>
      </c>
      <c r="C27" s="21">
        <f>SUM('Fresh artichokes:Fresh turnip greens'!D28)</f>
        <v>174.49847459696576</v>
      </c>
      <c r="D27" s="21">
        <f>SUM('Fresh artichokes:Fresh turnip greens'!F28)</f>
        <v>158.938831625322</v>
      </c>
      <c r="E27" s="21">
        <f>SUM('Fresh artichokes:Fresh turnip greens'!H28)</f>
        <v>132.09725605465979</v>
      </c>
      <c r="F27" s="21">
        <f t="shared" si="0"/>
        <v>47.548589002538613</v>
      </c>
      <c r="G27" s="21">
        <f>SUM('Fresh artichokes:Fresh turnip greens'!K28)</f>
        <v>98.454741076222248</v>
      </c>
      <c r="H27" s="21">
        <f>SUM('Fresh artichokes:Fresh turnip greens'!L28)</f>
        <v>4.3158242663549489</v>
      </c>
      <c r="I27" s="21">
        <f>SUM('Fresh artichokes:Fresh turnip greens'!M28)</f>
        <v>122.35146003902959</v>
      </c>
      <c r="J27" s="21">
        <f>SUM('Fresh artichokes:Fresh turnip greens'!P28)</f>
        <v>59.790059661219757</v>
      </c>
      <c r="K27" s="162">
        <f>SUM('Fresh artichokes:Fresh turnip greens'!Q28)</f>
        <v>0.95728627020323398</v>
      </c>
      <c r="L27" s="119"/>
    </row>
    <row r="28" spans="1:12" ht="13.8" customHeight="1" x14ac:dyDescent="0.25">
      <c r="A28" s="19">
        <v>1994</v>
      </c>
      <c r="B28" s="21">
        <f>SUM('Fresh artichokes:Fresh turnip greens'!B29)</f>
        <v>193.21582843529441</v>
      </c>
      <c r="C28" s="21">
        <f>SUM('Fresh artichokes:Fresh turnip greens'!D29)</f>
        <v>179.61953334744149</v>
      </c>
      <c r="D28" s="21">
        <f>SUM('Fresh artichokes:Fresh turnip greens'!F29)</f>
        <v>163.62538124727996</v>
      </c>
      <c r="E28" s="21">
        <f>SUM('Fresh artichokes:Fresh turnip greens'!H29)</f>
        <v>135.09255199030034</v>
      </c>
      <c r="F28" s="21">
        <f t="shared" si="0"/>
        <v>47.988260117560422</v>
      </c>
      <c r="G28" s="21">
        <f>SUM('Fresh artichokes:Fresh turnip greens'!K29)</f>
        <v>100.49491409746605</v>
      </c>
      <c r="H28" s="21">
        <f>SUM('Fresh artichokes:Fresh turnip greens'!L29)</f>
        <v>4.4052565083820729</v>
      </c>
      <c r="I28" s="21">
        <f>SUM('Fresh artichokes:Fresh turnip greens'!M29)</f>
        <v>124.88681938437759</v>
      </c>
      <c r="J28" s="21">
        <f>SUM('Fresh artichokes:Fresh turnip greens'!P29)</f>
        <v>60.739496110172922</v>
      </c>
      <c r="K28" s="162">
        <f>SUM('Fresh artichokes:Fresh turnip greens'!Q29)</f>
        <v>0.98160551900048387</v>
      </c>
      <c r="L28" s="119"/>
    </row>
    <row r="29" spans="1:12" ht="13.8" customHeight="1" x14ac:dyDescent="0.25">
      <c r="A29" s="19">
        <v>1995</v>
      </c>
      <c r="B29" s="21">
        <f>SUM('Fresh artichokes:Fresh turnip greens'!B30)</f>
        <v>188.04798751581697</v>
      </c>
      <c r="C29" s="21">
        <f>SUM('Fresh artichokes:Fresh turnip greens'!D30)</f>
        <v>174.70032850355716</v>
      </c>
      <c r="D29" s="21">
        <f>SUM('Fresh artichokes:Fresh turnip greens'!F30)</f>
        <v>159.10751596470377</v>
      </c>
      <c r="E29" s="21">
        <f>SUM('Fresh artichokes:Fresh turnip greens'!H30)</f>
        <v>131.68128170465371</v>
      </c>
      <c r="F29" s="21">
        <f t="shared" si="0"/>
        <v>47.953356487971497</v>
      </c>
      <c r="G29" s="21">
        <f>SUM('Fresh artichokes:Fresh turnip greens'!K30)</f>
        <v>97.872665693901112</v>
      </c>
      <c r="H29" s="21">
        <f>SUM('Fresh artichokes:Fresh turnip greens'!L30)</f>
        <v>4.2903086331573093</v>
      </c>
      <c r="I29" s="21">
        <f>SUM('Fresh artichokes:Fresh turnip greens'!M30)</f>
        <v>121.62810459569313</v>
      </c>
      <c r="J29" s="21">
        <f>SUM('Fresh artichokes:Fresh turnip greens'!P30)</f>
        <v>59.730542876504209</v>
      </c>
      <c r="K29" s="162">
        <f>SUM('Fresh artichokes:Fresh turnip greens'!Q30)</f>
        <v>0.95105535043478395</v>
      </c>
      <c r="L29" s="119"/>
    </row>
    <row r="30" spans="1:12" ht="13.8" customHeight="1" x14ac:dyDescent="0.25">
      <c r="A30" s="13">
        <v>1996</v>
      </c>
      <c r="B30" s="15">
        <f>SUM('Fresh artichokes:Fresh turnip greens'!B31)</f>
        <v>193.10512130563717</v>
      </c>
      <c r="C30" s="15">
        <f>SUM('Fresh artichokes:Fresh turnip greens'!D31)</f>
        <v>179.35909272823764</v>
      </c>
      <c r="D30" s="15">
        <f>SUM('Fresh artichokes:Fresh turnip greens'!F31)</f>
        <v>163.43874919233335</v>
      </c>
      <c r="E30" s="15">
        <f>SUM('Fresh artichokes:Fresh turnip greens'!H31)</f>
        <v>135.13233380829899</v>
      </c>
      <c r="F30" s="15">
        <f t="shared" si="0"/>
        <v>48.079388560242279</v>
      </c>
      <c r="G30" s="15">
        <f>SUM('Fresh artichokes:Fresh turnip greens'!K31)</f>
        <v>100.26135970337269</v>
      </c>
      <c r="H30" s="15">
        <f>SUM('Fresh artichokes:Fresh turnip greens'!L31)</f>
        <v>4.3950185075451049</v>
      </c>
      <c r="I30" s="15">
        <f>SUM('Fresh artichokes:Fresh turnip greens'!M31)</f>
        <v>124.59657717964996</v>
      </c>
      <c r="J30" s="15">
        <f>SUM('Fresh artichokes:Fresh turnip greens'!P31)</f>
        <v>61.373399642119395</v>
      </c>
      <c r="K30" s="161">
        <f>SUM('Fresh artichokes:Fresh turnip greens'!Q31)</f>
        <v>0.9720161894522269</v>
      </c>
      <c r="L30" s="119"/>
    </row>
    <row r="31" spans="1:12" ht="13.8" customHeight="1" x14ac:dyDescent="0.25">
      <c r="A31" s="13">
        <v>1997</v>
      </c>
      <c r="B31" s="15">
        <f>SUM('Fresh artichokes:Fresh turnip greens'!B32)</f>
        <v>199.00542137172064</v>
      </c>
      <c r="C31" s="15">
        <f>SUM('Fresh artichokes:Fresh turnip greens'!D32)</f>
        <v>184.74801001269651</v>
      </c>
      <c r="D31" s="15">
        <f>SUM('Fresh artichokes:Fresh turnip greens'!F32)</f>
        <v>167.44434233070723</v>
      </c>
      <c r="E31" s="15">
        <f>SUM('Fresh artichokes:Fresh turnip greens'!H32)</f>
        <v>138.03530767944355</v>
      </c>
      <c r="F31" s="15">
        <f t="shared" si="0"/>
        <v>48.65058962181633</v>
      </c>
      <c r="G31" s="15">
        <f>SUM('Fresh artichokes:Fresh turnip greens'!K32)</f>
        <v>102.18811049499845</v>
      </c>
      <c r="H31" s="15">
        <f>SUM('Fresh artichokes:Fresh turnip greens'!L32)</f>
        <v>4.4794788162191095</v>
      </c>
      <c r="I31" s="15">
        <f>SUM('Fresh artichokes:Fresh turnip greens'!M32)</f>
        <v>126.99098470040366</v>
      </c>
      <c r="J31" s="15">
        <f>SUM('Fresh artichokes:Fresh turnip greens'!P32)</f>
        <v>60.402188709325053</v>
      </c>
      <c r="K31" s="161">
        <f>SUM('Fresh artichokes:Fresh turnip greens'!Q32)</f>
        <v>1.0073832835973764</v>
      </c>
      <c r="L31" s="119"/>
    </row>
    <row r="32" spans="1:12" ht="13.8" customHeight="1" x14ac:dyDescent="0.25">
      <c r="A32" s="13">
        <v>1998</v>
      </c>
      <c r="B32" s="15">
        <f>SUM('Fresh artichokes:Fresh turnip greens'!B33)</f>
        <v>195.58312470219209</v>
      </c>
      <c r="C32" s="15">
        <f>SUM('Fresh artichokes:Fresh turnip greens'!D33)</f>
        <v>181.1705176801986</v>
      </c>
      <c r="D32" s="15">
        <f>SUM('Fresh artichokes:Fresh turnip greens'!F33)</f>
        <v>164.04683332538124</v>
      </c>
      <c r="E32" s="15">
        <f>SUM('Fresh artichokes:Fresh turnip greens'!H33)</f>
        <v>134.56181117462836</v>
      </c>
      <c r="F32" s="15">
        <f t="shared" si="0"/>
        <v>48.960026810538714</v>
      </c>
      <c r="G32" s="15">
        <f>SUM('Fresh artichokes:Fresh turnip greens'!K33)</f>
        <v>99.825574411109486</v>
      </c>
      <c r="H32" s="15">
        <f>SUM('Fresh artichokes:Fresh turnip greens'!L33)</f>
        <v>4.3759155906239764</v>
      </c>
      <c r="I32" s="15">
        <f>SUM('Fresh artichokes:Fresh turnip greens'!M33)</f>
        <v>124.05501903639447</v>
      </c>
      <c r="J32" s="15">
        <f>SUM('Fresh artichokes:Fresh turnip greens'!P33)</f>
        <v>59.433955313765836</v>
      </c>
      <c r="K32" s="161">
        <f>SUM('Fresh artichokes:Fresh turnip greens'!Q33)</f>
        <v>0.98085930334036631</v>
      </c>
      <c r="L32" s="119"/>
    </row>
    <row r="33" spans="1:12" ht="13.8" customHeight="1" x14ac:dyDescent="0.25">
      <c r="A33" s="13">
        <v>1999</v>
      </c>
      <c r="B33" s="15">
        <f>SUM('Fresh artichokes:Fresh turnip greens'!B34)</f>
        <v>201.37899488837925</v>
      </c>
      <c r="C33" s="15">
        <f>SUM('Fresh artichokes:Fresh turnip greens'!D34)</f>
        <v>186.45298506637741</v>
      </c>
      <c r="D33" s="15">
        <f>SUM('Fresh artichokes:Fresh turnip greens'!F34)</f>
        <v>168.82615347127313</v>
      </c>
      <c r="E33" s="15">
        <f>SUM('Fresh artichokes:Fresh turnip greens'!H34)</f>
        <v>138.40008008431789</v>
      </c>
      <c r="F33" s="15">
        <f t="shared" si="0"/>
        <v>48.854250280225152</v>
      </c>
      <c r="G33" s="15">
        <f>SUM('Fresh artichokes:Fresh turnip greens'!K34)</f>
        <v>102.99679671380864</v>
      </c>
      <c r="H33" s="15">
        <f>SUM('Fresh artichokes:Fresh turnip greens'!L34)</f>
        <v>4.5149280751258587</v>
      </c>
      <c r="I33" s="15">
        <f>SUM('Fresh artichokes:Fresh turnip greens'!M34)</f>
        <v>127.99595346578054</v>
      </c>
      <c r="J33" s="15">
        <f>SUM('Fresh artichokes:Fresh turnip greens'!P34)</f>
        <v>60.972129182949914</v>
      </c>
      <c r="K33" s="161">
        <f>SUM('Fresh artichokes:Fresh turnip greens'!Q34)</f>
        <v>1.0129565174058948</v>
      </c>
      <c r="L33" s="119"/>
    </row>
    <row r="34" spans="1:12" ht="13.8" customHeight="1" x14ac:dyDescent="0.25">
      <c r="A34" s="13">
        <v>2000</v>
      </c>
      <c r="B34" s="15">
        <f>SUM('Fresh artichokes:Fresh turnip greens'!B35)</f>
        <v>200.66095278511563</v>
      </c>
      <c r="C34" s="15">
        <f>SUM('Fresh artichokes:Fresh turnip greens'!D35)</f>
        <v>185.90028109212821</v>
      </c>
      <c r="D34" s="15">
        <f>SUM('Fresh artichokes:Fresh turnip greens'!F35)</f>
        <v>168.06466041239622</v>
      </c>
      <c r="E34" s="15">
        <f>SUM('Fresh artichokes:Fresh turnip greens'!H35)</f>
        <v>137.83296646543275</v>
      </c>
      <c r="F34" s="15">
        <f t="shared" si="0"/>
        <v>48.729497785995221</v>
      </c>
      <c r="G34" s="15">
        <f>SUM('Fresh artichokes:Fresh turnip greens'!K35)</f>
        <v>102.87987824033578</v>
      </c>
      <c r="H34" s="15">
        <f>SUM('Fresh artichokes:Fresh turnip greens'!L35)</f>
        <v>4.5098028817681453</v>
      </c>
      <c r="I34" s="15">
        <f>SUM('Fresh artichokes:Fresh turnip greens'!M35)</f>
        <v>127.850656796686</v>
      </c>
      <c r="J34" s="15">
        <f>SUM('Fresh artichokes:Fresh turnip greens'!P35)</f>
        <v>60.211810222477403</v>
      </c>
      <c r="K34" s="161">
        <f>SUM('Fresh artichokes:Fresh turnip greens'!Q35)</f>
        <v>1.0196321444017047</v>
      </c>
      <c r="L34" s="119"/>
    </row>
    <row r="35" spans="1:12" ht="13.8" customHeight="1" x14ac:dyDescent="0.25">
      <c r="A35" s="19">
        <v>2001</v>
      </c>
      <c r="B35" s="21">
        <f>SUM('Fresh artichokes:Fresh turnip greens'!B36)</f>
        <v>197.99887138930211</v>
      </c>
      <c r="C35" s="21">
        <f>SUM('Fresh artichokes:Fresh turnip greens'!D36)</f>
        <v>183.41231807914309</v>
      </c>
      <c r="D35" s="21">
        <f>SUM('Fresh artichokes:Fresh turnip greens'!F36)</f>
        <v>165.85854339095778</v>
      </c>
      <c r="E35" s="21">
        <f>SUM('Fresh artichokes:Fresh turnip greens'!H36)</f>
        <v>136.18897524614101</v>
      </c>
      <c r="F35" s="21">
        <f t="shared" si="0"/>
        <v>48.651770897295812</v>
      </c>
      <c r="G35" s="21">
        <f>SUM('Fresh artichokes:Fresh turnip greens'!K36)</f>
        <v>101.66891410174746</v>
      </c>
      <c r="H35" s="21">
        <f>SUM('Fresh artichokes:Fresh turnip greens'!L36)</f>
        <v>4.4567195222683811</v>
      </c>
      <c r="I35" s="21">
        <f>SUM('Fresh artichokes:Fresh turnip greens'!M36)</f>
        <v>126.34577009654745</v>
      </c>
      <c r="J35" s="21">
        <f>SUM('Fresh artichokes:Fresh turnip greens'!P36)</f>
        <v>59.727085489905647</v>
      </c>
      <c r="K35" s="162">
        <f>SUM('Fresh artichokes:Fresh turnip greens'!Q36)</f>
        <v>1.0041910136543635</v>
      </c>
      <c r="L35" s="119"/>
    </row>
    <row r="36" spans="1:12" ht="13.8" customHeight="1" x14ac:dyDescent="0.25">
      <c r="A36" s="19">
        <v>2002</v>
      </c>
      <c r="B36" s="21">
        <f>SUM('Fresh artichokes:Fresh turnip greens'!B37)</f>
        <v>197.30977274841706</v>
      </c>
      <c r="C36" s="21">
        <f>SUM('Fresh artichokes:Fresh turnip greens'!D37)</f>
        <v>182.57244759091896</v>
      </c>
      <c r="D36" s="21">
        <f>SUM('Fresh artichokes:Fresh turnip greens'!F37)</f>
        <v>164.97455578489817</v>
      </c>
      <c r="E36" s="21">
        <f>SUM('Fresh artichokes:Fresh turnip greens'!H37)</f>
        <v>135.41184570132165</v>
      </c>
      <c r="F36" s="21">
        <f t="shared" si="0"/>
        <v>48.761563257033011</v>
      </c>
      <c r="G36" s="21">
        <f>SUM('Fresh artichokes:Fresh turnip greens'!K37)</f>
        <v>101.09844309738959</v>
      </c>
      <c r="H36" s="21">
        <f>SUM('Fresh artichokes:Fresh turnip greens'!L37)</f>
        <v>4.4317125741321464</v>
      </c>
      <c r="I36" s="21">
        <f>SUM('Fresh artichokes:Fresh turnip greens'!M37)</f>
        <v>125.63683562035929</v>
      </c>
      <c r="J36" s="21">
        <f>SUM('Fresh artichokes:Fresh turnip greens'!P37)</f>
        <v>58.023831584499391</v>
      </c>
      <c r="K36" s="162">
        <f>SUM('Fresh artichokes:Fresh turnip greens'!Q37)</f>
        <v>1.0008392083882254</v>
      </c>
      <c r="L36" s="119"/>
    </row>
    <row r="37" spans="1:12" ht="13.8" customHeight="1" x14ac:dyDescent="0.25">
      <c r="A37" s="19">
        <v>2003</v>
      </c>
      <c r="B37" s="21">
        <f>SUM('Fresh artichokes:Fresh turnip greens'!B38)</f>
        <v>200.64788861932178</v>
      </c>
      <c r="C37" s="21">
        <f>SUM('Fresh artichokes:Fresh turnip greens'!D38)</f>
        <v>185.75401608177913</v>
      </c>
      <c r="D37" s="21">
        <f>SUM('Fresh artichokes:Fresh turnip greens'!F38)</f>
        <v>167.83468563826742</v>
      </c>
      <c r="E37" s="21">
        <f>SUM('Fresh artichokes:Fresh turnip greens'!H38)</f>
        <v>137.68258954479737</v>
      </c>
      <c r="F37" s="21">
        <f t="shared" si="0"/>
        <v>48.765781313450404</v>
      </c>
      <c r="G37" s="21">
        <f>SUM('Fresh artichokes:Fresh turnip greens'!K38)</f>
        <v>102.80037804516776</v>
      </c>
      <c r="H37" s="21">
        <f>SUM('Fresh artichokes:Fresh turnip greens'!L38)</f>
        <v>4.5063179417059835</v>
      </c>
      <c r="I37" s="21">
        <f>SUM('Fresh artichokes:Fresh turnip greens'!M38)</f>
        <v>127.75186048839379</v>
      </c>
      <c r="J37" s="21">
        <f>SUM('Fresh artichokes:Fresh turnip greens'!P38)</f>
        <v>60.435281878192306</v>
      </c>
      <c r="K37" s="162">
        <f>SUM('Fresh artichokes:Fresh turnip greens'!Q38)</f>
        <v>1.0199355312725848</v>
      </c>
      <c r="L37" s="119"/>
    </row>
    <row r="38" spans="1:12" ht="13.8" customHeight="1" x14ac:dyDescent="0.25">
      <c r="A38" s="19">
        <v>2004</v>
      </c>
      <c r="B38" s="21">
        <f>SUM('Fresh artichokes:Fresh turnip greens'!B39)</f>
        <v>204.40235114611752</v>
      </c>
      <c r="C38" s="21">
        <f>SUM('Fresh artichokes:Fresh turnip greens'!D39)</f>
        <v>189.19306462073362</v>
      </c>
      <c r="D38" s="21">
        <f>SUM('Fresh artichokes:Fresh turnip greens'!F39)</f>
        <v>170.79213635274903</v>
      </c>
      <c r="E38" s="21">
        <f>SUM('Fresh artichokes:Fresh turnip greens'!H39)</f>
        <v>140.15617497316782</v>
      </c>
      <c r="F38" s="21">
        <f t="shared" si="0"/>
        <v>49.04601195410946</v>
      </c>
      <c r="G38" s="21">
        <f>SUM('Fresh artichokes:Fresh turnip greens'!K39)</f>
        <v>104.15114956851193</v>
      </c>
      <c r="H38" s="21">
        <f>SUM('Fresh artichokes:Fresh turnip greens'!L39)</f>
        <v>4.5655298440991539</v>
      </c>
      <c r="I38" s="21">
        <f>SUM('Fresh artichokes:Fresh turnip greens'!M39)</f>
        <v>129.43048831528895</v>
      </c>
      <c r="J38" s="21">
        <f>SUM('Fresh artichokes:Fresh turnip greens'!P39)</f>
        <v>60.322996603826972</v>
      </c>
      <c r="K38" s="162">
        <f>SUM('Fresh artichokes:Fresh turnip greens'!Q39)</f>
        <v>1.0355100359135914</v>
      </c>
      <c r="L38" s="119"/>
    </row>
    <row r="39" spans="1:12" ht="13.8" customHeight="1" x14ac:dyDescent="0.25">
      <c r="A39" s="19">
        <v>2005</v>
      </c>
      <c r="B39" s="21">
        <f>SUM('Fresh artichokes:Fresh turnip greens'!B40)</f>
        <v>196.38000083511702</v>
      </c>
      <c r="C39" s="21">
        <f>SUM('Fresh artichokes:Fresh turnip greens'!D40)</f>
        <v>181.55859576252598</v>
      </c>
      <c r="D39" s="21">
        <f>SUM('Fresh artichokes:Fresh turnip greens'!F40)</f>
        <v>163.88022115462931</v>
      </c>
      <c r="E39" s="21">
        <f>SUM('Fresh artichokes:Fresh turnip greens'!H40)</f>
        <v>134.17953456738735</v>
      </c>
      <c r="F39" s="21">
        <f t="shared" si="0"/>
        <v>49.32520323402921</v>
      </c>
      <c r="G39" s="21">
        <f>SUM('Fresh artichokes:Fresh turnip greens'!K40)</f>
        <v>99.515166312207285</v>
      </c>
      <c r="H39" s="21">
        <f>SUM('Fresh artichokes:Fresh turnip greens'!L40)</f>
        <v>4.3623086602611423</v>
      </c>
      <c r="I39" s="21">
        <f>SUM('Fresh artichokes:Fresh turnip greens'!M40)</f>
        <v>123.66926936407323</v>
      </c>
      <c r="J39" s="21">
        <f>SUM('Fresh artichokes:Fresh turnip greens'!P40)</f>
        <v>56.318871693094529</v>
      </c>
      <c r="K39" s="162">
        <f>SUM('Fresh artichokes:Fresh turnip greens'!Q40)</f>
        <v>0.98773751290909351</v>
      </c>
      <c r="L39" s="119"/>
    </row>
    <row r="40" spans="1:12" ht="13.8" customHeight="1" x14ac:dyDescent="0.25">
      <c r="A40" s="13">
        <v>2006</v>
      </c>
      <c r="B40" s="15">
        <f>SUM('Fresh artichokes:Fresh turnip greens'!B41)</f>
        <v>194.41888548392447</v>
      </c>
      <c r="C40" s="15">
        <f>SUM('Fresh artichokes:Fresh turnip greens'!D41)</f>
        <v>179.62541965426064</v>
      </c>
      <c r="D40" s="15">
        <f>SUM('Fresh artichokes:Fresh turnip greens'!F41)</f>
        <v>161.79533811603778</v>
      </c>
      <c r="E40" s="15">
        <f>SUM('Fresh artichokes:Fresh turnip greens'!H41)</f>
        <v>132.13265582876889</v>
      </c>
      <c r="F40" s="15">
        <f t="shared" si="0"/>
        <v>49.664900843119717</v>
      </c>
      <c r="G40" s="15">
        <f>SUM('Fresh artichokes:Fresh turnip greens'!K41)</f>
        <v>97.8609387880349</v>
      </c>
      <c r="H40" s="15">
        <f>SUM('Fresh artichokes:Fresh turnip greens'!L41)</f>
        <v>4.289794577009749</v>
      </c>
      <c r="I40" s="15">
        <f>SUM('Fresh artichokes:Fresh turnip greens'!M41)</f>
        <v>121.61353136093787</v>
      </c>
      <c r="J40" s="15">
        <f>SUM('Fresh artichokes:Fresh turnip greens'!P41)</f>
        <v>54.318744715884094</v>
      </c>
      <c r="K40" s="161">
        <f>SUM('Fresh artichokes:Fresh turnip greens'!Q41)</f>
        <v>0.98000190278552035</v>
      </c>
      <c r="L40" s="119"/>
    </row>
    <row r="41" spans="1:12" ht="13.8" customHeight="1" x14ac:dyDescent="0.25">
      <c r="A41" s="13">
        <v>2007</v>
      </c>
      <c r="B41" s="15">
        <f>SUM('Fresh artichokes:Fresh turnip greens'!B42)</f>
        <v>194.92451528952228</v>
      </c>
      <c r="C41" s="15">
        <f>SUM('Fresh artichokes:Fresh turnip greens'!D42)</f>
        <v>180.1449525288848</v>
      </c>
      <c r="D41" s="15">
        <f>SUM('Fresh artichokes:Fresh turnip greens'!F42)</f>
        <v>162.00459762752223</v>
      </c>
      <c r="E41" s="15">
        <f>SUM('Fresh artichokes:Fresh turnip greens'!H42)</f>
        <v>131.95175692557402</v>
      </c>
      <c r="F41" s="15">
        <f t="shared" si="0"/>
        <v>50.136411828254609</v>
      </c>
      <c r="G41" s="15">
        <f>SUM('Fresh artichokes:Fresh turnip greens'!K42)</f>
        <v>97.196357549738266</v>
      </c>
      <c r="H41" s="15">
        <f>SUM('Fresh artichokes:Fresh turnip greens'!L42)</f>
        <v>4.2606622487556507</v>
      </c>
      <c r="I41" s="15">
        <f>SUM('Fresh artichokes:Fresh turnip greens'!M42)</f>
        <v>120.78764442109829</v>
      </c>
      <c r="J41" s="15">
        <f>SUM('Fresh artichokes:Fresh turnip greens'!P42)</f>
        <v>54.735625866677559</v>
      </c>
      <c r="K41" s="161">
        <f>SUM('Fresh artichokes:Fresh turnip greens'!Q42)</f>
        <v>0.9699217235569384</v>
      </c>
      <c r="L41" s="119"/>
    </row>
    <row r="42" spans="1:12" ht="13.8" customHeight="1" x14ac:dyDescent="0.25">
      <c r="A42" s="13">
        <v>2008</v>
      </c>
      <c r="B42" s="15">
        <f>SUM('Fresh artichokes:Fresh turnip greens'!B43)</f>
        <v>188.88592966111807</v>
      </c>
      <c r="C42" s="15">
        <f>SUM('Fresh artichokes:Fresh turnip greens'!D43)</f>
        <v>174.55174510809806</v>
      </c>
      <c r="D42" s="15">
        <f>SUM('Fresh artichokes:Fresh turnip greens'!F43)</f>
        <v>156.76304694941263</v>
      </c>
      <c r="E42" s="15">
        <f>SUM('Fresh artichokes:Fresh turnip greens'!H43)</f>
        <v>127.46301987636814</v>
      </c>
      <c r="F42" s="15">
        <f t="shared" si="0"/>
        <v>50.258736039189998</v>
      </c>
      <c r="G42" s="15">
        <f>SUM('Fresh artichokes:Fresh turnip greens'!K43)</f>
        <v>93.954248857566654</v>
      </c>
      <c r="H42" s="15">
        <f>SUM('Fresh artichokes:Fresh turnip greens'!L43)</f>
        <v>4.1185424156741552</v>
      </c>
      <c r="I42" s="15">
        <f>SUM('Fresh artichokes:Fresh turnip greens'!M43)</f>
        <v>116.75861821315443</v>
      </c>
      <c r="J42" s="15">
        <f>SUM('Fresh artichokes:Fresh turnip greens'!P43)</f>
        <v>53.337777342294714</v>
      </c>
      <c r="K42" s="161">
        <f>SUM('Fresh artichokes:Fresh turnip greens'!Q43)</f>
        <v>0.9371243712370908</v>
      </c>
      <c r="L42" s="119"/>
    </row>
    <row r="43" spans="1:12" ht="13.8" customHeight="1" x14ac:dyDescent="0.25">
      <c r="A43" s="13">
        <v>2009</v>
      </c>
      <c r="B43" s="15">
        <f>SUM('Fresh artichokes:Fresh turnip greens'!B44)</f>
        <v>186.00515674697996</v>
      </c>
      <c r="C43" s="15">
        <f>SUM('Fresh artichokes:Fresh turnip greens'!D44)</f>
        <v>171.73384444626632</v>
      </c>
      <c r="D43" s="15">
        <f>SUM('Fresh artichokes:Fresh turnip greens'!F44)</f>
        <v>153.84487370051642</v>
      </c>
      <c r="E43" s="15">
        <f>SUM('Fresh artichokes:Fresh turnip greens'!H44)</f>
        <v>124.83108879610715</v>
      </c>
      <c r="F43" s="15">
        <f t="shared" si="0"/>
        <v>50.369135909203536</v>
      </c>
      <c r="G43" s="15">
        <f>SUM('Fresh artichokes:Fresh turnip greens'!K44)</f>
        <v>92.315966546966564</v>
      </c>
      <c r="H43" s="15">
        <f>SUM('Fresh artichokes:Fresh turnip greens'!L44)</f>
        <v>4.0467273006889446</v>
      </c>
      <c r="I43" s="15">
        <f>SUM('Fresh artichokes:Fresh turnip greens'!M44)</f>
        <v>114.72269561088123</v>
      </c>
      <c r="J43" s="15">
        <f>SUM('Fresh artichokes:Fresh turnip greens'!P44)</f>
        <v>51.931913947235863</v>
      </c>
      <c r="K43" s="161">
        <f>SUM('Fresh artichokes:Fresh turnip greens'!Q44)</f>
        <v>0.91807825572536594</v>
      </c>
      <c r="L43" s="119"/>
    </row>
    <row r="44" spans="1:12" ht="13.8" customHeight="1" x14ac:dyDescent="0.25">
      <c r="A44" s="13">
        <v>2010</v>
      </c>
      <c r="B44" s="15">
        <f>SUM('Fresh artichokes:Fresh turnip greens'!B45)</f>
        <v>190.73962448166785</v>
      </c>
      <c r="C44" s="15">
        <f>SUM('Fresh artichokes:Fresh turnip greens'!D45)</f>
        <v>176.06693040715444</v>
      </c>
      <c r="D44" s="15">
        <f>SUM('Fresh artichokes:Fresh turnip greens'!F45)</f>
        <v>157.20133472990875</v>
      </c>
      <c r="E44" s="15">
        <f>SUM('Fresh artichokes:Fresh turnip greens'!H45)</f>
        <v>127.68609329586127</v>
      </c>
      <c r="F44" s="15">
        <f t="shared" si="0"/>
        <v>50.591868665813308</v>
      </c>
      <c r="G44" s="15">
        <f>SUM('Fresh artichokes:Fresh turnip greens'!K45)</f>
        <v>94.240884170236953</v>
      </c>
      <c r="H44" s="15">
        <f>SUM('Fresh artichokes:Fresh turnip greens'!L45)</f>
        <v>4.1311072512980589</v>
      </c>
      <c r="I44" s="15">
        <f>SUM('Fresh artichokes:Fresh turnip greens'!M45)</f>
        <v>117.11482502067433</v>
      </c>
      <c r="J44" s="15">
        <f>SUM('Fresh artichokes:Fresh turnip greens'!P45)</f>
        <v>52.750323289683095</v>
      </c>
      <c r="K44" s="161">
        <f>SUM('Fresh artichokes:Fresh turnip greens'!Q45)</f>
        <v>0.93806461430759891</v>
      </c>
      <c r="L44" s="119"/>
    </row>
    <row r="45" spans="1:12" ht="13.8" customHeight="1" x14ac:dyDescent="0.25">
      <c r="A45" s="24">
        <v>2011</v>
      </c>
      <c r="B45" s="21">
        <f>SUM('Fresh artichokes:Fresh turnip greens'!B46)</f>
        <v>185.71349832166098</v>
      </c>
      <c r="C45" s="21">
        <f>SUM('Fresh artichokes:Fresh turnip greens'!D46)</f>
        <v>171.26486449574824</v>
      </c>
      <c r="D45" s="21">
        <f>SUM('Fresh artichokes:Fresh turnip greens'!F46)</f>
        <v>152.49585685395982</v>
      </c>
      <c r="E45" s="21">
        <f>SUM('Fresh artichokes:Fresh turnip greens'!H46)</f>
        <v>124.05778523336849</v>
      </c>
      <c r="F45" s="25">
        <f t="shared" si="0"/>
        <v>50.766852205657266</v>
      </c>
      <c r="G45" s="21">
        <f>SUM('Fresh artichokes:Fresh turnip greens'!K46)</f>
        <v>91.432601102747569</v>
      </c>
      <c r="H45" s="21">
        <f>SUM('Fresh artichokes:Fresh turnip greens'!L46)</f>
        <v>4.0080044319012655</v>
      </c>
      <c r="I45" s="21">
        <f>SUM('Fresh artichokes:Fresh turnip greens'!M46)</f>
        <v>113.62492164218489</v>
      </c>
      <c r="J45" s="21">
        <f>SUM('Fresh artichokes:Fresh turnip greens'!P46)</f>
        <v>50.418661623953852</v>
      </c>
      <c r="K45" s="162">
        <f>SUM('Fresh artichokes:Fresh turnip greens'!Q46)</f>
        <v>0.90821355697542727</v>
      </c>
      <c r="L45" s="119"/>
    </row>
    <row r="46" spans="1:12" ht="13.8" customHeight="1" x14ac:dyDescent="0.25">
      <c r="A46" s="19">
        <v>2012</v>
      </c>
      <c r="B46" s="21">
        <f>SUM('Fresh artichokes:Fresh turnip greens'!B47)</f>
        <v>188.61542112705763</v>
      </c>
      <c r="C46" s="21">
        <f>SUM('Fresh artichokes:Fresh turnip greens'!D47)</f>
        <v>173.97956189316676</v>
      </c>
      <c r="D46" s="21">
        <f>SUM('Fresh artichokes:Fresh turnip greens'!F47)</f>
        <v>154.97317925845047</v>
      </c>
      <c r="E46" s="21">
        <f>SUM('Fresh artichokes:Fresh turnip greens'!H47)</f>
        <v>125.84936581368073</v>
      </c>
      <c r="F46" s="21">
        <f t="shared" ref="F46:F55" si="1">100-(G46/B46*100)</f>
        <v>50.92476631432001</v>
      </c>
      <c r="G46" s="21">
        <f>SUM('Fresh artichokes:Fresh turnip greens'!K47)</f>
        <v>92.563458685332961</v>
      </c>
      <c r="H46" s="21">
        <f>SUM('Fresh artichokes:Fresh turnip greens'!L47)</f>
        <v>4.0575762711378847</v>
      </c>
      <c r="I46" s="21">
        <f>SUM('Fresh artichokes:Fresh turnip greens'!M47)</f>
        <v>115.03025849862344</v>
      </c>
      <c r="J46" s="21">
        <f>SUM('Fresh artichokes:Fresh turnip greens'!P47)</f>
        <v>51.036550224804557</v>
      </c>
      <c r="K46" s="162">
        <f>SUM('Fresh artichokes:Fresh turnip greens'!Q47)</f>
        <v>0.91916069532408595</v>
      </c>
      <c r="L46" s="119"/>
    </row>
    <row r="47" spans="1:12" ht="13.8" customHeight="1" x14ac:dyDescent="0.25">
      <c r="A47" s="19">
        <v>2013</v>
      </c>
      <c r="B47" s="21">
        <f>SUM('Fresh artichokes:Fresh turnip greens'!B48)</f>
        <v>184.4654121768597</v>
      </c>
      <c r="C47" s="21">
        <f>SUM('Fresh artichokes:Fresh turnip greens'!D48)</f>
        <v>170.19525895327345</v>
      </c>
      <c r="D47" s="21">
        <f>SUM('Fresh artichokes:Fresh turnip greens'!F48)</f>
        <v>151.64164737965845</v>
      </c>
      <c r="E47" s="21">
        <f>SUM('Fresh artichokes:Fresh turnip greens'!H48)</f>
        <v>122.82914401003661</v>
      </c>
      <c r="F47" s="21">
        <f t="shared" si="1"/>
        <v>50.877695809104239</v>
      </c>
      <c r="G47" s="21">
        <f>SUM('Fresh artichokes:Fresh turnip greens'!K48)</f>
        <v>90.613660896506687</v>
      </c>
      <c r="H47" s="21">
        <f>SUM('Fresh artichokes:Fresh turnip greens'!L48)</f>
        <v>3.9721056831345383</v>
      </c>
      <c r="I47" s="21">
        <f>SUM('Fresh artichokes:Fresh turnip greens'!M48)</f>
        <v>112.6072100640226</v>
      </c>
      <c r="J47" s="21">
        <f>SUM('Fresh artichokes:Fresh turnip greens'!P48)</f>
        <v>50.465980462620458</v>
      </c>
      <c r="K47" s="162">
        <f>SUM('Fresh artichokes:Fresh turnip greens'!Q48)</f>
        <v>0.90281466117828069</v>
      </c>
      <c r="L47" s="119"/>
    </row>
    <row r="48" spans="1:12" ht="13.8" customHeight="1" x14ac:dyDescent="0.25">
      <c r="A48" s="19">
        <v>2014</v>
      </c>
      <c r="B48" s="21">
        <f>SUM('Fresh artichokes:Fresh turnip greens'!B49)</f>
        <v>186.35417087114365</v>
      </c>
      <c r="C48" s="21">
        <f>SUM('Fresh artichokes:Fresh turnip greens'!D49)</f>
        <v>171.8141625118264</v>
      </c>
      <c r="D48" s="21">
        <f>SUM('Fresh artichokes:Fresh turnip greens'!F49)</f>
        <v>152.71968821733452</v>
      </c>
      <c r="E48" s="21">
        <f>SUM('Fresh artichokes:Fresh turnip greens'!H49)</f>
        <v>124.00623862804213</v>
      </c>
      <c r="F48" s="21">
        <f t="shared" si="1"/>
        <v>51.114983837785658</v>
      </c>
      <c r="G48" s="21">
        <f>SUM('Fresh artichokes:Fresh turnip greens'!K49)</f>
        <v>91.099266549319111</v>
      </c>
      <c r="H48" s="21">
        <f>SUM('Fresh artichokes:Fresh turnip greens'!L49)</f>
        <v>3.9933925062715225</v>
      </c>
      <c r="I48" s="21">
        <f>SUM('Fresh artichokes:Fresh turnip greens'!M49)</f>
        <v>113.21068085654453</v>
      </c>
      <c r="J48" s="21">
        <f>SUM('Fresh artichokes:Fresh turnip greens'!P49)</f>
        <v>50.206722965487451</v>
      </c>
      <c r="K48" s="162">
        <f>SUM('Fresh artichokes:Fresh turnip greens'!Q49)</f>
        <v>0.90743938294682958</v>
      </c>
      <c r="L48" s="119"/>
    </row>
    <row r="49" spans="1:12" ht="13.8" customHeight="1" x14ac:dyDescent="0.25">
      <c r="A49" s="24">
        <v>2015</v>
      </c>
      <c r="B49" s="21">
        <f>SUM('Fresh artichokes:Fresh turnip greens'!B50)</f>
        <v>186.38268997288705</v>
      </c>
      <c r="C49" s="21">
        <f>SUM('Fresh artichokes:Fresh turnip greens'!D50)</f>
        <v>171.92200504948636</v>
      </c>
      <c r="D49" s="21">
        <f>SUM('Fresh artichokes:Fresh turnip greens'!F50)</f>
        <v>153.14664897693473</v>
      </c>
      <c r="E49" s="21">
        <f>SUM('Fresh artichokes:Fresh turnip greens'!H50)</f>
        <v>123.98797139295057</v>
      </c>
      <c r="F49" s="25">
        <f t="shared" si="1"/>
        <v>50.808529658879984</v>
      </c>
      <c r="G49" s="21">
        <f>SUM('Fresh artichokes:Fresh turnip greens'!K50)</f>
        <v>91.684385658994401</v>
      </c>
      <c r="H49" s="21">
        <f>SUM('Fresh artichokes:Fresh turnip greens'!L50)</f>
        <v>4.0190415631340013</v>
      </c>
      <c r="I49" s="21">
        <f>SUM('Fresh artichokes:Fresh turnip greens'!M50)</f>
        <v>113.93781879406735</v>
      </c>
      <c r="J49" s="21">
        <f>SUM('Fresh artichokes:Fresh turnip greens'!P50)</f>
        <v>51.056883553509124</v>
      </c>
      <c r="K49" s="162">
        <f>SUM('Fresh artichokes:Fresh turnip greens'!Q50)</f>
        <v>0.91370096167961112</v>
      </c>
      <c r="L49" s="119"/>
    </row>
    <row r="50" spans="1:12" ht="13.8" customHeight="1" x14ac:dyDescent="0.25">
      <c r="A50" s="29">
        <v>2016</v>
      </c>
      <c r="B50" s="15">
        <f>SUM('Fresh artichokes:Fresh turnip greens'!B51)</f>
        <v>198.62903501039398</v>
      </c>
      <c r="C50" s="15">
        <f>SUM('Fresh artichokes:Fresh turnip greens'!D51)</f>
        <v>183.15186960451121</v>
      </c>
      <c r="D50" s="15">
        <f>SUM('Fresh artichokes:Fresh turnip greens'!F51)</f>
        <v>162.70974333968701</v>
      </c>
      <c r="E50" s="15">
        <f>SUM('Fresh artichokes:Fresh turnip greens'!H51)</f>
        <v>132.41456031502645</v>
      </c>
      <c r="F50" s="30">
        <f t="shared" si="1"/>
        <v>51.263045053049659</v>
      </c>
      <c r="G50" s="15">
        <f>SUM('Fresh artichokes:Fresh turnip greens'!K51)</f>
        <v>96.805743304577931</v>
      </c>
      <c r="H50" s="15">
        <f>SUM('Fresh artichokes:Fresh turnip greens'!L51)</f>
        <v>4.2435394325294427</v>
      </c>
      <c r="I50" s="15">
        <f>SUM('Fresh artichokes:Fresh turnip greens'!M51)</f>
        <v>120.30222114249342</v>
      </c>
      <c r="J50" s="15">
        <f>SUM('Fresh artichokes:Fresh turnip greens'!P51)</f>
        <v>52.212069748181428</v>
      </c>
      <c r="K50" s="161">
        <f>SUM('Fresh artichokes:Fresh turnip greens'!Q51)</f>
        <v>0.97037992588019517</v>
      </c>
      <c r="L50" s="119"/>
    </row>
    <row r="51" spans="1:12" ht="13.8" customHeight="1" x14ac:dyDescent="0.25">
      <c r="A51" s="59">
        <v>2017</v>
      </c>
      <c r="B51" s="15">
        <f>SUM('Fresh artichokes:Fresh turnip greens'!B52)</f>
        <v>200.83155215747249</v>
      </c>
      <c r="C51" s="15">
        <f>SUM('Fresh artichokes:Fresh turnip greens'!D52)</f>
        <v>185.21773482838833</v>
      </c>
      <c r="D51" s="15">
        <f>SUM('Fresh artichokes:Fresh turnip greens'!F52)</f>
        <v>164.46663600415218</v>
      </c>
      <c r="E51" s="15">
        <f>SUM('Fresh artichokes:Fresh turnip greens'!H52)</f>
        <v>133.7751472380159</v>
      </c>
      <c r="F51" s="31">
        <f t="shared" si="1"/>
        <v>51.356962137131276</v>
      </c>
      <c r="G51" s="15">
        <f>SUM('Fresh artichokes:Fresh turnip greens'!K52)</f>
        <v>97.690567956546289</v>
      </c>
      <c r="H51" s="15">
        <f>SUM('Fresh artichokes:Fresh turnip greens'!L52)</f>
        <v>4.2823262665883295</v>
      </c>
      <c r="I51" s="15">
        <f>SUM('Fresh artichokes:Fresh turnip greens'!M52)</f>
        <v>121.40180849464586</v>
      </c>
      <c r="J51" s="15">
        <f>SUM('Fresh artichokes:Fresh turnip greens'!P52)</f>
        <v>53.647313020319352</v>
      </c>
      <c r="K51" s="161">
        <f>SUM('Fresh artichokes:Fresh turnip greens'!Q52)</f>
        <v>0.97784969426979784</v>
      </c>
      <c r="L51" s="119"/>
    </row>
    <row r="52" spans="1:12" ht="13.8" customHeight="1" x14ac:dyDescent="0.25">
      <c r="A52" s="59">
        <v>2018</v>
      </c>
      <c r="B52" s="15">
        <f>SUM('Fresh artichokes:Fresh turnip greens'!B53)</f>
        <v>189.73523419455535</v>
      </c>
      <c r="C52" s="15">
        <f>SUM('Fresh artichokes:Fresh turnip greens'!D53)</f>
        <v>175.11517305592542</v>
      </c>
      <c r="D52" s="15">
        <f>SUM('Fresh artichokes:Fresh turnip greens'!F53)</f>
        <v>155.21198616290548</v>
      </c>
      <c r="E52" s="15">
        <f>SUM('Fresh artichokes:Fresh turnip greens'!H53)</f>
        <v>126.50302695406853</v>
      </c>
      <c r="F52" s="31">
        <f t="shared" si="1"/>
        <v>51.212922521609208</v>
      </c>
      <c r="G52" s="15">
        <f>SUM('Fresh artichokes:Fresh turnip greens'!K53)</f>
        <v>92.566275710303941</v>
      </c>
      <c r="H52" s="15">
        <f>SUM('Fresh artichokes:Fresh turnip greens'!L53)</f>
        <v>4.0576997571640083</v>
      </c>
      <c r="I52" s="15">
        <f>SUM('Fresh artichokes:Fresh turnip greens'!M53)</f>
        <v>115.03375926572105</v>
      </c>
      <c r="J52" s="15">
        <f>SUM('Fresh artichokes:Fresh turnip greens'!P53)</f>
        <v>50.46427916488188</v>
      </c>
      <c r="K52" s="161">
        <f>SUM('Fresh artichokes:Fresh turnip greens'!Q53)</f>
        <v>0.92334150294029749</v>
      </c>
      <c r="L52" s="119"/>
    </row>
    <row r="53" spans="1:12" ht="13.8" customHeight="1" x14ac:dyDescent="0.25">
      <c r="A53" s="59">
        <v>2019</v>
      </c>
      <c r="B53" s="15">
        <f>SUM('Fresh artichokes:Fresh turnip greens'!B54)</f>
        <v>181.63228606130502</v>
      </c>
      <c r="C53" s="15">
        <f>SUM('Fresh artichokes:Fresh turnip greens'!D54)</f>
        <v>167.48495237372751</v>
      </c>
      <c r="D53" s="15">
        <f>SUM('Fresh artichokes:Fresh turnip greens'!F54)</f>
        <v>148.09455405160449</v>
      </c>
      <c r="E53" s="15">
        <f>SUM('Fresh artichokes:Fresh turnip greens'!H54)</f>
        <v>120.43337626951633</v>
      </c>
      <c r="F53" s="31">
        <f t="shared" si="1"/>
        <v>51.520162192545087</v>
      </c>
      <c r="G53" s="15">
        <f>SUM('Fresh artichokes:Fresh turnip greens'!K54)</f>
        <v>88.055037688493215</v>
      </c>
      <c r="H53" s="15">
        <f>SUM('Fresh artichokes:Fresh turnip greens'!L54)</f>
        <v>3.8599468575777847</v>
      </c>
      <c r="I53" s="15">
        <f>SUM('Fresh artichokes:Fresh turnip greens'!M54)</f>
        <v>109.42756343890143</v>
      </c>
      <c r="J53" s="15">
        <f>SUM('Fresh artichokes:Fresh turnip greens'!P54)</f>
        <v>46.800829969670922</v>
      </c>
      <c r="K53" s="161">
        <f>SUM('Fresh artichokes:Fresh turnip greens'!Q54)</f>
        <v>0.8911724169087355</v>
      </c>
      <c r="L53" s="119"/>
    </row>
    <row r="54" spans="1:12" ht="13.8" customHeight="1" x14ac:dyDescent="0.25">
      <c r="A54" s="13">
        <v>2020</v>
      </c>
      <c r="B54" s="15">
        <f>SUM('Fresh artichokes:Fresh turnip greens'!B55)</f>
        <v>180.58817411453657</v>
      </c>
      <c r="C54" s="15">
        <f>SUM('Fresh artichokes:Fresh turnip greens'!D55)</f>
        <v>166.59628759088415</v>
      </c>
      <c r="D54" s="15">
        <f>SUM('Fresh artichokes:Fresh turnip greens'!F55)</f>
        <v>147.17505530030357</v>
      </c>
      <c r="E54" s="15">
        <f>SUM('Fresh artichokes:Fresh turnip greens'!H55)</f>
        <v>120.25729615681898</v>
      </c>
      <c r="F54" s="15">
        <f t="shared" si="1"/>
        <v>51.429367901473256</v>
      </c>
      <c r="G54" s="15">
        <f>SUM('Fresh artichokes:Fresh turnip greens'!K55)</f>
        <v>87.712817662618463</v>
      </c>
      <c r="H54" s="15">
        <f>SUM('Fresh artichokes:Fresh turnip greens'!L55)</f>
        <v>3.8449454317860141</v>
      </c>
      <c r="I54" s="15">
        <f>SUM('Fresh artichokes:Fresh turnip greens'!M55)</f>
        <v>109.00228051841762</v>
      </c>
      <c r="J54" s="15">
        <f>SUM('Fresh artichokes:Fresh turnip greens'!P55)</f>
        <v>46.549822544176671</v>
      </c>
      <c r="K54" s="161">
        <f>SUM('Fresh artichokes:Fresh turnip greens'!Q55)</f>
        <v>0.88731539089459532</v>
      </c>
      <c r="L54" s="119"/>
    </row>
    <row r="55" spans="1:12" ht="13.8" customHeight="1" thickBot="1" x14ac:dyDescent="0.3">
      <c r="A55" s="123">
        <v>2021</v>
      </c>
      <c r="B55" s="125">
        <f>SUM('Fresh artichokes:Fresh turnip greens'!B56)</f>
        <v>176.16995373723881</v>
      </c>
      <c r="C55" s="125">
        <f>SUM('Fresh artichokes:Fresh turnip greens'!D56)</f>
        <v>162.36486748324467</v>
      </c>
      <c r="D55" s="125">
        <f>SUM('Fresh artichokes:Fresh turnip greens'!F56)</f>
        <v>143.30409511299393</v>
      </c>
      <c r="E55" s="125">
        <f>SUM('Fresh artichokes:Fresh turnip greens'!H56)</f>
        <v>117.09421834130723</v>
      </c>
      <c r="F55" s="125">
        <f t="shared" si="1"/>
        <v>51.745646444717075</v>
      </c>
      <c r="G55" s="125">
        <f>SUM('Fresh artichokes:Fresh turnip greens'!K56)</f>
        <v>85.009672334545584</v>
      </c>
      <c r="H55" s="125">
        <f>SUM('Fresh artichokes:Fresh turnip greens'!L56)</f>
        <v>3.7264513900074769</v>
      </c>
      <c r="I55" s="125">
        <f>SUM('Fresh artichokes:Fresh turnip greens'!M56)</f>
        <v>105.643033681017</v>
      </c>
      <c r="J55" s="125">
        <f>SUM('Fresh artichokes:Fresh turnip greens'!P56)</f>
        <v>44.843481694392707</v>
      </c>
      <c r="K55" s="124">
        <f>SUM('Fresh artichokes:Fresh turnip greens'!Q56)</f>
        <v>0.85411488077603603</v>
      </c>
      <c r="L55" s="119"/>
    </row>
    <row r="56" spans="1:12" ht="15" customHeight="1" thickTop="1" x14ac:dyDescent="0.25">
      <c r="A56" s="7" t="s">
        <v>96</v>
      </c>
    </row>
    <row r="57" spans="1:12" ht="15" customHeight="1" x14ac:dyDescent="0.25">
      <c r="A57" s="7" t="s">
        <v>104</v>
      </c>
    </row>
    <row r="58" spans="1:12" ht="15" customHeight="1" x14ac:dyDescent="0.25">
      <c r="A58" s="7" t="s">
        <v>212</v>
      </c>
    </row>
    <row r="59" spans="1:12" ht="15" customHeight="1" x14ac:dyDescent="0.25">
      <c r="A59" s="7" t="s">
        <v>181</v>
      </c>
    </row>
    <row r="60" spans="1:12" ht="15" customHeight="1" x14ac:dyDescent="0.25">
      <c r="A60" s="7" t="s">
        <v>182</v>
      </c>
    </row>
    <row r="61" spans="1:12" ht="15" customHeight="1" x14ac:dyDescent="0.25">
      <c r="A61" s="7" t="s">
        <v>199</v>
      </c>
    </row>
    <row r="62" spans="1:12" ht="15" customHeight="1" x14ac:dyDescent="0.25">
      <c r="A62" s="7" t="s">
        <v>214</v>
      </c>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91">
    <pageSetUpPr fitToPage="1"/>
  </sheetPr>
  <dimension ref="A1:R66"/>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140</v>
      </c>
      <c r="B1" s="129"/>
      <c r="C1" s="129"/>
      <c r="D1" s="129"/>
      <c r="E1" s="129"/>
      <c r="F1" s="43"/>
      <c r="G1" s="129"/>
      <c r="H1" s="43"/>
      <c r="I1" s="129"/>
      <c r="J1" s="129"/>
      <c r="K1" s="129"/>
      <c r="L1" s="129"/>
      <c r="M1" s="129"/>
      <c r="N1" s="129"/>
      <c r="O1" s="129"/>
      <c r="P1" s="129"/>
      <c r="Q1" s="129"/>
    </row>
    <row r="2" spans="1:18" ht="36" customHeight="1" thickTop="1" x14ac:dyDescent="0.25">
      <c r="A2" s="52" t="s">
        <v>0</v>
      </c>
      <c r="B2" s="53" t="s">
        <v>141</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35">
        <v>0.59490036781042976</v>
      </c>
      <c r="C5" s="15">
        <v>18</v>
      </c>
      <c r="D5" s="16">
        <f t="shared" ref="D5:D46" si="0">+B5-B5*(C5/100)</f>
        <v>0.48781830160455242</v>
      </c>
      <c r="E5" s="15">
        <v>6</v>
      </c>
      <c r="F5" s="16">
        <f t="shared" ref="F5:F46" si="1">+(D5-D5*(E5)/100)</f>
        <v>0.45854920350827927</v>
      </c>
      <c r="G5" s="15">
        <v>0</v>
      </c>
      <c r="H5" s="16">
        <f>F5-(F5*G5/100)</f>
        <v>0.45854920350827927</v>
      </c>
      <c r="I5" s="15">
        <v>2</v>
      </c>
      <c r="J5" s="17">
        <f t="shared" ref="J5:J46" si="2">100-(K5/B5*100)</f>
        <v>24.46159999999999</v>
      </c>
      <c r="K5" s="16">
        <f>+H5-H5*I5/100</f>
        <v>0.44937821943811368</v>
      </c>
      <c r="L5" s="16">
        <f t="shared" ref="L5:L46" si="3">+(K5/365)*16</f>
        <v>1.96987712630406E-2</v>
      </c>
      <c r="M5" s="16">
        <f t="shared" ref="M5:M37" si="4">+L5*28.3495</f>
        <v>0.55845031592156946</v>
      </c>
      <c r="N5" s="15">
        <v>46</v>
      </c>
      <c r="O5" s="15">
        <v>242</v>
      </c>
      <c r="P5" s="18">
        <f t="shared" ref="P5:P46" si="5">+Q5*N5</f>
        <v>0.10615171294376941</v>
      </c>
      <c r="Q5" s="164">
        <f t="shared" ref="Q5:Q46" si="6">+M5/O5</f>
        <v>2.3076459335602045E-3</v>
      </c>
      <c r="R5" s="119"/>
    </row>
    <row r="6" spans="1:18" ht="13.8" customHeight="1" x14ac:dyDescent="0.25">
      <c r="A6" s="19">
        <v>1971</v>
      </c>
      <c r="B6" s="20">
        <v>0.62903114547952999</v>
      </c>
      <c r="C6" s="21">
        <v>18</v>
      </c>
      <c r="D6" s="20">
        <f t="shared" si="0"/>
        <v>0.5158055392932146</v>
      </c>
      <c r="E6" s="21">
        <v>6</v>
      </c>
      <c r="F6" s="20">
        <f t="shared" si="1"/>
        <v>0.48485720693562173</v>
      </c>
      <c r="G6" s="21">
        <v>0</v>
      </c>
      <c r="H6" s="20">
        <f t="shared" ref="H6:H52" si="7">F6-(F6*G6/100)</f>
        <v>0.48485720693562173</v>
      </c>
      <c r="I6" s="21">
        <v>2</v>
      </c>
      <c r="J6" s="22">
        <f t="shared" si="2"/>
        <v>24.46159999999999</v>
      </c>
      <c r="K6" s="20">
        <f t="shared" ref="K6:K52" si="8">+H6-H6*I6/100</f>
        <v>0.47516006279690931</v>
      </c>
      <c r="L6" s="20">
        <f t="shared" si="3"/>
        <v>2.0828934259590544E-2</v>
      </c>
      <c r="M6" s="20">
        <f t="shared" si="4"/>
        <v>0.59048987179226209</v>
      </c>
      <c r="N6" s="21">
        <v>46</v>
      </c>
      <c r="O6" s="21">
        <v>242</v>
      </c>
      <c r="P6" s="23">
        <f t="shared" si="5"/>
        <v>0.1122418764563804</v>
      </c>
      <c r="Q6" s="165">
        <f t="shared" si="6"/>
        <v>2.4400407925300087E-3</v>
      </c>
      <c r="R6" s="119"/>
    </row>
    <row r="7" spans="1:18" ht="13.8" customHeight="1" x14ac:dyDescent="0.25">
      <c r="A7" s="19">
        <v>1972</v>
      </c>
      <c r="B7" s="20">
        <v>0.61252100174442614</v>
      </c>
      <c r="C7" s="21">
        <v>18</v>
      </c>
      <c r="D7" s="20">
        <f t="shared" si="0"/>
        <v>0.50226722143042946</v>
      </c>
      <c r="E7" s="21">
        <v>6</v>
      </c>
      <c r="F7" s="20">
        <f t="shared" si="1"/>
        <v>0.4721311881446037</v>
      </c>
      <c r="G7" s="21">
        <v>0</v>
      </c>
      <c r="H7" s="20">
        <f t="shared" si="7"/>
        <v>0.4721311881446037</v>
      </c>
      <c r="I7" s="21">
        <v>2</v>
      </c>
      <c r="J7" s="22">
        <f t="shared" si="2"/>
        <v>24.46159999999999</v>
      </c>
      <c r="K7" s="20">
        <f t="shared" si="8"/>
        <v>0.46268856438171163</v>
      </c>
      <c r="L7" s="20">
        <f t="shared" si="3"/>
        <v>2.0282238438650374E-2</v>
      </c>
      <c r="M7" s="20">
        <f t="shared" si="4"/>
        <v>0.57499131861651875</v>
      </c>
      <c r="N7" s="21">
        <v>46</v>
      </c>
      <c r="O7" s="21">
        <v>242</v>
      </c>
      <c r="P7" s="23">
        <f t="shared" si="5"/>
        <v>0.10929587048082588</v>
      </c>
      <c r="Q7" s="165">
        <f t="shared" si="6"/>
        <v>2.3759971843657799E-3</v>
      </c>
      <c r="R7" s="119"/>
    </row>
    <row r="8" spans="1:18" ht="13.8" customHeight="1" x14ac:dyDescent="0.25">
      <c r="A8" s="19">
        <v>1973</v>
      </c>
      <c r="B8" s="20">
        <v>0.64493770213482171</v>
      </c>
      <c r="C8" s="21">
        <v>18</v>
      </c>
      <c r="D8" s="20">
        <f t="shared" si="0"/>
        <v>0.52884891575055382</v>
      </c>
      <c r="E8" s="21">
        <v>6</v>
      </c>
      <c r="F8" s="20">
        <f t="shared" si="1"/>
        <v>0.49711798080552061</v>
      </c>
      <c r="G8" s="21">
        <v>0</v>
      </c>
      <c r="H8" s="20">
        <f t="shared" si="7"/>
        <v>0.49711798080552061</v>
      </c>
      <c r="I8" s="21">
        <v>2</v>
      </c>
      <c r="J8" s="22">
        <f t="shared" si="2"/>
        <v>24.46159999999999</v>
      </c>
      <c r="K8" s="20">
        <f t="shared" si="8"/>
        <v>0.48717562118941021</v>
      </c>
      <c r="L8" s="20">
        <f t="shared" si="3"/>
        <v>2.1355643668576885E-2</v>
      </c>
      <c r="M8" s="20">
        <f t="shared" si="4"/>
        <v>0.60542182018232038</v>
      </c>
      <c r="N8" s="21">
        <v>46</v>
      </c>
      <c r="O8" s="21">
        <v>242</v>
      </c>
      <c r="P8" s="23">
        <f t="shared" si="5"/>
        <v>0.11508018069581297</v>
      </c>
      <c r="Q8" s="165">
        <f t="shared" si="6"/>
        <v>2.5017430586046297E-3</v>
      </c>
      <c r="R8" s="119"/>
    </row>
    <row r="9" spans="1:18" ht="13.8" customHeight="1" x14ac:dyDescent="0.25">
      <c r="A9" s="19">
        <v>1974</v>
      </c>
      <c r="B9" s="20">
        <v>0.52674886900930085</v>
      </c>
      <c r="C9" s="21">
        <v>18</v>
      </c>
      <c r="D9" s="20">
        <f t="shared" si="0"/>
        <v>0.43193407258762673</v>
      </c>
      <c r="E9" s="21">
        <v>6</v>
      </c>
      <c r="F9" s="20">
        <f t="shared" si="1"/>
        <v>0.4060180282323691</v>
      </c>
      <c r="G9" s="21">
        <v>0</v>
      </c>
      <c r="H9" s="20">
        <f t="shared" si="7"/>
        <v>0.4060180282323691</v>
      </c>
      <c r="I9" s="21">
        <v>2</v>
      </c>
      <c r="J9" s="22">
        <f t="shared" si="2"/>
        <v>24.46159999999999</v>
      </c>
      <c r="K9" s="20">
        <f t="shared" si="8"/>
        <v>0.39789766766772172</v>
      </c>
      <c r="L9" s="20">
        <f t="shared" si="3"/>
        <v>1.744208954159876E-2</v>
      </c>
      <c r="M9" s="20">
        <f t="shared" si="4"/>
        <v>0.49447451745955401</v>
      </c>
      <c r="N9" s="21">
        <v>46</v>
      </c>
      <c r="O9" s="21">
        <v>242</v>
      </c>
      <c r="P9" s="23">
        <f t="shared" si="5"/>
        <v>9.3991023979915225E-2</v>
      </c>
      <c r="Q9" s="165">
        <f t="shared" si="6"/>
        <v>2.0432831299981571E-3</v>
      </c>
      <c r="R9" s="119"/>
    </row>
    <row r="10" spans="1:18" ht="13.8" customHeight="1" x14ac:dyDescent="0.25">
      <c r="A10" s="19">
        <v>1975</v>
      </c>
      <c r="B10" s="20">
        <v>0.58396032262541198</v>
      </c>
      <c r="C10" s="21">
        <v>18</v>
      </c>
      <c r="D10" s="20">
        <f t="shared" si="0"/>
        <v>0.47884746455283783</v>
      </c>
      <c r="E10" s="21">
        <v>6</v>
      </c>
      <c r="F10" s="20">
        <f t="shared" si="1"/>
        <v>0.45011661667966757</v>
      </c>
      <c r="G10" s="21">
        <v>0</v>
      </c>
      <c r="H10" s="20">
        <f t="shared" si="7"/>
        <v>0.45011661667966757</v>
      </c>
      <c r="I10" s="21">
        <v>2</v>
      </c>
      <c r="J10" s="22">
        <f t="shared" si="2"/>
        <v>24.461600000000004</v>
      </c>
      <c r="K10" s="20">
        <f t="shared" si="8"/>
        <v>0.44111428434607419</v>
      </c>
      <c r="L10" s="20">
        <f t="shared" si="3"/>
        <v>1.9336516574074484E-2</v>
      </c>
      <c r="M10" s="20">
        <f t="shared" si="4"/>
        <v>0.54818057661672459</v>
      </c>
      <c r="N10" s="21">
        <v>46</v>
      </c>
      <c r="O10" s="21">
        <v>242</v>
      </c>
      <c r="P10" s="23">
        <f t="shared" si="5"/>
        <v>0.10419961373706335</v>
      </c>
      <c r="Q10" s="165">
        <f t="shared" si="6"/>
        <v>2.2652089942839858E-3</v>
      </c>
      <c r="R10" s="119"/>
    </row>
    <row r="11" spans="1:18" ht="13.8" customHeight="1" x14ac:dyDescent="0.25">
      <c r="A11" s="13">
        <v>1976</v>
      </c>
      <c r="B11" s="35">
        <v>0.53308718403559119</v>
      </c>
      <c r="C11" s="15">
        <v>18</v>
      </c>
      <c r="D11" s="16">
        <f t="shared" si="0"/>
        <v>0.43713149090918479</v>
      </c>
      <c r="E11" s="15">
        <v>6</v>
      </c>
      <c r="F11" s="16">
        <f t="shared" si="1"/>
        <v>0.41090360145463373</v>
      </c>
      <c r="G11" s="15">
        <v>0</v>
      </c>
      <c r="H11" s="16">
        <f t="shared" si="7"/>
        <v>0.41090360145463373</v>
      </c>
      <c r="I11" s="15">
        <v>2</v>
      </c>
      <c r="J11" s="17">
        <f t="shared" si="2"/>
        <v>24.46159999999999</v>
      </c>
      <c r="K11" s="16">
        <f t="shared" si="8"/>
        <v>0.40268552942554103</v>
      </c>
      <c r="L11" s="16">
        <f t="shared" si="3"/>
        <v>1.7651968413174401E-2</v>
      </c>
      <c r="M11" s="16">
        <f t="shared" si="4"/>
        <v>0.50042447852928773</v>
      </c>
      <c r="N11" s="15">
        <v>46</v>
      </c>
      <c r="O11" s="15">
        <v>242</v>
      </c>
      <c r="P11" s="18">
        <f t="shared" si="5"/>
        <v>9.5122008315484452E-2</v>
      </c>
      <c r="Q11" s="164">
        <f t="shared" si="6"/>
        <v>2.0678697459887924E-3</v>
      </c>
      <c r="R11" s="119"/>
    </row>
    <row r="12" spans="1:18" ht="13.8" customHeight="1" x14ac:dyDescent="0.25">
      <c r="A12" s="13">
        <v>1977</v>
      </c>
      <c r="B12" s="35">
        <v>0.4513595692111364</v>
      </c>
      <c r="C12" s="15">
        <v>18</v>
      </c>
      <c r="D12" s="16">
        <f t="shared" si="0"/>
        <v>0.37011484675313183</v>
      </c>
      <c r="E12" s="15">
        <v>6</v>
      </c>
      <c r="F12" s="16">
        <f t="shared" si="1"/>
        <v>0.34790795594794394</v>
      </c>
      <c r="G12" s="15">
        <v>0</v>
      </c>
      <c r="H12" s="16">
        <f t="shared" si="7"/>
        <v>0.34790795594794394</v>
      </c>
      <c r="I12" s="15">
        <v>2</v>
      </c>
      <c r="J12" s="17">
        <f t="shared" si="2"/>
        <v>24.46159999999999</v>
      </c>
      <c r="K12" s="16">
        <f t="shared" si="8"/>
        <v>0.34094979682898507</v>
      </c>
      <c r="L12" s="16">
        <f t="shared" si="3"/>
        <v>1.4945744518530852E-2</v>
      </c>
      <c r="M12" s="16">
        <f t="shared" si="4"/>
        <v>0.42370438422809037</v>
      </c>
      <c r="N12" s="15">
        <v>46</v>
      </c>
      <c r="O12" s="15">
        <v>242</v>
      </c>
      <c r="P12" s="18">
        <f t="shared" si="5"/>
        <v>8.0538849894595685E-2</v>
      </c>
      <c r="Q12" s="164">
        <f t="shared" si="6"/>
        <v>1.7508445629259932E-3</v>
      </c>
      <c r="R12" s="119"/>
    </row>
    <row r="13" spans="1:18" ht="13.8" customHeight="1" x14ac:dyDescent="0.25">
      <c r="A13" s="13">
        <v>1978</v>
      </c>
      <c r="B13" s="35">
        <v>0.37911851115069278</v>
      </c>
      <c r="C13" s="15">
        <v>18</v>
      </c>
      <c r="D13" s="16">
        <f t="shared" si="0"/>
        <v>0.31087717914356811</v>
      </c>
      <c r="E13" s="15">
        <v>6</v>
      </c>
      <c r="F13" s="16">
        <f t="shared" si="1"/>
        <v>0.29222454839495404</v>
      </c>
      <c r="G13" s="15">
        <v>0</v>
      </c>
      <c r="H13" s="16">
        <f t="shared" si="7"/>
        <v>0.29222454839495404</v>
      </c>
      <c r="I13" s="15">
        <v>2</v>
      </c>
      <c r="J13" s="17">
        <f t="shared" si="2"/>
        <v>24.46159999999999</v>
      </c>
      <c r="K13" s="16">
        <f t="shared" si="8"/>
        <v>0.28638005742705497</v>
      </c>
      <c r="L13" s="16">
        <f t="shared" si="3"/>
        <v>1.2553646352966793E-2</v>
      </c>
      <c r="M13" s="16">
        <f t="shared" si="4"/>
        <v>0.35588959728343206</v>
      </c>
      <c r="N13" s="15">
        <v>46</v>
      </c>
      <c r="O13" s="15">
        <v>242</v>
      </c>
      <c r="P13" s="18">
        <f t="shared" si="5"/>
        <v>6.7648435847263946E-2</v>
      </c>
      <c r="Q13" s="164">
        <f t="shared" si="6"/>
        <v>1.4706181705926944E-3</v>
      </c>
      <c r="R13" s="119"/>
    </row>
    <row r="14" spans="1:18" ht="13.8" customHeight="1" x14ac:dyDescent="0.25">
      <c r="A14" s="13">
        <v>1979</v>
      </c>
      <c r="B14" s="35">
        <v>0.32169434823530452</v>
      </c>
      <c r="C14" s="15">
        <v>18</v>
      </c>
      <c r="D14" s="16">
        <f t="shared" si="0"/>
        <v>0.26378936555294968</v>
      </c>
      <c r="E14" s="15">
        <v>6</v>
      </c>
      <c r="F14" s="16">
        <f t="shared" si="1"/>
        <v>0.24796200361977272</v>
      </c>
      <c r="G14" s="15">
        <v>0</v>
      </c>
      <c r="H14" s="16">
        <f t="shared" si="7"/>
        <v>0.24796200361977272</v>
      </c>
      <c r="I14" s="15">
        <v>2</v>
      </c>
      <c r="J14" s="17">
        <f t="shared" si="2"/>
        <v>24.461600000000004</v>
      </c>
      <c r="K14" s="16">
        <f t="shared" si="8"/>
        <v>0.24300276354737727</v>
      </c>
      <c r="L14" s="16">
        <f t="shared" si="3"/>
        <v>1.0652175936323387E-2</v>
      </c>
      <c r="M14" s="16">
        <f t="shared" si="4"/>
        <v>0.30198386170679986</v>
      </c>
      <c r="N14" s="15">
        <v>46</v>
      </c>
      <c r="O14" s="15">
        <v>242</v>
      </c>
      <c r="P14" s="18">
        <f t="shared" si="5"/>
        <v>5.7401891068234685E-2</v>
      </c>
      <c r="Q14" s="164">
        <f t="shared" si="6"/>
        <v>1.2478671971355366E-3</v>
      </c>
      <c r="R14" s="119"/>
    </row>
    <row r="15" spans="1:18" ht="13.8" customHeight="1" x14ac:dyDescent="0.25">
      <c r="A15" s="13">
        <v>1980</v>
      </c>
      <c r="B15" s="35">
        <v>0.36433888825407751</v>
      </c>
      <c r="C15" s="15">
        <v>18</v>
      </c>
      <c r="D15" s="16">
        <f t="shared" si="0"/>
        <v>0.29875788836834355</v>
      </c>
      <c r="E15" s="15">
        <v>6</v>
      </c>
      <c r="F15" s="16">
        <f t="shared" si="1"/>
        <v>0.28083241506624296</v>
      </c>
      <c r="G15" s="15">
        <v>0</v>
      </c>
      <c r="H15" s="16">
        <f t="shared" si="7"/>
        <v>0.28083241506624296</v>
      </c>
      <c r="I15" s="15">
        <v>2</v>
      </c>
      <c r="J15" s="17">
        <f t="shared" si="2"/>
        <v>24.46159999999999</v>
      </c>
      <c r="K15" s="16">
        <f t="shared" si="8"/>
        <v>0.2752157667649181</v>
      </c>
      <c r="L15" s="16">
        <f t="shared" si="3"/>
        <v>1.206425278969504E-2</v>
      </c>
      <c r="M15" s="16">
        <f t="shared" si="4"/>
        <v>0.34201553446145949</v>
      </c>
      <c r="N15" s="15">
        <v>46</v>
      </c>
      <c r="O15" s="15">
        <v>242</v>
      </c>
      <c r="P15" s="18">
        <f t="shared" si="5"/>
        <v>6.5011217294327017E-2</v>
      </c>
      <c r="Q15" s="164">
        <f t="shared" si="6"/>
        <v>1.4132873324853698E-3</v>
      </c>
      <c r="R15" s="119"/>
    </row>
    <row r="16" spans="1:18" ht="13.8" customHeight="1" x14ac:dyDescent="0.25">
      <c r="A16" s="19">
        <v>1981</v>
      </c>
      <c r="B16" s="20">
        <v>0.37756044211270345</v>
      </c>
      <c r="C16" s="21">
        <v>18</v>
      </c>
      <c r="D16" s="20">
        <f t="shared" si="0"/>
        <v>0.30959956253241683</v>
      </c>
      <c r="E16" s="21">
        <v>6</v>
      </c>
      <c r="F16" s="20">
        <f t="shared" si="1"/>
        <v>0.2910235887804718</v>
      </c>
      <c r="G16" s="21">
        <v>0</v>
      </c>
      <c r="H16" s="20">
        <f t="shared" si="7"/>
        <v>0.2910235887804718</v>
      </c>
      <c r="I16" s="21">
        <v>2</v>
      </c>
      <c r="J16" s="22">
        <f t="shared" si="2"/>
        <v>24.461600000000018</v>
      </c>
      <c r="K16" s="20">
        <f t="shared" si="8"/>
        <v>0.28520311700486234</v>
      </c>
      <c r="L16" s="20">
        <f t="shared" si="3"/>
        <v>1.250205444404876E-2</v>
      </c>
      <c r="M16" s="20">
        <f t="shared" si="4"/>
        <v>0.35442699246156029</v>
      </c>
      <c r="N16" s="21">
        <v>46</v>
      </c>
      <c r="O16" s="21">
        <v>242</v>
      </c>
      <c r="P16" s="23">
        <f t="shared" si="5"/>
        <v>6.737042005467675E-2</v>
      </c>
      <c r="Q16" s="165">
        <f t="shared" si="6"/>
        <v>1.4645743490147118E-3</v>
      </c>
      <c r="R16" s="119"/>
    </row>
    <row r="17" spans="1:18" ht="13.8" customHeight="1" x14ac:dyDescent="0.25">
      <c r="A17" s="19">
        <v>1982</v>
      </c>
      <c r="B17" s="20">
        <v>0.28487128071291878</v>
      </c>
      <c r="C17" s="21">
        <v>18</v>
      </c>
      <c r="D17" s="20">
        <f t="shared" si="0"/>
        <v>0.23359445018459341</v>
      </c>
      <c r="E17" s="21">
        <v>6</v>
      </c>
      <c r="F17" s="20">
        <f t="shared" si="1"/>
        <v>0.21957878317351781</v>
      </c>
      <c r="G17" s="21">
        <v>0</v>
      </c>
      <c r="H17" s="20">
        <f t="shared" si="7"/>
        <v>0.21957878317351781</v>
      </c>
      <c r="I17" s="21">
        <v>2</v>
      </c>
      <c r="J17" s="22">
        <f t="shared" si="2"/>
        <v>24.46159999999999</v>
      </c>
      <c r="K17" s="20">
        <f t="shared" si="8"/>
        <v>0.21518720751004747</v>
      </c>
      <c r="L17" s="20">
        <f t="shared" si="3"/>
        <v>9.4328638908513958E-3</v>
      </c>
      <c r="M17" s="20">
        <f t="shared" si="4"/>
        <v>0.26741697487369165</v>
      </c>
      <c r="N17" s="21">
        <v>46</v>
      </c>
      <c r="O17" s="21">
        <v>242</v>
      </c>
      <c r="P17" s="23">
        <f t="shared" si="5"/>
        <v>5.0831325802437259E-2</v>
      </c>
      <c r="Q17" s="165">
        <f t="shared" si="6"/>
        <v>1.1050288217921143E-3</v>
      </c>
      <c r="R17" s="119"/>
    </row>
    <row r="18" spans="1:18" ht="13.8" customHeight="1" x14ac:dyDescent="0.25">
      <c r="A18" s="19">
        <v>1983</v>
      </c>
      <c r="B18" s="20">
        <v>0.29584334032958348</v>
      </c>
      <c r="C18" s="21">
        <v>18</v>
      </c>
      <c r="D18" s="20">
        <f t="shared" si="0"/>
        <v>0.24259153907025846</v>
      </c>
      <c r="E18" s="21">
        <v>6</v>
      </c>
      <c r="F18" s="20">
        <f t="shared" si="1"/>
        <v>0.22803604672604294</v>
      </c>
      <c r="G18" s="21">
        <v>0</v>
      </c>
      <c r="H18" s="20">
        <f t="shared" si="7"/>
        <v>0.22803604672604294</v>
      </c>
      <c r="I18" s="21">
        <v>2</v>
      </c>
      <c r="J18" s="22">
        <f t="shared" si="2"/>
        <v>24.461600000000004</v>
      </c>
      <c r="K18" s="20">
        <f t="shared" si="8"/>
        <v>0.22347532579152207</v>
      </c>
      <c r="L18" s="20">
        <f t="shared" si="3"/>
        <v>9.7961786648338451E-3</v>
      </c>
      <c r="M18" s="20">
        <f t="shared" si="4"/>
        <v>0.27771676705870707</v>
      </c>
      <c r="N18" s="21">
        <v>46</v>
      </c>
      <c r="O18" s="21">
        <v>242</v>
      </c>
      <c r="P18" s="23">
        <f t="shared" si="5"/>
        <v>5.278913754008481E-2</v>
      </c>
      <c r="Q18" s="165">
        <f t="shared" si="6"/>
        <v>1.1475899465235829E-3</v>
      </c>
      <c r="R18" s="119"/>
    </row>
    <row r="19" spans="1:18" ht="13.8" customHeight="1" x14ac:dyDescent="0.25">
      <c r="A19" s="19">
        <v>1984</v>
      </c>
      <c r="B19" s="20">
        <v>0.31798559896528528</v>
      </c>
      <c r="C19" s="21">
        <v>18</v>
      </c>
      <c r="D19" s="20">
        <f t="shared" si="0"/>
        <v>0.26074819115153391</v>
      </c>
      <c r="E19" s="21">
        <v>6</v>
      </c>
      <c r="F19" s="20">
        <f t="shared" si="1"/>
        <v>0.24510329968244188</v>
      </c>
      <c r="G19" s="21">
        <v>0</v>
      </c>
      <c r="H19" s="20">
        <f t="shared" si="7"/>
        <v>0.24510329968244188</v>
      </c>
      <c r="I19" s="21">
        <v>2</v>
      </c>
      <c r="J19" s="22">
        <f t="shared" si="2"/>
        <v>24.461600000000004</v>
      </c>
      <c r="K19" s="20">
        <f t="shared" si="8"/>
        <v>0.24020123368879304</v>
      </c>
      <c r="L19" s="20">
        <f t="shared" si="3"/>
        <v>1.0529369148001887E-2</v>
      </c>
      <c r="M19" s="20">
        <f t="shared" si="4"/>
        <v>0.2985023506612795</v>
      </c>
      <c r="N19" s="21">
        <v>46</v>
      </c>
      <c r="O19" s="21">
        <v>242</v>
      </c>
      <c r="P19" s="23">
        <f t="shared" si="5"/>
        <v>5.674011624140024E-2</v>
      </c>
      <c r="Q19" s="165">
        <f t="shared" si="6"/>
        <v>1.2334807878565269E-3</v>
      </c>
      <c r="R19" s="119"/>
    </row>
    <row r="20" spans="1:18" ht="13.8" customHeight="1" x14ac:dyDescent="0.25">
      <c r="A20" s="19">
        <v>1985</v>
      </c>
      <c r="B20" s="20">
        <v>0.29035159672308031</v>
      </c>
      <c r="C20" s="21">
        <v>18</v>
      </c>
      <c r="D20" s="20">
        <f t="shared" si="0"/>
        <v>0.23808830931292585</v>
      </c>
      <c r="E20" s="21">
        <v>6</v>
      </c>
      <c r="F20" s="20">
        <f t="shared" si="1"/>
        <v>0.22380301075415029</v>
      </c>
      <c r="G20" s="21">
        <v>0</v>
      </c>
      <c r="H20" s="20">
        <f t="shared" si="7"/>
        <v>0.22380301075415029</v>
      </c>
      <c r="I20" s="21">
        <v>2</v>
      </c>
      <c r="J20" s="22">
        <f t="shared" si="2"/>
        <v>24.461600000000004</v>
      </c>
      <c r="K20" s="20">
        <f t="shared" si="8"/>
        <v>0.21932695053906728</v>
      </c>
      <c r="L20" s="20">
        <f t="shared" si="3"/>
        <v>9.614332078424867E-3</v>
      </c>
      <c r="M20" s="20">
        <f t="shared" si="4"/>
        <v>0.27256150725730577</v>
      </c>
      <c r="N20" s="21">
        <v>46</v>
      </c>
      <c r="O20" s="21">
        <v>242</v>
      </c>
      <c r="P20" s="23">
        <f t="shared" si="5"/>
        <v>5.1809212123289525E-2</v>
      </c>
      <c r="Q20" s="165">
        <f t="shared" si="6"/>
        <v>1.1262872200715115E-3</v>
      </c>
      <c r="R20" s="119"/>
    </row>
    <row r="21" spans="1:18" ht="13.8" customHeight="1" x14ac:dyDescent="0.25">
      <c r="A21" s="13">
        <v>1986</v>
      </c>
      <c r="B21" s="35">
        <v>0.29226743843612013</v>
      </c>
      <c r="C21" s="15">
        <v>18</v>
      </c>
      <c r="D21" s="16">
        <f t="shared" si="0"/>
        <v>0.2396592995176185</v>
      </c>
      <c r="E21" s="15">
        <v>6</v>
      </c>
      <c r="F21" s="16">
        <f t="shared" si="1"/>
        <v>0.22527974154656139</v>
      </c>
      <c r="G21" s="15">
        <v>0</v>
      </c>
      <c r="H21" s="16">
        <f t="shared" si="7"/>
        <v>0.22527974154656139</v>
      </c>
      <c r="I21" s="15">
        <v>2</v>
      </c>
      <c r="J21" s="17">
        <f t="shared" si="2"/>
        <v>24.46159999999999</v>
      </c>
      <c r="K21" s="16">
        <f t="shared" si="8"/>
        <v>0.22077414671563017</v>
      </c>
      <c r="L21" s="16">
        <f t="shared" si="3"/>
        <v>9.6777708149317337E-3</v>
      </c>
      <c r="M21" s="16">
        <f t="shared" si="4"/>
        <v>0.27435996371790716</v>
      </c>
      <c r="N21" s="15">
        <v>46</v>
      </c>
      <c r="O21" s="15">
        <v>242</v>
      </c>
      <c r="P21" s="18">
        <f t="shared" si="5"/>
        <v>5.2151067483569125E-2</v>
      </c>
      <c r="Q21" s="164">
        <f t="shared" si="6"/>
        <v>1.1337188583384593E-3</v>
      </c>
      <c r="R21" s="119"/>
    </row>
    <row r="22" spans="1:18" ht="13.8" customHeight="1" x14ac:dyDescent="0.25">
      <c r="A22" s="13">
        <v>1987</v>
      </c>
      <c r="B22" s="35">
        <v>0.2642329615657073</v>
      </c>
      <c r="C22" s="15">
        <v>18</v>
      </c>
      <c r="D22" s="16">
        <f t="shared" si="0"/>
        <v>0.21667102848387998</v>
      </c>
      <c r="E22" s="15">
        <v>6</v>
      </c>
      <c r="F22" s="16">
        <f t="shared" si="1"/>
        <v>0.20367076677484719</v>
      </c>
      <c r="G22" s="15">
        <v>0</v>
      </c>
      <c r="H22" s="16">
        <f t="shared" si="7"/>
        <v>0.20367076677484719</v>
      </c>
      <c r="I22" s="15">
        <v>2</v>
      </c>
      <c r="J22" s="17">
        <f t="shared" si="2"/>
        <v>24.46159999999999</v>
      </c>
      <c r="K22" s="16">
        <f t="shared" si="8"/>
        <v>0.19959735143935026</v>
      </c>
      <c r="L22" s="16">
        <f t="shared" si="3"/>
        <v>8.7494729398071344E-3</v>
      </c>
      <c r="M22" s="16">
        <f t="shared" si="4"/>
        <v>0.24804318310706236</v>
      </c>
      <c r="N22" s="15">
        <v>46</v>
      </c>
      <c r="O22" s="15">
        <v>242</v>
      </c>
      <c r="P22" s="18">
        <f t="shared" si="5"/>
        <v>4.7148704226962268E-2</v>
      </c>
      <c r="Q22" s="164">
        <f t="shared" si="6"/>
        <v>1.0249718310209189E-3</v>
      </c>
      <c r="R22" s="119"/>
    </row>
    <row r="23" spans="1:18" ht="13.8" customHeight="1" x14ac:dyDescent="0.25">
      <c r="A23" s="13">
        <v>1988</v>
      </c>
      <c r="B23" s="35">
        <v>0.33123658788430382</v>
      </c>
      <c r="C23" s="15">
        <v>18</v>
      </c>
      <c r="D23" s="16">
        <f t="shared" si="0"/>
        <v>0.27161400206512915</v>
      </c>
      <c r="E23" s="15">
        <v>6</v>
      </c>
      <c r="F23" s="16">
        <f t="shared" si="1"/>
        <v>0.25531716194122139</v>
      </c>
      <c r="G23" s="15">
        <v>0</v>
      </c>
      <c r="H23" s="16">
        <f t="shared" si="7"/>
        <v>0.25531716194122139</v>
      </c>
      <c r="I23" s="15">
        <v>2</v>
      </c>
      <c r="J23" s="17">
        <f t="shared" si="2"/>
        <v>24.46159999999999</v>
      </c>
      <c r="K23" s="16">
        <f t="shared" si="8"/>
        <v>0.25021081870239698</v>
      </c>
      <c r="L23" s="16">
        <f t="shared" si="3"/>
        <v>1.0968145477365347E-2</v>
      </c>
      <c r="M23" s="16">
        <f t="shared" si="4"/>
        <v>0.31094144021056891</v>
      </c>
      <c r="N23" s="15">
        <v>46</v>
      </c>
      <c r="O23" s="15">
        <v>242</v>
      </c>
      <c r="P23" s="18">
        <f t="shared" si="5"/>
        <v>5.9104571279694922E-2</v>
      </c>
      <c r="Q23" s="164">
        <f t="shared" si="6"/>
        <v>1.2848819843411939E-3</v>
      </c>
      <c r="R23" s="119"/>
    </row>
    <row r="24" spans="1:18" ht="13.8" customHeight="1" x14ac:dyDescent="0.25">
      <c r="A24" s="13">
        <v>1989</v>
      </c>
      <c r="B24" s="35">
        <v>0.30275390730243945</v>
      </c>
      <c r="C24" s="15">
        <v>18</v>
      </c>
      <c r="D24" s="16">
        <f t="shared" si="0"/>
        <v>0.24825820398800036</v>
      </c>
      <c r="E24" s="15">
        <v>6</v>
      </c>
      <c r="F24" s="16">
        <f t="shared" si="1"/>
        <v>0.23336271174872034</v>
      </c>
      <c r="G24" s="15">
        <v>0</v>
      </c>
      <c r="H24" s="16">
        <f t="shared" si="7"/>
        <v>0.23336271174872034</v>
      </c>
      <c r="I24" s="15">
        <v>2</v>
      </c>
      <c r="J24" s="17">
        <f t="shared" si="2"/>
        <v>24.46159999999999</v>
      </c>
      <c r="K24" s="16">
        <f t="shared" si="8"/>
        <v>0.22869545751374593</v>
      </c>
      <c r="L24" s="16">
        <f t="shared" si="3"/>
        <v>1.0025006356766945E-2</v>
      </c>
      <c r="M24" s="16">
        <f t="shared" si="4"/>
        <v>0.28420391771116449</v>
      </c>
      <c r="N24" s="15">
        <v>46</v>
      </c>
      <c r="O24" s="15">
        <v>242</v>
      </c>
      <c r="P24" s="18">
        <f t="shared" si="5"/>
        <v>5.4022232292204826E-2</v>
      </c>
      <c r="Q24" s="164">
        <f t="shared" si="6"/>
        <v>1.1743963541783657E-3</v>
      </c>
      <c r="R24" s="119"/>
    </row>
    <row r="25" spans="1:18" ht="13.8" customHeight="1" x14ac:dyDescent="0.25">
      <c r="A25" s="13">
        <v>1990</v>
      </c>
      <c r="B25" s="35">
        <v>0.29859366462507797</v>
      </c>
      <c r="C25" s="15">
        <v>18</v>
      </c>
      <c r="D25" s="16">
        <f t="shared" si="0"/>
        <v>0.24484680499256395</v>
      </c>
      <c r="E25" s="15">
        <v>6</v>
      </c>
      <c r="F25" s="16">
        <f t="shared" si="1"/>
        <v>0.23015599669301012</v>
      </c>
      <c r="G25" s="15">
        <v>0</v>
      </c>
      <c r="H25" s="16">
        <f t="shared" si="7"/>
        <v>0.23015599669301012</v>
      </c>
      <c r="I25" s="15">
        <v>2</v>
      </c>
      <c r="J25" s="17">
        <f t="shared" si="2"/>
        <v>24.46159999999999</v>
      </c>
      <c r="K25" s="16">
        <f t="shared" si="8"/>
        <v>0.22555287675914992</v>
      </c>
      <c r="L25" s="16">
        <f t="shared" si="3"/>
        <v>9.8872493921819144E-3</v>
      </c>
      <c r="M25" s="16">
        <f t="shared" si="4"/>
        <v>0.28029857664366115</v>
      </c>
      <c r="N25" s="15">
        <v>46</v>
      </c>
      <c r="O25" s="15">
        <v>242</v>
      </c>
      <c r="P25" s="18">
        <f t="shared" si="5"/>
        <v>5.3279894733919059E-2</v>
      </c>
      <c r="Q25" s="164">
        <f t="shared" si="6"/>
        <v>1.1582585811721535E-3</v>
      </c>
      <c r="R25" s="119"/>
    </row>
    <row r="26" spans="1:18" ht="13.8" customHeight="1" x14ac:dyDescent="0.25">
      <c r="A26" s="19">
        <v>1991</v>
      </c>
      <c r="B26" s="20">
        <v>0.27895509177768224</v>
      </c>
      <c r="C26" s="21">
        <v>18</v>
      </c>
      <c r="D26" s="20">
        <f t="shared" si="0"/>
        <v>0.22874317525769944</v>
      </c>
      <c r="E26" s="21">
        <v>6</v>
      </c>
      <c r="F26" s="20">
        <f t="shared" si="1"/>
        <v>0.21501858474223748</v>
      </c>
      <c r="G26" s="21">
        <v>0</v>
      </c>
      <c r="H26" s="20">
        <f t="shared" si="7"/>
        <v>0.21501858474223748</v>
      </c>
      <c r="I26" s="21">
        <v>2</v>
      </c>
      <c r="J26" s="22">
        <f t="shared" si="2"/>
        <v>24.461600000000004</v>
      </c>
      <c r="K26" s="20">
        <f t="shared" si="8"/>
        <v>0.21071821304739272</v>
      </c>
      <c r="L26" s="20">
        <f t="shared" si="3"/>
        <v>9.2369627637213254E-3</v>
      </c>
      <c r="M26" s="20">
        <f t="shared" si="4"/>
        <v>0.26186327587011771</v>
      </c>
      <c r="N26" s="21">
        <v>46</v>
      </c>
      <c r="O26" s="21">
        <v>242</v>
      </c>
      <c r="P26" s="23">
        <f t="shared" si="5"/>
        <v>4.9775664008369483E-2</v>
      </c>
      <c r="Q26" s="165">
        <f t="shared" si="6"/>
        <v>1.0820796523558582E-3</v>
      </c>
      <c r="R26" s="119"/>
    </row>
    <row r="27" spans="1:18" ht="13.8" customHeight="1" x14ac:dyDescent="0.25">
      <c r="A27" s="19">
        <v>1992</v>
      </c>
      <c r="B27" s="20">
        <v>0.28679545649178267</v>
      </c>
      <c r="C27" s="21">
        <v>18</v>
      </c>
      <c r="D27" s="20">
        <f t="shared" si="0"/>
        <v>0.23517227432326179</v>
      </c>
      <c r="E27" s="21">
        <v>6</v>
      </c>
      <c r="F27" s="20">
        <f t="shared" si="1"/>
        <v>0.22106193786386608</v>
      </c>
      <c r="G27" s="21">
        <v>0</v>
      </c>
      <c r="H27" s="20">
        <f t="shared" si="7"/>
        <v>0.22106193786386608</v>
      </c>
      <c r="I27" s="21">
        <v>2</v>
      </c>
      <c r="J27" s="22">
        <f t="shared" si="2"/>
        <v>24.461600000000004</v>
      </c>
      <c r="K27" s="20">
        <f t="shared" si="8"/>
        <v>0.21664069910658876</v>
      </c>
      <c r="L27" s="20">
        <f t="shared" si="3"/>
        <v>9.4965785909737546E-3</v>
      </c>
      <c r="M27" s="20">
        <f t="shared" si="4"/>
        <v>0.26922325476481046</v>
      </c>
      <c r="N27" s="21">
        <v>46</v>
      </c>
      <c r="O27" s="21">
        <v>242</v>
      </c>
      <c r="P27" s="23">
        <f t="shared" si="5"/>
        <v>5.1174668261079671E-2</v>
      </c>
      <c r="Q27" s="165">
        <f t="shared" si="6"/>
        <v>1.1124927882843407E-3</v>
      </c>
      <c r="R27" s="119"/>
    </row>
    <row r="28" spans="1:18" ht="13.8" customHeight="1" x14ac:dyDescent="0.25">
      <c r="A28" s="19">
        <v>1993</v>
      </c>
      <c r="B28" s="20">
        <v>0.27906855484044496</v>
      </c>
      <c r="C28" s="21">
        <v>18</v>
      </c>
      <c r="D28" s="20">
        <f t="shared" si="0"/>
        <v>0.22883621496916487</v>
      </c>
      <c r="E28" s="21">
        <v>6</v>
      </c>
      <c r="F28" s="20">
        <f t="shared" si="1"/>
        <v>0.21510604207101497</v>
      </c>
      <c r="G28" s="21">
        <v>0</v>
      </c>
      <c r="H28" s="20">
        <f t="shared" si="7"/>
        <v>0.21510604207101497</v>
      </c>
      <c r="I28" s="21">
        <v>2</v>
      </c>
      <c r="J28" s="22">
        <f t="shared" si="2"/>
        <v>24.46159999999999</v>
      </c>
      <c r="K28" s="20">
        <f t="shared" si="8"/>
        <v>0.21080392122959468</v>
      </c>
      <c r="L28" s="20">
        <f t="shared" si="3"/>
        <v>9.2407198347219579E-3</v>
      </c>
      <c r="M28" s="20">
        <f t="shared" si="4"/>
        <v>0.26196978695445011</v>
      </c>
      <c r="N28" s="21">
        <v>46</v>
      </c>
      <c r="O28" s="21">
        <v>242</v>
      </c>
      <c r="P28" s="23">
        <f t="shared" si="5"/>
        <v>4.9795909916961589E-2</v>
      </c>
      <c r="Q28" s="165">
        <f t="shared" si="6"/>
        <v>1.0825197808035129E-3</v>
      </c>
      <c r="R28" s="119"/>
    </row>
    <row r="29" spans="1:18" ht="13.8" customHeight="1" x14ac:dyDescent="0.25">
      <c r="A29" s="19">
        <v>1994</v>
      </c>
      <c r="B29" s="20">
        <v>0.24717221921073812</v>
      </c>
      <c r="C29" s="21">
        <v>18</v>
      </c>
      <c r="D29" s="20">
        <f t="shared" si="0"/>
        <v>0.20268121975280526</v>
      </c>
      <c r="E29" s="21">
        <v>6</v>
      </c>
      <c r="F29" s="20">
        <f t="shared" si="1"/>
        <v>0.19052034656763694</v>
      </c>
      <c r="G29" s="21">
        <v>0</v>
      </c>
      <c r="H29" s="20">
        <f t="shared" si="7"/>
        <v>0.19052034656763694</v>
      </c>
      <c r="I29" s="21">
        <v>2</v>
      </c>
      <c r="J29" s="22">
        <f t="shared" si="2"/>
        <v>24.46159999999999</v>
      </c>
      <c r="K29" s="20">
        <f t="shared" si="8"/>
        <v>0.18670993963628421</v>
      </c>
      <c r="L29" s="20">
        <f t="shared" si="3"/>
        <v>8.1845452991247871E-3</v>
      </c>
      <c r="M29" s="20">
        <f t="shared" si="4"/>
        <v>0.23202776695753816</v>
      </c>
      <c r="N29" s="21">
        <v>46</v>
      </c>
      <c r="O29" s="21">
        <v>242</v>
      </c>
      <c r="P29" s="23">
        <f t="shared" si="5"/>
        <v>4.4104451570441135E-2</v>
      </c>
      <c r="Q29" s="165">
        <f t="shared" si="6"/>
        <v>9.5879242544437253E-4</v>
      </c>
      <c r="R29" s="119"/>
    </row>
    <row r="30" spans="1:18" ht="13.8" customHeight="1" x14ac:dyDescent="0.25">
      <c r="A30" s="19">
        <v>1995</v>
      </c>
      <c r="B30" s="20">
        <v>0.26031970490364159</v>
      </c>
      <c r="C30" s="21">
        <v>18</v>
      </c>
      <c r="D30" s="20">
        <f t="shared" si="0"/>
        <v>0.21346215802098611</v>
      </c>
      <c r="E30" s="21">
        <v>6</v>
      </c>
      <c r="F30" s="20">
        <f t="shared" si="1"/>
        <v>0.20065442853972695</v>
      </c>
      <c r="G30" s="21">
        <v>0</v>
      </c>
      <c r="H30" s="20">
        <f t="shared" si="7"/>
        <v>0.20065442853972695</v>
      </c>
      <c r="I30" s="21">
        <v>2</v>
      </c>
      <c r="J30" s="22">
        <f t="shared" si="2"/>
        <v>24.46159999999999</v>
      </c>
      <c r="K30" s="20">
        <f t="shared" si="8"/>
        <v>0.1966413399689324</v>
      </c>
      <c r="L30" s="20">
        <f t="shared" si="3"/>
        <v>8.6198943548025167E-3</v>
      </c>
      <c r="M30" s="20">
        <f t="shared" si="4"/>
        <v>0.24436969501147393</v>
      </c>
      <c r="N30" s="21">
        <v>46</v>
      </c>
      <c r="O30" s="21">
        <v>242</v>
      </c>
      <c r="P30" s="23">
        <f t="shared" si="5"/>
        <v>4.6450437894742978E-2</v>
      </c>
      <c r="Q30" s="165">
        <f t="shared" si="6"/>
        <v>1.0097921281465865E-3</v>
      </c>
      <c r="R30" s="119"/>
    </row>
    <row r="31" spans="1:18" ht="13.8" customHeight="1" x14ac:dyDescent="0.25">
      <c r="A31" s="13">
        <v>1996</v>
      </c>
      <c r="B31" s="35">
        <v>0.24361923068080266</v>
      </c>
      <c r="C31" s="15">
        <v>18</v>
      </c>
      <c r="D31" s="16">
        <f t="shared" si="0"/>
        <v>0.19976776915825817</v>
      </c>
      <c r="E31" s="15">
        <v>6</v>
      </c>
      <c r="F31" s="16">
        <f t="shared" si="1"/>
        <v>0.18778170300876268</v>
      </c>
      <c r="G31" s="15">
        <v>0</v>
      </c>
      <c r="H31" s="16">
        <f t="shared" si="7"/>
        <v>0.18778170300876268</v>
      </c>
      <c r="I31" s="15">
        <v>2</v>
      </c>
      <c r="J31" s="17">
        <f t="shared" si="2"/>
        <v>24.461600000000004</v>
      </c>
      <c r="K31" s="16">
        <f t="shared" si="8"/>
        <v>0.18402606894858742</v>
      </c>
      <c r="L31" s="16">
        <f t="shared" si="3"/>
        <v>8.0668961730887643E-3</v>
      </c>
      <c r="M31" s="16">
        <f t="shared" si="4"/>
        <v>0.22869247305897991</v>
      </c>
      <c r="N31" s="15">
        <v>46</v>
      </c>
      <c r="O31" s="15">
        <v>242</v>
      </c>
      <c r="P31" s="18">
        <f t="shared" si="5"/>
        <v>4.3470470085591226E-2</v>
      </c>
      <c r="Q31" s="164">
        <f t="shared" si="6"/>
        <v>9.4501021925198314E-4</v>
      </c>
      <c r="R31" s="119"/>
    </row>
    <row r="32" spans="1:18" ht="13.8" customHeight="1" x14ac:dyDescent="0.25">
      <c r="A32" s="13">
        <v>1997</v>
      </c>
      <c r="B32" s="35">
        <v>0.19038144530104945</v>
      </c>
      <c r="C32" s="15">
        <v>18</v>
      </c>
      <c r="D32" s="16">
        <f t="shared" si="0"/>
        <v>0.15611278514686056</v>
      </c>
      <c r="E32" s="15">
        <v>6</v>
      </c>
      <c r="F32" s="16">
        <f t="shared" si="1"/>
        <v>0.14674601803804893</v>
      </c>
      <c r="G32" s="15">
        <v>0</v>
      </c>
      <c r="H32" s="16">
        <f t="shared" si="7"/>
        <v>0.14674601803804893</v>
      </c>
      <c r="I32" s="15">
        <v>2</v>
      </c>
      <c r="J32" s="17">
        <f t="shared" si="2"/>
        <v>24.46159999999999</v>
      </c>
      <c r="K32" s="16">
        <f t="shared" si="8"/>
        <v>0.14381109767728795</v>
      </c>
      <c r="L32" s="16">
        <f t="shared" si="3"/>
        <v>6.3040481173605679E-3</v>
      </c>
      <c r="M32" s="16">
        <f t="shared" si="4"/>
        <v>0.1787166121031134</v>
      </c>
      <c r="N32" s="15">
        <v>46</v>
      </c>
      <c r="O32" s="15">
        <v>242</v>
      </c>
      <c r="P32" s="18">
        <f t="shared" si="5"/>
        <v>3.3970926267533952E-2</v>
      </c>
      <c r="Q32" s="164">
        <f t="shared" si="6"/>
        <v>7.3849839712030331E-4</v>
      </c>
      <c r="R32" s="119"/>
    </row>
    <row r="33" spans="1:18" ht="13.8" customHeight="1" x14ac:dyDescent="0.25">
      <c r="A33" s="13">
        <v>1998</v>
      </c>
      <c r="B33" s="35">
        <v>0.18996848849211379</v>
      </c>
      <c r="C33" s="15">
        <v>18</v>
      </c>
      <c r="D33" s="16">
        <f t="shared" si="0"/>
        <v>0.1557741605635333</v>
      </c>
      <c r="E33" s="15">
        <v>6</v>
      </c>
      <c r="F33" s="16">
        <f t="shared" si="1"/>
        <v>0.14642771092972129</v>
      </c>
      <c r="G33" s="15">
        <v>0</v>
      </c>
      <c r="H33" s="16">
        <f t="shared" si="7"/>
        <v>0.14642771092972129</v>
      </c>
      <c r="I33" s="15">
        <v>2</v>
      </c>
      <c r="J33" s="17">
        <f t="shared" si="2"/>
        <v>24.461600000000004</v>
      </c>
      <c r="K33" s="16">
        <f t="shared" si="8"/>
        <v>0.14349915671112687</v>
      </c>
      <c r="L33" s="16">
        <f t="shared" si="3"/>
        <v>6.2903739928165201E-3</v>
      </c>
      <c r="M33" s="16">
        <f t="shared" si="4"/>
        <v>0.17832895750935193</v>
      </c>
      <c r="N33" s="15">
        <v>46</v>
      </c>
      <c r="O33" s="15">
        <v>242</v>
      </c>
      <c r="P33" s="18">
        <f t="shared" si="5"/>
        <v>3.3897239857149541E-2</v>
      </c>
      <c r="Q33" s="164">
        <f t="shared" si="6"/>
        <v>7.3689651863368571E-4</v>
      </c>
      <c r="R33" s="119"/>
    </row>
    <row r="34" spans="1:18" ht="13.8" customHeight="1" x14ac:dyDescent="0.25">
      <c r="A34" s="13">
        <v>1999</v>
      </c>
      <c r="B34" s="35">
        <v>0.21115973332855942</v>
      </c>
      <c r="C34" s="15">
        <v>18</v>
      </c>
      <c r="D34" s="16">
        <f t="shared" si="0"/>
        <v>0.17315098132941872</v>
      </c>
      <c r="E34" s="15">
        <v>6</v>
      </c>
      <c r="F34" s="16">
        <f t="shared" si="1"/>
        <v>0.1627619224496536</v>
      </c>
      <c r="G34" s="15">
        <v>0</v>
      </c>
      <c r="H34" s="16">
        <f t="shared" si="7"/>
        <v>0.1627619224496536</v>
      </c>
      <c r="I34" s="15">
        <v>2</v>
      </c>
      <c r="J34" s="17">
        <f t="shared" si="2"/>
        <v>24.46159999999999</v>
      </c>
      <c r="K34" s="16">
        <f t="shared" si="8"/>
        <v>0.15950668400066054</v>
      </c>
      <c r="L34" s="16">
        <f t="shared" si="3"/>
        <v>6.992073819207037E-3</v>
      </c>
      <c r="M34" s="16">
        <f t="shared" si="4"/>
        <v>0.1982217967376099</v>
      </c>
      <c r="N34" s="15">
        <v>46</v>
      </c>
      <c r="O34" s="15">
        <v>242</v>
      </c>
      <c r="P34" s="18">
        <f t="shared" si="5"/>
        <v>3.7678523346818413E-2</v>
      </c>
      <c r="Q34" s="164">
        <f t="shared" si="6"/>
        <v>8.1909833362648721E-4</v>
      </c>
      <c r="R34" s="119"/>
    </row>
    <row r="35" spans="1:18" ht="13.8" customHeight="1" x14ac:dyDescent="0.25">
      <c r="A35" s="13">
        <v>2000</v>
      </c>
      <c r="B35" s="35">
        <v>0.2204998109672964</v>
      </c>
      <c r="C35" s="15">
        <v>18</v>
      </c>
      <c r="D35" s="16">
        <f t="shared" si="0"/>
        <v>0.18080984499318303</v>
      </c>
      <c r="E35" s="15">
        <v>6</v>
      </c>
      <c r="F35" s="16">
        <f t="shared" si="1"/>
        <v>0.16996125429359205</v>
      </c>
      <c r="G35" s="15">
        <v>0</v>
      </c>
      <c r="H35" s="16">
        <f t="shared" si="7"/>
        <v>0.16996125429359205</v>
      </c>
      <c r="I35" s="15">
        <v>2</v>
      </c>
      <c r="J35" s="17">
        <f t="shared" si="2"/>
        <v>24.461600000000004</v>
      </c>
      <c r="K35" s="16">
        <f t="shared" si="8"/>
        <v>0.1665620292077202</v>
      </c>
      <c r="L35" s="16">
        <f t="shared" si="3"/>
        <v>7.301349225543899E-3</v>
      </c>
      <c r="M35" s="16">
        <f t="shared" si="4"/>
        <v>0.20698959986955676</v>
      </c>
      <c r="N35" s="15">
        <v>46</v>
      </c>
      <c r="O35" s="15">
        <v>242</v>
      </c>
      <c r="P35" s="18">
        <f t="shared" si="5"/>
        <v>3.9345130553717404E-2</v>
      </c>
      <c r="Q35" s="164">
        <f t="shared" si="6"/>
        <v>8.5532892508081309E-4</v>
      </c>
      <c r="R35" s="119"/>
    </row>
    <row r="36" spans="1:18" ht="13.8" customHeight="1" x14ac:dyDescent="0.25">
      <c r="A36" s="19">
        <v>2001</v>
      </c>
      <c r="B36" s="20">
        <v>0.21783449705808283</v>
      </c>
      <c r="C36" s="21">
        <v>18</v>
      </c>
      <c r="D36" s="20">
        <f t="shared" si="0"/>
        <v>0.17862428758762794</v>
      </c>
      <c r="E36" s="21">
        <v>6</v>
      </c>
      <c r="F36" s="20">
        <f t="shared" si="1"/>
        <v>0.16790683033237025</v>
      </c>
      <c r="G36" s="21">
        <v>0</v>
      </c>
      <c r="H36" s="20">
        <f t="shared" si="7"/>
        <v>0.16790683033237025</v>
      </c>
      <c r="I36" s="21">
        <v>2</v>
      </c>
      <c r="J36" s="22">
        <f t="shared" si="2"/>
        <v>24.461600000000004</v>
      </c>
      <c r="K36" s="20">
        <f t="shared" si="8"/>
        <v>0.16454869372572284</v>
      </c>
      <c r="L36" s="20">
        <f t="shared" si="3"/>
        <v>7.21309342359333E-3</v>
      </c>
      <c r="M36" s="20">
        <f t="shared" si="4"/>
        <v>0.2044875920121591</v>
      </c>
      <c r="N36" s="21">
        <v>46</v>
      </c>
      <c r="O36" s="21">
        <v>242</v>
      </c>
      <c r="P36" s="23">
        <f t="shared" si="5"/>
        <v>3.8869542283302971E-2</v>
      </c>
      <c r="Q36" s="165">
        <f t="shared" si="6"/>
        <v>8.4499004963702105E-4</v>
      </c>
      <c r="R36" s="119"/>
    </row>
    <row r="37" spans="1:18" ht="13.8" customHeight="1" x14ac:dyDescent="0.25">
      <c r="A37" s="19">
        <v>2002</v>
      </c>
      <c r="B37" s="20">
        <v>0.19866451487111197</v>
      </c>
      <c r="C37" s="21">
        <v>18</v>
      </c>
      <c r="D37" s="20">
        <f t="shared" si="0"/>
        <v>0.16290490219431181</v>
      </c>
      <c r="E37" s="21">
        <v>6</v>
      </c>
      <c r="F37" s="20">
        <f t="shared" si="1"/>
        <v>0.15313060806265311</v>
      </c>
      <c r="G37" s="21">
        <v>0</v>
      </c>
      <c r="H37" s="20">
        <f t="shared" si="7"/>
        <v>0.15313060806265311</v>
      </c>
      <c r="I37" s="21">
        <v>2</v>
      </c>
      <c r="J37" s="22">
        <f t="shared" si="2"/>
        <v>24.461600000000004</v>
      </c>
      <c r="K37" s="20">
        <f t="shared" si="8"/>
        <v>0.15006799590140005</v>
      </c>
      <c r="L37" s="20">
        <f t="shared" si="3"/>
        <v>6.5783231080065773E-3</v>
      </c>
      <c r="M37" s="20">
        <f t="shared" si="4"/>
        <v>0.18649217095043247</v>
      </c>
      <c r="N37" s="21">
        <v>46</v>
      </c>
      <c r="O37" s="21">
        <v>242</v>
      </c>
      <c r="P37" s="23">
        <f t="shared" si="5"/>
        <v>3.5448925056693774E-2</v>
      </c>
      <c r="Q37" s="165">
        <f t="shared" si="6"/>
        <v>7.706288055802995E-4</v>
      </c>
      <c r="R37" s="119"/>
    </row>
    <row r="38" spans="1:18" ht="13.8" customHeight="1" x14ac:dyDescent="0.25">
      <c r="A38" s="19">
        <v>2003</v>
      </c>
      <c r="B38" s="20">
        <v>0.2300260700376234</v>
      </c>
      <c r="C38" s="21">
        <v>18</v>
      </c>
      <c r="D38" s="20">
        <f t="shared" si="0"/>
        <v>0.18862137743085119</v>
      </c>
      <c r="E38" s="21">
        <v>6</v>
      </c>
      <c r="F38" s="20">
        <f t="shared" si="1"/>
        <v>0.17730409478500012</v>
      </c>
      <c r="G38" s="21">
        <v>0</v>
      </c>
      <c r="H38" s="20">
        <f t="shared" si="7"/>
        <v>0.17730409478500012</v>
      </c>
      <c r="I38" s="21">
        <v>2</v>
      </c>
      <c r="J38" s="22">
        <f t="shared" si="2"/>
        <v>24.46159999999999</v>
      </c>
      <c r="K38" s="20">
        <f t="shared" si="8"/>
        <v>0.17375801288930012</v>
      </c>
      <c r="L38" s="20">
        <f t="shared" si="3"/>
        <v>7.6167896061063072E-3</v>
      </c>
      <c r="M38" s="20">
        <f t="shared" ref="M38:M43" si="9">+L38*28.3495</f>
        <v>0.21593217693831074</v>
      </c>
      <c r="N38" s="21">
        <v>46</v>
      </c>
      <c r="O38" s="21">
        <v>242</v>
      </c>
      <c r="P38" s="23">
        <f t="shared" si="5"/>
        <v>4.1044959252736754E-2</v>
      </c>
      <c r="Q38" s="165">
        <f t="shared" si="6"/>
        <v>8.9228172288558156E-4</v>
      </c>
      <c r="R38" s="119"/>
    </row>
    <row r="39" spans="1:18" ht="13.8" customHeight="1" x14ac:dyDescent="0.25">
      <c r="A39" s="19">
        <v>2004</v>
      </c>
      <c r="B39" s="20">
        <v>0.20417872095475423</v>
      </c>
      <c r="C39" s="21">
        <v>18</v>
      </c>
      <c r="D39" s="20">
        <f t="shared" si="0"/>
        <v>0.16742655118289845</v>
      </c>
      <c r="E39" s="21">
        <v>6</v>
      </c>
      <c r="F39" s="20">
        <f t="shared" si="1"/>
        <v>0.15738095811192454</v>
      </c>
      <c r="G39" s="21">
        <v>0</v>
      </c>
      <c r="H39" s="20">
        <f t="shared" si="7"/>
        <v>0.15738095811192454</v>
      </c>
      <c r="I39" s="21">
        <v>2</v>
      </c>
      <c r="J39" s="22">
        <f t="shared" si="2"/>
        <v>24.461600000000004</v>
      </c>
      <c r="K39" s="20">
        <f t="shared" si="8"/>
        <v>0.15423333894968605</v>
      </c>
      <c r="L39" s="20">
        <f t="shared" si="3"/>
        <v>6.7609134882054157E-3</v>
      </c>
      <c r="M39" s="20">
        <f t="shared" si="9"/>
        <v>0.19166851693387943</v>
      </c>
      <c r="N39" s="21">
        <v>46</v>
      </c>
      <c r="O39" s="21">
        <v>242</v>
      </c>
      <c r="P39" s="23">
        <f t="shared" si="5"/>
        <v>3.6432858590737409E-2</v>
      </c>
      <c r="Q39" s="165">
        <f t="shared" si="6"/>
        <v>7.9201866501603065E-4</v>
      </c>
      <c r="R39" s="119"/>
    </row>
    <row r="40" spans="1:18" ht="13.8" customHeight="1" x14ac:dyDescent="0.25">
      <c r="A40" s="19">
        <v>2005</v>
      </c>
      <c r="B40" s="20">
        <v>0.19076815984746029</v>
      </c>
      <c r="C40" s="21">
        <v>18</v>
      </c>
      <c r="D40" s="20">
        <f t="shared" si="0"/>
        <v>0.15642989107491745</v>
      </c>
      <c r="E40" s="21">
        <v>6</v>
      </c>
      <c r="F40" s="20">
        <f t="shared" si="1"/>
        <v>0.14704409761042239</v>
      </c>
      <c r="G40" s="21">
        <v>0</v>
      </c>
      <c r="H40" s="20">
        <f t="shared" si="7"/>
        <v>0.14704409761042239</v>
      </c>
      <c r="I40" s="21">
        <v>2</v>
      </c>
      <c r="J40" s="22">
        <f t="shared" si="2"/>
        <v>24.461600000000004</v>
      </c>
      <c r="K40" s="20">
        <f t="shared" si="8"/>
        <v>0.14410321565821393</v>
      </c>
      <c r="L40" s="20">
        <f t="shared" si="3"/>
        <v>6.3168532891271865E-3</v>
      </c>
      <c r="M40" s="20">
        <f t="shared" si="9"/>
        <v>0.17907963232011118</v>
      </c>
      <c r="N40" s="21">
        <v>46</v>
      </c>
      <c r="O40" s="21">
        <v>242</v>
      </c>
      <c r="P40" s="23">
        <f t="shared" si="5"/>
        <v>3.4039930110434359E-2</v>
      </c>
      <c r="Q40" s="165">
        <f t="shared" si="6"/>
        <v>7.3999848066161648E-4</v>
      </c>
      <c r="R40" s="119"/>
    </row>
    <row r="41" spans="1:18" ht="13.8" customHeight="1" x14ac:dyDescent="0.25">
      <c r="A41" s="13">
        <v>2006</v>
      </c>
      <c r="B41" s="35">
        <v>0.17452902776015017</v>
      </c>
      <c r="C41" s="15">
        <v>18</v>
      </c>
      <c r="D41" s="16">
        <f t="shared" si="0"/>
        <v>0.14311380276332314</v>
      </c>
      <c r="E41" s="15">
        <v>6</v>
      </c>
      <c r="F41" s="16">
        <f t="shared" si="1"/>
        <v>0.13452697459752375</v>
      </c>
      <c r="G41" s="15">
        <v>0</v>
      </c>
      <c r="H41" s="16">
        <f t="shared" si="7"/>
        <v>0.13452697459752375</v>
      </c>
      <c r="I41" s="15">
        <v>2</v>
      </c>
      <c r="J41" s="17">
        <f t="shared" si="2"/>
        <v>24.461600000000004</v>
      </c>
      <c r="K41" s="16">
        <f t="shared" si="8"/>
        <v>0.13183643510557327</v>
      </c>
      <c r="L41" s="16">
        <f t="shared" si="3"/>
        <v>5.7791314018881433E-3</v>
      </c>
      <c r="M41" s="16">
        <f t="shared" si="9"/>
        <v>0.16383548567782791</v>
      </c>
      <c r="N41" s="15">
        <v>46</v>
      </c>
      <c r="O41" s="15">
        <v>242</v>
      </c>
      <c r="P41" s="18">
        <f t="shared" si="5"/>
        <v>3.1142282401570597E-2</v>
      </c>
      <c r="Q41" s="164">
        <f t="shared" si="6"/>
        <v>6.7700613916457815E-4</v>
      </c>
      <c r="R41" s="119"/>
    </row>
    <row r="42" spans="1:18" ht="13.8" customHeight="1" x14ac:dyDescent="0.25">
      <c r="A42" s="13">
        <v>2007</v>
      </c>
      <c r="B42" s="35">
        <v>0.14339657314965884</v>
      </c>
      <c r="C42" s="15">
        <v>18</v>
      </c>
      <c r="D42" s="16">
        <f t="shared" si="0"/>
        <v>0.11758518998272025</v>
      </c>
      <c r="E42" s="15">
        <v>6</v>
      </c>
      <c r="F42" s="16">
        <f t="shared" si="1"/>
        <v>0.11053007858375703</v>
      </c>
      <c r="G42" s="15">
        <v>0</v>
      </c>
      <c r="H42" s="16">
        <f t="shared" si="7"/>
        <v>0.11053007858375703</v>
      </c>
      <c r="I42" s="15">
        <v>2</v>
      </c>
      <c r="J42" s="17">
        <f t="shared" si="2"/>
        <v>24.461600000000004</v>
      </c>
      <c r="K42" s="16">
        <f t="shared" si="8"/>
        <v>0.10831947701208189</v>
      </c>
      <c r="L42" s="16">
        <f t="shared" si="3"/>
        <v>4.7482510471049599E-3</v>
      </c>
      <c r="M42" s="16">
        <f t="shared" si="9"/>
        <v>0.13461054305990205</v>
      </c>
      <c r="N42" s="15">
        <v>46</v>
      </c>
      <c r="O42" s="15">
        <v>242</v>
      </c>
      <c r="P42" s="18">
        <f t="shared" si="5"/>
        <v>2.5587128019650802E-2</v>
      </c>
      <c r="Q42" s="164">
        <f t="shared" si="6"/>
        <v>5.5624191347066962E-4</v>
      </c>
      <c r="R42" s="119"/>
    </row>
    <row r="43" spans="1:18" ht="13.8" customHeight="1" x14ac:dyDescent="0.25">
      <c r="A43" s="13">
        <v>2008</v>
      </c>
      <c r="B43" s="35">
        <v>0.20631432419757181</v>
      </c>
      <c r="C43" s="15">
        <v>18</v>
      </c>
      <c r="D43" s="16">
        <f t="shared" si="0"/>
        <v>0.1691777458420089</v>
      </c>
      <c r="E43" s="15">
        <v>6</v>
      </c>
      <c r="F43" s="16">
        <f t="shared" si="1"/>
        <v>0.15902708109148836</v>
      </c>
      <c r="G43" s="15">
        <v>0</v>
      </c>
      <c r="H43" s="16">
        <f t="shared" si="7"/>
        <v>0.15902708109148836</v>
      </c>
      <c r="I43" s="15">
        <v>2</v>
      </c>
      <c r="J43" s="17">
        <f t="shared" si="2"/>
        <v>24.46159999999999</v>
      </c>
      <c r="K43" s="16">
        <f t="shared" si="8"/>
        <v>0.1558465394696586</v>
      </c>
      <c r="L43" s="16">
        <f t="shared" si="3"/>
        <v>6.8316291274370892E-3</v>
      </c>
      <c r="M43" s="16">
        <f t="shared" si="9"/>
        <v>0.19367326994827774</v>
      </c>
      <c r="N43" s="15">
        <v>46</v>
      </c>
      <c r="O43" s="15">
        <v>242</v>
      </c>
      <c r="P43" s="18">
        <f t="shared" si="5"/>
        <v>3.6813927345540398E-2</v>
      </c>
      <c r="Q43" s="164">
        <f t="shared" si="6"/>
        <v>8.0030276838131303E-4</v>
      </c>
      <c r="R43" s="119"/>
    </row>
    <row r="44" spans="1:18" ht="13.8" customHeight="1" x14ac:dyDescent="0.25">
      <c r="A44" s="13">
        <v>2009</v>
      </c>
      <c r="B44" s="35">
        <v>0.15901259361332487</v>
      </c>
      <c r="C44" s="15">
        <v>18</v>
      </c>
      <c r="D44" s="16">
        <f t="shared" si="0"/>
        <v>0.13039032676292639</v>
      </c>
      <c r="E44" s="15">
        <v>6</v>
      </c>
      <c r="F44" s="16">
        <f t="shared" si="1"/>
        <v>0.12256690715715081</v>
      </c>
      <c r="G44" s="15">
        <v>0</v>
      </c>
      <c r="H44" s="16">
        <f t="shared" si="7"/>
        <v>0.12256690715715081</v>
      </c>
      <c r="I44" s="15">
        <v>2</v>
      </c>
      <c r="J44" s="17">
        <f t="shared" si="2"/>
        <v>24.461600000000004</v>
      </c>
      <c r="K44" s="16">
        <f t="shared" si="8"/>
        <v>0.12011556901400779</v>
      </c>
      <c r="L44" s="16">
        <f t="shared" si="3"/>
        <v>5.2653400115729443E-3</v>
      </c>
      <c r="M44" s="16">
        <f t="shared" ref="M44:M49" si="10">+L44*28.3495</f>
        <v>0.14926975665808717</v>
      </c>
      <c r="N44" s="15">
        <v>46</v>
      </c>
      <c r="O44" s="15">
        <v>242</v>
      </c>
      <c r="P44" s="18">
        <f t="shared" si="5"/>
        <v>2.8373590108562025E-2</v>
      </c>
      <c r="Q44" s="164">
        <f t="shared" si="6"/>
        <v>6.1681717627308746E-4</v>
      </c>
      <c r="R44" s="119"/>
    </row>
    <row r="45" spans="1:18" ht="13.8" customHeight="1" x14ac:dyDescent="0.25">
      <c r="A45" s="13">
        <v>2010</v>
      </c>
      <c r="B45" s="35">
        <v>0.10720553234161986</v>
      </c>
      <c r="C45" s="15">
        <v>18</v>
      </c>
      <c r="D45" s="16">
        <f t="shared" si="0"/>
        <v>8.7908536520128283E-2</v>
      </c>
      <c r="E45" s="15">
        <v>6</v>
      </c>
      <c r="F45" s="16">
        <f t="shared" si="1"/>
        <v>8.2634024328920586E-2</v>
      </c>
      <c r="G45" s="15">
        <v>0</v>
      </c>
      <c r="H45" s="16">
        <f t="shared" si="7"/>
        <v>8.2634024328920586E-2</v>
      </c>
      <c r="I45" s="15">
        <v>2</v>
      </c>
      <c r="J45" s="17">
        <f t="shared" si="2"/>
        <v>24.46159999999999</v>
      </c>
      <c r="K45" s="16">
        <f t="shared" si="8"/>
        <v>8.0981343842342179E-2</v>
      </c>
      <c r="L45" s="18">
        <f t="shared" si="3"/>
        <v>3.5498671273355474E-3</v>
      </c>
      <c r="M45" s="16">
        <f t="shared" si="10"/>
        <v>0.1006369581263991</v>
      </c>
      <c r="N45" s="15">
        <v>46</v>
      </c>
      <c r="O45" s="15">
        <v>242</v>
      </c>
      <c r="P45" s="18">
        <f t="shared" si="5"/>
        <v>1.9129339147993217E-2</v>
      </c>
      <c r="Q45" s="164">
        <f t="shared" si="6"/>
        <v>4.1585519886941775E-4</v>
      </c>
      <c r="R45" s="119"/>
    </row>
    <row r="46" spans="1:18" ht="13.8" customHeight="1" x14ac:dyDescent="0.25">
      <c r="A46" s="19">
        <v>2011</v>
      </c>
      <c r="B46" s="20">
        <v>0.13362614344968088</v>
      </c>
      <c r="C46" s="21">
        <v>18</v>
      </c>
      <c r="D46" s="20">
        <f t="shared" si="0"/>
        <v>0.10957343762873832</v>
      </c>
      <c r="E46" s="21">
        <v>6</v>
      </c>
      <c r="F46" s="20">
        <f t="shared" si="1"/>
        <v>0.10299903137101402</v>
      </c>
      <c r="G46" s="21">
        <v>0</v>
      </c>
      <c r="H46" s="20">
        <f t="shared" si="7"/>
        <v>0.10299903137101402</v>
      </c>
      <c r="I46" s="21">
        <v>2</v>
      </c>
      <c r="J46" s="22">
        <f t="shared" si="2"/>
        <v>24.461600000000004</v>
      </c>
      <c r="K46" s="20">
        <f t="shared" si="8"/>
        <v>0.10093905074359373</v>
      </c>
      <c r="L46" s="23">
        <f t="shared" si="3"/>
        <v>4.424725512047944E-3</v>
      </c>
      <c r="M46" s="20">
        <f t="shared" si="10"/>
        <v>0.12543875590380318</v>
      </c>
      <c r="N46" s="21">
        <v>46</v>
      </c>
      <c r="O46" s="21">
        <v>242</v>
      </c>
      <c r="P46" s="23">
        <f t="shared" si="5"/>
        <v>2.3843730461053498E-2</v>
      </c>
      <c r="Q46" s="165">
        <f t="shared" si="6"/>
        <v>5.1834196654464127E-4</v>
      </c>
      <c r="R46" s="119"/>
    </row>
    <row r="47" spans="1:18" ht="13.8" customHeight="1" x14ac:dyDescent="0.25">
      <c r="A47" s="19">
        <v>2012</v>
      </c>
      <c r="B47" s="20">
        <v>0.13276407502681226</v>
      </c>
      <c r="C47" s="21">
        <v>18</v>
      </c>
      <c r="D47" s="20">
        <f t="shared" ref="D47:D52" si="11">+B47-B47*(C47/100)</f>
        <v>0.10886654152198605</v>
      </c>
      <c r="E47" s="21">
        <v>6</v>
      </c>
      <c r="F47" s="20">
        <f t="shared" ref="F47:F52" si="12">+(D47-D47*(E47)/100)</f>
        <v>0.10233454903066688</v>
      </c>
      <c r="G47" s="21">
        <v>0</v>
      </c>
      <c r="H47" s="20">
        <f t="shared" si="7"/>
        <v>0.10233454903066688</v>
      </c>
      <c r="I47" s="21">
        <v>2</v>
      </c>
      <c r="J47" s="22">
        <f t="shared" ref="J47:J52" si="13">100-(K47/B47*100)</f>
        <v>24.461600000000004</v>
      </c>
      <c r="K47" s="20">
        <f t="shared" si="8"/>
        <v>0.10028785805005354</v>
      </c>
      <c r="L47" s="23">
        <f t="shared" ref="L47:L52" si="14">+(K47/365)*16</f>
        <v>4.3961800789064564E-3</v>
      </c>
      <c r="M47" s="20">
        <f t="shared" si="10"/>
        <v>0.12462950714695858</v>
      </c>
      <c r="N47" s="21">
        <v>46</v>
      </c>
      <c r="O47" s="21">
        <v>242</v>
      </c>
      <c r="P47" s="23">
        <f t="shared" ref="P47:P52" si="15">+Q47*N47</f>
        <v>2.3689906317190475E-2</v>
      </c>
      <c r="Q47" s="165">
        <f t="shared" ref="Q47:Q52" si="16">+M47/O47</f>
        <v>5.1499796341718425E-4</v>
      </c>
      <c r="R47" s="119"/>
    </row>
    <row r="48" spans="1:18" ht="13.8" customHeight="1" x14ac:dyDescent="0.25">
      <c r="A48" s="19">
        <v>2013</v>
      </c>
      <c r="B48" s="20">
        <v>0.11013505932693049</v>
      </c>
      <c r="C48" s="21">
        <v>18</v>
      </c>
      <c r="D48" s="20">
        <f t="shared" si="11"/>
        <v>9.0310748648083E-2</v>
      </c>
      <c r="E48" s="21">
        <v>6</v>
      </c>
      <c r="F48" s="20">
        <f t="shared" si="12"/>
        <v>8.4892103729198018E-2</v>
      </c>
      <c r="G48" s="21">
        <v>0</v>
      </c>
      <c r="H48" s="20">
        <f t="shared" si="7"/>
        <v>8.4892103729198018E-2</v>
      </c>
      <c r="I48" s="21">
        <v>2</v>
      </c>
      <c r="J48" s="22">
        <f t="shared" si="13"/>
        <v>24.46159999999999</v>
      </c>
      <c r="K48" s="20">
        <f t="shared" si="8"/>
        <v>8.3194261654614063E-2</v>
      </c>
      <c r="L48" s="23">
        <f t="shared" si="14"/>
        <v>3.6468717437639041E-3</v>
      </c>
      <c r="M48" s="20">
        <f t="shared" si="10"/>
        <v>0.1033869904998348</v>
      </c>
      <c r="N48" s="21">
        <v>46</v>
      </c>
      <c r="O48" s="21">
        <v>242</v>
      </c>
      <c r="P48" s="23">
        <f t="shared" si="15"/>
        <v>1.9652072574348763E-2</v>
      </c>
      <c r="Q48" s="165">
        <f t="shared" si="16"/>
        <v>4.2721896900758179E-4</v>
      </c>
      <c r="R48" s="119"/>
    </row>
    <row r="49" spans="1:18" ht="13.8" customHeight="1" x14ac:dyDescent="0.25">
      <c r="A49" s="19">
        <v>2014</v>
      </c>
      <c r="B49" s="20">
        <v>6.9936651543814274E-2</v>
      </c>
      <c r="C49" s="21">
        <v>18</v>
      </c>
      <c r="D49" s="20">
        <f t="shared" si="11"/>
        <v>5.7348054265927706E-2</v>
      </c>
      <c r="E49" s="21">
        <v>6</v>
      </c>
      <c r="F49" s="20">
        <f t="shared" si="12"/>
        <v>5.3907171009972041E-2</v>
      </c>
      <c r="G49" s="21">
        <v>0</v>
      </c>
      <c r="H49" s="20">
        <f t="shared" si="7"/>
        <v>5.3907171009972041E-2</v>
      </c>
      <c r="I49" s="21">
        <v>2</v>
      </c>
      <c r="J49" s="22">
        <f t="shared" si="13"/>
        <v>24.461600000000004</v>
      </c>
      <c r="K49" s="20">
        <f t="shared" si="8"/>
        <v>5.2829027589772599E-2</v>
      </c>
      <c r="L49" s="23">
        <f t="shared" si="14"/>
        <v>2.3157929902366072E-3</v>
      </c>
      <c r="M49" s="20">
        <f t="shared" si="10"/>
        <v>6.5651573376712694E-2</v>
      </c>
      <c r="N49" s="21">
        <v>46</v>
      </c>
      <c r="O49" s="21">
        <v>242</v>
      </c>
      <c r="P49" s="23">
        <f t="shared" si="15"/>
        <v>1.2479224691441256E-2</v>
      </c>
      <c r="Q49" s="165">
        <f t="shared" si="16"/>
        <v>2.7128749329220119E-4</v>
      </c>
      <c r="R49" s="119"/>
    </row>
    <row r="50" spans="1:18" ht="13.8" customHeight="1" x14ac:dyDescent="0.25">
      <c r="A50" s="24">
        <v>2015</v>
      </c>
      <c r="B50" s="20">
        <v>6.4457038331849195E-2</v>
      </c>
      <c r="C50" s="25">
        <v>18</v>
      </c>
      <c r="D50" s="26">
        <f t="shared" si="11"/>
        <v>5.2854771432116338E-2</v>
      </c>
      <c r="E50" s="25">
        <v>6</v>
      </c>
      <c r="F50" s="26">
        <f t="shared" si="12"/>
        <v>4.9683485146189359E-2</v>
      </c>
      <c r="G50" s="25">
        <v>0</v>
      </c>
      <c r="H50" s="20">
        <f t="shared" si="7"/>
        <v>4.9683485146189359E-2</v>
      </c>
      <c r="I50" s="25">
        <v>2</v>
      </c>
      <c r="J50" s="27">
        <f t="shared" si="13"/>
        <v>24.46159999999999</v>
      </c>
      <c r="K50" s="20">
        <f t="shared" si="8"/>
        <v>4.8689815443265574E-2</v>
      </c>
      <c r="L50" s="28">
        <f t="shared" si="14"/>
        <v>2.1343480742253402E-3</v>
      </c>
      <c r="M50" s="26">
        <f t="shared" ref="M50:M54" si="17">+L50*28.3495</f>
        <v>6.0507700730251281E-2</v>
      </c>
      <c r="N50" s="25">
        <v>46</v>
      </c>
      <c r="O50" s="25">
        <v>242</v>
      </c>
      <c r="P50" s="28">
        <f t="shared" si="15"/>
        <v>1.1501463775171731E-2</v>
      </c>
      <c r="Q50" s="166">
        <f t="shared" si="16"/>
        <v>2.5003182119938546E-4</v>
      </c>
      <c r="R50" s="119"/>
    </row>
    <row r="51" spans="1:18" ht="13.8" customHeight="1" x14ac:dyDescent="0.25">
      <c r="A51" s="29">
        <v>2016</v>
      </c>
      <c r="B51" s="35">
        <v>7.8438123337883525E-2</v>
      </c>
      <c r="C51" s="30">
        <v>18</v>
      </c>
      <c r="D51" s="14">
        <f t="shared" si="11"/>
        <v>6.4319261137064487E-2</v>
      </c>
      <c r="E51" s="30">
        <v>6</v>
      </c>
      <c r="F51" s="14">
        <f t="shared" si="12"/>
        <v>6.0460105468840619E-2</v>
      </c>
      <c r="G51" s="30">
        <v>0</v>
      </c>
      <c r="H51" s="16">
        <f t="shared" si="7"/>
        <v>6.0460105468840619E-2</v>
      </c>
      <c r="I51" s="30">
        <v>2</v>
      </c>
      <c r="J51" s="32">
        <f t="shared" si="13"/>
        <v>24.461600000000004</v>
      </c>
      <c r="K51" s="16">
        <f t="shared" si="8"/>
        <v>5.9250903359463807E-2</v>
      </c>
      <c r="L51" s="33">
        <f t="shared" si="14"/>
        <v>2.597299873291564E-3</v>
      </c>
      <c r="M51" s="14">
        <f t="shared" si="17"/>
        <v>7.3632152757879196E-2</v>
      </c>
      <c r="N51" s="30">
        <v>46</v>
      </c>
      <c r="O51" s="30">
        <v>242</v>
      </c>
      <c r="P51" s="33">
        <f t="shared" si="15"/>
        <v>1.3996194325877863E-2</v>
      </c>
      <c r="Q51" s="167">
        <f t="shared" si="16"/>
        <v>3.042650940408231E-4</v>
      </c>
      <c r="R51" s="119"/>
    </row>
    <row r="52" spans="1:18" ht="13.8" customHeight="1" x14ac:dyDescent="0.25">
      <c r="A52" s="29">
        <v>2017</v>
      </c>
      <c r="B52" s="35">
        <v>6.7096112332100805E-2</v>
      </c>
      <c r="C52" s="30">
        <v>18</v>
      </c>
      <c r="D52" s="14">
        <f t="shared" si="11"/>
        <v>5.5018812112322658E-2</v>
      </c>
      <c r="E52" s="30">
        <v>6</v>
      </c>
      <c r="F52" s="14">
        <f t="shared" si="12"/>
        <v>5.1717683385583302E-2</v>
      </c>
      <c r="G52" s="30">
        <v>0</v>
      </c>
      <c r="H52" s="16">
        <f t="shared" si="7"/>
        <v>5.1717683385583302E-2</v>
      </c>
      <c r="I52" s="30">
        <v>2</v>
      </c>
      <c r="J52" s="32">
        <f t="shared" si="13"/>
        <v>24.46159999999999</v>
      </c>
      <c r="K52" s="16">
        <f t="shared" si="8"/>
        <v>5.0683329717871636E-2</v>
      </c>
      <c r="L52" s="33">
        <f t="shared" si="14"/>
        <v>2.2217350013313594E-3</v>
      </c>
      <c r="M52" s="14">
        <f t="shared" si="17"/>
        <v>6.2985076420243369E-2</v>
      </c>
      <c r="N52" s="30">
        <v>46</v>
      </c>
      <c r="O52" s="30">
        <v>242</v>
      </c>
      <c r="P52" s="33">
        <f t="shared" si="15"/>
        <v>1.1972369898062789E-2</v>
      </c>
      <c r="Q52" s="167">
        <f t="shared" si="16"/>
        <v>2.6026891082745195E-4</v>
      </c>
      <c r="R52" s="119"/>
    </row>
    <row r="53" spans="1:18" ht="13.8" customHeight="1" x14ac:dyDescent="0.25">
      <c r="A53" s="59">
        <v>2018</v>
      </c>
      <c r="B53" s="35">
        <v>5.8116896914867607E-2</v>
      </c>
      <c r="C53" s="31">
        <v>18</v>
      </c>
      <c r="D53" s="35">
        <f>+B53-B53*(C53/100)</f>
        <v>4.7655855470191438E-2</v>
      </c>
      <c r="E53" s="31">
        <v>6</v>
      </c>
      <c r="F53" s="35">
        <f>+(D53-D53*(E53)/100)</f>
        <v>4.479650414197995E-2</v>
      </c>
      <c r="G53" s="31">
        <v>0</v>
      </c>
      <c r="H53" s="80">
        <f>F53-(F53*G53/100)</f>
        <v>4.479650414197995E-2</v>
      </c>
      <c r="I53" s="31">
        <v>2</v>
      </c>
      <c r="J53" s="60">
        <f>100-(K53/B53*100)</f>
        <v>24.461600000000004</v>
      </c>
      <c r="K53" s="80">
        <f>+H53-H53*I53/100</f>
        <v>4.390057405914035E-2</v>
      </c>
      <c r="L53" s="61">
        <f>+(K53/365)*16</f>
        <v>1.924408725880125E-3</v>
      </c>
      <c r="M53" s="35">
        <f t="shared" si="17"/>
        <v>5.45560251743386E-2</v>
      </c>
      <c r="N53" s="31">
        <v>46</v>
      </c>
      <c r="O53" s="31">
        <v>242</v>
      </c>
      <c r="P53" s="61">
        <f>+Q53*N53</f>
        <v>1.0370153545535436E-2</v>
      </c>
      <c r="Q53" s="168">
        <f>+M53/O53</f>
        <v>2.2543812055511819E-4</v>
      </c>
      <c r="R53" s="119"/>
    </row>
    <row r="54" spans="1:18" ht="13.8" customHeight="1" x14ac:dyDescent="0.25">
      <c r="A54" s="59">
        <v>2019</v>
      </c>
      <c r="B54" s="35">
        <v>5.957708934600206E-2</v>
      </c>
      <c r="C54" s="31">
        <v>18</v>
      </c>
      <c r="D54" s="35">
        <f>+B54-B54*(C54/100)</f>
        <v>4.885321326372169E-2</v>
      </c>
      <c r="E54" s="31">
        <v>6</v>
      </c>
      <c r="F54" s="35">
        <f>+(D54-D54*(E54)/100)</f>
        <v>4.5922020467898388E-2</v>
      </c>
      <c r="G54" s="31">
        <v>0</v>
      </c>
      <c r="H54" s="80">
        <f>F54-(F54*G54/100)</f>
        <v>4.5922020467898388E-2</v>
      </c>
      <c r="I54" s="31">
        <v>2</v>
      </c>
      <c r="J54" s="60">
        <f>100-(K54/B54*100)</f>
        <v>24.461600000000004</v>
      </c>
      <c r="K54" s="80">
        <f>+H54-H54*I54/100</f>
        <v>4.5003580058540417E-2</v>
      </c>
      <c r="L54" s="61">
        <f>+(K54/365)*16</f>
        <v>1.9727596737990319E-3</v>
      </c>
      <c r="M54" s="35">
        <f t="shared" si="17"/>
        <v>5.5926750372365656E-2</v>
      </c>
      <c r="N54" s="31">
        <v>46</v>
      </c>
      <c r="O54" s="31">
        <v>242</v>
      </c>
      <c r="P54" s="61">
        <f>+Q54*N54</f>
        <v>1.0630704616234795E-2</v>
      </c>
      <c r="Q54" s="168">
        <f>+M54/O54</f>
        <v>2.3110227426597379E-4</v>
      </c>
      <c r="R54" s="119"/>
    </row>
    <row r="55" spans="1:18" ht="13.8" customHeight="1" x14ac:dyDescent="0.25">
      <c r="A55" s="59">
        <v>2020</v>
      </c>
      <c r="B55" s="84" t="s">
        <v>8</v>
      </c>
      <c r="C55" s="84" t="s">
        <v>8</v>
      </c>
      <c r="D55" s="84" t="s">
        <v>8</v>
      </c>
      <c r="E55" s="84" t="s">
        <v>8</v>
      </c>
      <c r="F55" s="84" t="s">
        <v>8</v>
      </c>
      <c r="G55" s="84" t="s">
        <v>8</v>
      </c>
      <c r="H55" s="84" t="s">
        <v>8</v>
      </c>
      <c r="I55" s="84" t="s">
        <v>8</v>
      </c>
      <c r="J55" s="84" t="s">
        <v>8</v>
      </c>
      <c r="K55" s="84" t="s">
        <v>8</v>
      </c>
      <c r="L55" s="84" t="s">
        <v>8</v>
      </c>
      <c r="M55" s="84" t="s">
        <v>8</v>
      </c>
      <c r="N55" s="84" t="s">
        <v>8</v>
      </c>
      <c r="O55" s="84" t="s">
        <v>8</v>
      </c>
      <c r="P55" s="84" t="s">
        <v>8</v>
      </c>
      <c r="Q55" s="169" t="s">
        <v>8</v>
      </c>
      <c r="R55" s="119"/>
    </row>
    <row r="56" spans="1:18" ht="13.8" customHeight="1" x14ac:dyDescent="0.25">
      <c r="A56" s="19">
        <v>2021</v>
      </c>
      <c r="B56" s="143" t="s">
        <v>8</v>
      </c>
      <c r="C56" s="76" t="s">
        <v>8</v>
      </c>
      <c r="D56" s="76" t="s">
        <v>8</v>
      </c>
      <c r="E56" s="76" t="s">
        <v>8</v>
      </c>
      <c r="F56" s="76" t="s">
        <v>8</v>
      </c>
      <c r="G56" s="76" t="s">
        <v>8</v>
      </c>
      <c r="H56" s="76" t="s">
        <v>8</v>
      </c>
      <c r="I56" s="76" t="s">
        <v>8</v>
      </c>
      <c r="J56" s="76" t="s">
        <v>8</v>
      </c>
      <c r="K56" s="76" t="s">
        <v>8</v>
      </c>
      <c r="L56" s="76" t="s">
        <v>8</v>
      </c>
      <c r="M56" s="76" t="s">
        <v>8</v>
      </c>
      <c r="N56" s="76" t="s">
        <v>8</v>
      </c>
      <c r="O56" s="76" t="s">
        <v>8</v>
      </c>
      <c r="P56" s="76" t="s">
        <v>8</v>
      </c>
      <c r="Q56" s="170" t="s">
        <v>8</v>
      </c>
      <c r="R56" s="119"/>
    </row>
    <row r="57" spans="1:18" ht="13.8" customHeight="1" thickBot="1" x14ac:dyDescent="0.3">
      <c r="A57" s="123">
        <v>2022</v>
      </c>
      <c r="B57" s="135" t="s">
        <v>8</v>
      </c>
      <c r="C57" s="135" t="s">
        <v>8</v>
      </c>
      <c r="D57" s="135" t="s">
        <v>8</v>
      </c>
      <c r="E57" s="135" t="s">
        <v>8</v>
      </c>
      <c r="F57" s="135" t="s">
        <v>8</v>
      </c>
      <c r="G57" s="135" t="s">
        <v>8</v>
      </c>
      <c r="H57" s="135" t="s">
        <v>8</v>
      </c>
      <c r="I57" s="135" t="s">
        <v>8</v>
      </c>
      <c r="J57" s="135" t="s">
        <v>8</v>
      </c>
      <c r="K57" s="135" t="s">
        <v>8</v>
      </c>
      <c r="L57" s="135" t="s">
        <v>8</v>
      </c>
      <c r="M57" s="135" t="s">
        <v>8</v>
      </c>
      <c r="N57" s="135" t="s">
        <v>8</v>
      </c>
      <c r="O57" s="135" t="s">
        <v>8</v>
      </c>
      <c r="P57" s="135" t="s">
        <v>8</v>
      </c>
      <c r="Q57" s="171" t="s">
        <v>8</v>
      </c>
      <c r="R57" s="119"/>
    </row>
    <row r="58" spans="1:18" ht="15" customHeight="1" thickTop="1" x14ac:dyDescent="0.25">
      <c r="A58" s="7" t="s">
        <v>96</v>
      </c>
    </row>
    <row r="59" spans="1:18" ht="15" customHeight="1" x14ac:dyDescent="0.25">
      <c r="A59" s="7" t="s">
        <v>88</v>
      </c>
    </row>
    <row r="60" spans="1:18" ht="15" customHeight="1" x14ac:dyDescent="0.25">
      <c r="A60" s="7" t="s">
        <v>104</v>
      </c>
    </row>
    <row r="61" spans="1:18" ht="15" customHeight="1" x14ac:dyDescent="0.25">
      <c r="A61" s="7" t="s">
        <v>209</v>
      </c>
    </row>
    <row r="62" spans="1:18" ht="15" customHeight="1" x14ac:dyDescent="0.25">
      <c r="A62" s="7" t="s">
        <v>210</v>
      </c>
    </row>
    <row r="63" spans="1:18" ht="15" customHeight="1" x14ac:dyDescent="0.25">
      <c r="A63" s="7" t="s">
        <v>105</v>
      </c>
    </row>
    <row r="64" spans="1:18" ht="15" customHeight="1" x14ac:dyDescent="0.25">
      <c r="A64" s="7" t="s">
        <v>185</v>
      </c>
    </row>
    <row r="65" spans="1:1" ht="15" customHeight="1" x14ac:dyDescent="0.25">
      <c r="A65" s="7" t="s">
        <v>198</v>
      </c>
    </row>
    <row r="66" spans="1:1" ht="15" customHeight="1" x14ac:dyDescent="0.25">
      <c r="A66"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92">
    <pageSetUpPr fitToPage="1"/>
  </sheetPr>
  <dimension ref="A1:R66"/>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142</v>
      </c>
      <c r="B1" s="129"/>
      <c r="C1" s="129"/>
      <c r="D1" s="129"/>
      <c r="E1" s="129"/>
      <c r="F1" s="43"/>
      <c r="G1" s="129"/>
      <c r="H1" s="43"/>
      <c r="I1" s="129"/>
      <c r="J1" s="129"/>
      <c r="K1" s="129"/>
      <c r="L1" s="129"/>
      <c r="M1" s="129"/>
      <c r="N1" s="129"/>
      <c r="O1" s="129"/>
      <c r="P1" s="129"/>
      <c r="Q1" s="129"/>
    </row>
    <row r="2" spans="1:18" ht="36" customHeight="1" thickTop="1" x14ac:dyDescent="0.25">
      <c r="A2" s="52" t="s">
        <v>0</v>
      </c>
      <c r="B2" s="53" t="s">
        <v>141</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35">
        <v>4.6655413442347271</v>
      </c>
      <c r="C5" s="15">
        <v>40</v>
      </c>
      <c r="D5" s="16">
        <f t="shared" ref="D5:D46" si="0">+B5-B5*(C5/100)</f>
        <v>2.7993248065408363</v>
      </c>
      <c r="E5" s="15">
        <v>6</v>
      </c>
      <c r="F5" s="16">
        <f t="shared" ref="F5:F46" si="1">+(D5-D5*(E5)/100)</f>
        <v>2.631365318148386</v>
      </c>
      <c r="G5" s="15">
        <v>0</v>
      </c>
      <c r="H5" s="16">
        <f>F5-(F5*G5/100)</f>
        <v>2.631365318148386</v>
      </c>
      <c r="I5" s="15">
        <v>24</v>
      </c>
      <c r="J5" s="17">
        <f t="shared" ref="J5:J46" si="2">100-(K5/B5*100)</f>
        <v>57.135999999999996</v>
      </c>
      <c r="K5" s="16">
        <f>+H5-H5*I5/100</f>
        <v>1.9998376417927735</v>
      </c>
      <c r="L5" s="16">
        <f t="shared" ref="L5:L46" si="3">+(K5/365)*16</f>
        <v>8.7664115804614723E-2</v>
      </c>
      <c r="M5" s="16">
        <f t="shared" ref="M5:M37" si="4">+L5*28.3495</f>
        <v>2.485233851002925</v>
      </c>
      <c r="N5" s="15">
        <v>30</v>
      </c>
      <c r="O5" s="15">
        <v>135</v>
      </c>
      <c r="P5" s="18">
        <f t="shared" ref="P5:P46" si="5">+Q5*N5</f>
        <v>0.55227418911176107</v>
      </c>
      <c r="Q5" s="114">
        <f t="shared" ref="Q5:Q46" si="6">+M5/O5</f>
        <v>1.8409139637058702E-2</v>
      </c>
      <c r="R5" s="119"/>
    </row>
    <row r="6" spans="1:18" ht="13.8" customHeight="1" x14ac:dyDescent="0.25">
      <c r="A6" s="19">
        <v>1971</v>
      </c>
      <c r="B6" s="20">
        <v>4.5619782972090857</v>
      </c>
      <c r="C6" s="21">
        <v>40</v>
      </c>
      <c r="D6" s="20">
        <f t="shared" si="0"/>
        <v>2.7371869783254512</v>
      </c>
      <c r="E6" s="21">
        <v>6</v>
      </c>
      <c r="F6" s="20">
        <f t="shared" si="1"/>
        <v>2.5729557596259243</v>
      </c>
      <c r="G6" s="21">
        <v>0</v>
      </c>
      <c r="H6" s="20">
        <f t="shared" ref="H6:H52" si="7">F6-(F6*G6/100)</f>
        <v>2.5729557596259243</v>
      </c>
      <c r="I6" s="21">
        <v>24</v>
      </c>
      <c r="J6" s="22">
        <f t="shared" si="2"/>
        <v>57.135999999999996</v>
      </c>
      <c r="K6" s="20">
        <f t="shared" ref="K6:K52" si="8">+H6-H6*I6/100</f>
        <v>1.9554463773157025</v>
      </c>
      <c r="L6" s="20">
        <f t="shared" si="3"/>
        <v>8.5718197361784224E-2</v>
      </c>
      <c r="M6" s="20">
        <f t="shared" si="4"/>
        <v>2.4300680361079019</v>
      </c>
      <c r="N6" s="21">
        <v>30</v>
      </c>
      <c r="O6" s="21">
        <v>135</v>
      </c>
      <c r="P6" s="23">
        <f t="shared" si="5"/>
        <v>0.54001511913508926</v>
      </c>
      <c r="Q6" s="115">
        <f t="shared" si="6"/>
        <v>1.8000503971169642E-2</v>
      </c>
      <c r="R6" s="119"/>
    </row>
    <row r="7" spans="1:18" ht="13.8" customHeight="1" x14ac:dyDescent="0.25">
      <c r="A7" s="19">
        <v>1972</v>
      </c>
      <c r="B7" s="20">
        <v>4.61583907360267</v>
      </c>
      <c r="C7" s="21">
        <v>40</v>
      </c>
      <c r="D7" s="20">
        <f t="shared" si="0"/>
        <v>2.769503444161602</v>
      </c>
      <c r="E7" s="21">
        <v>6</v>
      </c>
      <c r="F7" s="20">
        <f t="shared" si="1"/>
        <v>2.6033332375119058</v>
      </c>
      <c r="G7" s="21">
        <v>0</v>
      </c>
      <c r="H7" s="20">
        <f t="shared" si="7"/>
        <v>2.6033332375119058</v>
      </c>
      <c r="I7" s="21">
        <v>24</v>
      </c>
      <c r="J7" s="22">
        <f t="shared" si="2"/>
        <v>57.136000000000003</v>
      </c>
      <c r="K7" s="20">
        <f t="shared" si="8"/>
        <v>1.9785332605090484</v>
      </c>
      <c r="L7" s="20">
        <f t="shared" si="3"/>
        <v>8.6730225118204857E-2</v>
      </c>
      <c r="M7" s="20">
        <f t="shared" si="4"/>
        <v>2.4587585169885484</v>
      </c>
      <c r="N7" s="21">
        <v>30</v>
      </c>
      <c r="O7" s="21">
        <v>135</v>
      </c>
      <c r="P7" s="23">
        <f t="shared" si="5"/>
        <v>0.5463907815530108</v>
      </c>
      <c r="Q7" s="115">
        <f t="shared" si="6"/>
        <v>1.8213026051767025E-2</v>
      </c>
      <c r="R7" s="119"/>
    </row>
    <row r="8" spans="1:18" ht="13.8" customHeight="1" x14ac:dyDescent="0.25">
      <c r="A8" s="19">
        <v>1973</v>
      </c>
      <c r="B8" s="20">
        <v>4.9033358764198862</v>
      </c>
      <c r="C8" s="21">
        <v>40</v>
      </c>
      <c r="D8" s="20">
        <f t="shared" si="0"/>
        <v>2.9420015258519316</v>
      </c>
      <c r="E8" s="21">
        <v>6</v>
      </c>
      <c r="F8" s="20">
        <f t="shared" si="1"/>
        <v>2.7654814343008156</v>
      </c>
      <c r="G8" s="21">
        <v>0</v>
      </c>
      <c r="H8" s="20">
        <f t="shared" si="7"/>
        <v>2.7654814343008156</v>
      </c>
      <c r="I8" s="21">
        <v>24</v>
      </c>
      <c r="J8" s="22">
        <f t="shared" si="2"/>
        <v>57.135999999999996</v>
      </c>
      <c r="K8" s="20">
        <f t="shared" si="8"/>
        <v>2.10176589006862</v>
      </c>
      <c r="L8" s="20">
        <f t="shared" si="3"/>
        <v>9.2132203400268273E-2</v>
      </c>
      <c r="M8" s="20">
        <f t="shared" si="4"/>
        <v>2.6119019002959054</v>
      </c>
      <c r="N8" s="21">
        <v>30</v>
      </c>
      <c r="O8" s="21">
        <v>135</v>
      </c>
      <c r="P8" s="23">
        <f t="shared" si="5"/>
        <v>0.5804226445102012</v>
      </c>
      <c r="Q8" s="115">
        <f t="shared" si="6"/>
        <v>1.9347421483673372E-2</v>
      </c>
      <c r="R8" s="119"/>
    </row>
    <row r="9" spans="1:18" ht="13.8" customHeight="1" x14ac:dyDescent="0.25">
      <c r="A9" s="19">
        <v>1974</v>
      </c>
      <c r="B9" s="20">
        <v>4.8704453737578541</v>
      </c>
      <c r="C9" s="21">
        <v>40</v>
      </c>
      <c r="D9" s="20">
        <f t="shared" si="0"/>
        <v>2.9222672242547123</v>
      </c>
      <c r="E9" s="21">
        <v>6</v>
      </c>
      <c r="F9" s="20">
        <f t="shared" si="1"/>
        <v>2.7469311907994296</v>
      </c>
      <c r="G9" s="21">
        <v>0</v>
      </c>
      <c r="H9" s="20">
        <f t="shared" si="7"/>
        <v>2.7469311907994296</v>
      </c>
      <c r="I9" s="21">
        <v>24</v>
      </c>
      <c r="J9" s="22">
        <f t="shared" si="2"/>
        <v>57.135999999999996</v>
      </c>
      <c r="K9" s="20">
        <f t="shared" si="8"/>
        <v>2.0876677050075667</v>
      </c>
      <c r="L9" s="20">
        <f t="shared" si="3"/>
        <v>9.1514200767454978E-2</v>
      </c>
      <c r="M9" s="20">
        <f t="shared" si="4"/>
        <v>2.5943818346569647</v>
      </c>
      <c r="N9" s="21">
        <v>30</v>
      </c>
      <c r="O9" s="21">
        <v>135</v>
      </c>
      <c r="P9" s="23">
        <f t="shared" si="5"/>
        <v>0.57652929659043661</v>
      </c>
      <c r="Q9" s="115">
        <f t="shared" si="6"/>
        <v>1.9217643219681221E-2</v>
      </c>
      <c r="R9" s="119"/>
    </row>
    <row r="10" spans="1:18" ht="13.8" customHeight="1" x14ac:dyDescent="0.25">
      <c r="A10" s="19">
        <v>1975</v>
      </c>
      <c r="B10" s="20">
        <v>4.4466687517713925</v>
      </c>
      <c r="C10" s="21">
        <v>40</v>
      </c>
      <c r="D10" s="20">
        <f t="shared" si="0"/>
        <v>2.6680012510628357</v>
      </c>
      <c r="E10" s="21">
        <v>6</v>
      </c>
      <c r="F10" s="20">
        <f t="shared" si="1"/>
        <v>2.5079211759990656</v>
      </c>
      <c r="G10" s="21">
        <v>0</v>
      </c>
      <c r="H10" s="20">
        <f t="shared" si="7"/>
        <v>2.5079211759990656</v>
      </c>
      <c r="I10" s="21">
        <v>24</v>
      </c>
      <c r="J10" s="22">
        <f t="shared" si="2"/>
        <v>57.135999999999996</v>
      </c>
      <c r="K10" s="20">
        <f t="shared" si="8"/>
        <v>1.9060200937592899</v>
      </c>
      <c r="L10" s="20">
        <f t="shared" si="3"/>
        <v>8.3551565753831894E-2</v>
      </c>
      <c r="M10" s="20">
        <f t="shared" si="4"/>
        <v>2.3686451133382573</v>
      </c>
      <c r="N10" s="21">
        <v>30</v>
      </c>
      <c r="O10" s="21">
        <v>135</v>
      </c>
      <c r="P10" s="23">
        <f t="shared" si="5"/>
        <v>0.52636558074183504</v>
      </c>
      <c r="Q10" s="115">
        <f t="shared" si="6"/>
        <v>1.7545519358061167E-2</v>
      </c>
      <c r="R10" s="119"/>
    </row>
    <row r="11" spans="1:18" ht="13.8" customHeight="1" x14ac:dyDescent="0.25">
      <c r="A11" s="13">
        <v>1976</v>
      </c>
      <c r="B11" s="35">
        <v>4.8755255333823966</v>
      </c>
      <c r="C11" s="15">
        <v>40</v>
      </c>
      <c r="D11" s="16">
        <f t="shared" si="0"/>
        <v>2.9253153200294379</v>
      </c>
      <c r="E11" s="15">
        <v>6</v>
      </c>
      <c r="F11" s="16">
        <f t="shared" si="1"/>
        <v>2.7497964008276718</v>
      </c>
      <c r="G11" s="15">
        <v>0</v>
      </c>
      <c r="H11" s="16">
        <f t="shared" si="7"/>
        <v>2.7497964008276718</v>
      </c>
      <c r="I11" s="15">
        <v>24</v>
      </c>
      <c r="J11" s="17">
        <f t="shared" si="2"/>
        <v>57.135999999999996</v>
      </c>
      <c r="K11" s="16">
        <f t="shared" si="8"/>
        <v>2.0898452646290306</v>
      </c>
      <c r="L11" s="16">
        <f t="shared" si="3"/>
        <v>9.1609655435793122E-2</v>
      </c>
      <c r="M11" s="16">
        <f t="shared" si="4"/>
        <v>2.5970879267770171</v>
      </c>
      <c r="N11" s="30">
        <v>30</v>
      </c>
      <c r="O11" s="15">
        <v>135</v>
      </c>
      <c r="P11" s="18">
        <f t="shared" si="5"/>
        <v>0.57713065039489264</v>
      </c>
      <c r="Q11" s="114">
        <f t="shared" si="6"/>
        <v>1.9237688346496421E-2</v>
      </c>
      <c r="R11" s="119"/>
    </row>
    <row r="12" spans="1:18" ht="13.8" customHeight="1" x14ac:dyDescent="0.25">
      <c r="A12" s="13">
        <v>1977</v>
      </c>
      <c r="B12" s="35">
        <v>4.8161026541592511</v>
      </c>
      <c r="C12" s="15">
        <v>40</v>
      </c>
      <c r="D12" s="16">
        <f t="shared" si="0"/>
        <v>2.8896615924955507</v>
      </c>
      <c r="E12" s="15">
        <v>6</v>
      </c>
      <c r="F12" s="16">
        <f t="shared" si="1"/>
        <v>2.7162818969458176</v>
      </c>
      <c r="G12" s="15">
        <v>0</v>
      </c>
      <c r="H12" s="16">
        <f t="shared" si="7"/>
        <v>2.7162818969458176</v>
      </c>
      <c r="I12" s="15">
        <v>24</v>
      </c>
      <c r="J12" s="17">
        <f t="shared" si="2"/>
        <v>57.136000000000003</v>
      </c>
      <c r="K12" s="16">
        <f t="shared" si="8"/>
        <v>2.0643742416788213</v>
      </c>
      <c r="L12" s="16">
        <f t="shared" si="3"/>
        <v>9.0493117443455187E-2</v>
      </c>
      <c r="M12" s="16">
        <f t="shared" si="4"/>
        <v>2.5654346329632327</v>
      </c>
      <c r="N12" s="15">
        <v>30</v>
      </c>
      <c r="O12" s="15">
        <v>135</v>
      </c>
      <c r="P12" s="18">
        <f t="shared" si="5"/>
        <v>0.57009658510294059</v>
      </c>
      <c r="Q12" s="114">
        <f t="shared" si="6"/>
        <v>1.9003219503431354E-2</v>
      </c>
      <c r="R12" s="119"/>
    </row>
    <row r="13" spans="1:18" ht="13.8" customHeight="1" x14ac:dyDescent="0.25">
      <c r="A13" s="13">
        <v>1978</v>
      </c>
      <c r="B13" s="35">
        <v>4.8201944034275321</v>
      </c>
      <c r="C13" s="15">
        <v>40</v>
      </c>
      <c r="D13" s="16">
        <f t="shared" si="0"/>
        <v>2.8921166420565192</v>
      </c>
      <c r="E13" s="15">
        <v>6</v>
      </c>
      <c r="F13" s="16">
        <f t="shared" si="1"/>
        <v>2.7185896435331278</v>
      </c>
      <c r="G13" s="15">
        <v>0</v>
      </c>
      <c r="H13" s="16">
        <f t="shared" si="7"/>
        <v>2.7185896435331278</v>
      </c>
      <c r="I13" s="15">
        <v>24</v>
      </c>
      <c r="J13" s="17">
        <f t="shared" si="2"/>
        <v>57.136000000000003</v>
      </c>
      <c r="K13" s="16">
        <f t="shared" si="8"/>
        <v>2.0661281290851772</v>
      </c>
      <c r="L13" s="16">
        <f t="shared" si="3"/>
        <v>9.0570000179076265E-2</v>
      </c>
      <c r="M13" s="16">
        <f t="shared" si="4"/>
        <v>2.5676142200767225</v>
      </c>
      <c r="N13" s="15">
        <v>30</v>
      </c>
      <c r="O13" s="15">
        <v>135</v>
      </c>
      <c r="P13" s="18">
        <f t="shared" si="5"/>
        <v>0.57058093779482721</v>
      </c>
      <c r="Q13" s="114">
        <f t="shared" si="6"/>
        <v>1.9019364593160906E-2</v>
      </c>
      <c r="R13" s="119"/>
    </row>
    <row r="14" spans="1:18" ht="13.8" customHeight="1" x14ac:dyDescent="0.25">
      <c r="A14" s="13">
        <v>1979</v>
      </c>
      <c r="B14" s="35">
        <v>4.7354514578869269</v>
      </c>
      <c r="C14" s="15">
        <v>40</v>
      </c>
      <c r="D14" s="16">
        <f t="shared" si="0"/>
        <v>2.8412708747321558</v>
      </c>
      <c r="E14" s="15">
        <v>6</v>
      </c>
      <c r="F14" s="16">
        <f t="shared" si="1"/>
        <v>2.6707946222482266</v>
      </c>
      <c r="G14" s="15">
        <v>0</v>
      </c>
      <c r="H14" s="16">
        <f t="shared" si="7"/>
        <v>2.6707946222482266</v>
      </c>
      <c r="I14" s="15">
        <v>24</v>
      </c>
      <c r="J14" s="17">
        <f t="shared" si="2"/>
        <v>57.13600000000001</v>
      </c>
      <c r="K14" s="16">
        <f t="shared" si="8"/>
        <v>2.029803912908652</v>
      </c>
      <c r="L14" s="16">
        <f t="shared" si="3"/>
        <v>8.8977705771338178E-2</v>
      </c>
      <c r="M14" s="16">
        <f t="shared" si="4"/>
        <v>2.5224734697645514</v>
      </c>
      <c r="N14" s="15">
        <v>30</v>
      </c>
      <c r="O14" s="15">
        <v>135</v>
      </c>
      <c r="P14" s="18">
        <f t="shared" si="5"/>
        <v>0.56054965994767803</v>
      </c>
      <c r="Q14" s="114">
        <f t="shared" si="6"/>
        <v>1.8684988664922603E-2</v>
      </c>
      <c r="R14" s="119"/>
    </row>
    <row r="15" spans="1:18" ht="13.8" customHeight="1" x14ac:dyDescent="0.25">
      <c r="A15" s="13">
        <v>1980</v>
      </c>
      <c r="B15" s="35">
        <v>4.5537939792194484</v>
      </c>
      <c r="C15" s="15">
        <v>40</v>
      </c>
      <c r="D15" s="16">
        <f t="shared" si="0"/>
        <v>2.7322763875316687</v>
      </c>
      <c r="E15" s="15">
        <v>6</v>
      </c>
      <c r="F15" s="16">
        <f t="shared" si="1"/>
        <v>2.5683398042797685</v>
      </c>
      <c r="G15" s="15">
        <v>0</v>
      </c>
      <c r="H15" s="16">
        <f t="shared" si="7"/>
        <v>2.5683398042797685</v>
      </c>
      <c r="I15" s="15">
        <v>24</v>
      </c>
      <c r="J15" s="17">
        <f t="shared" si="2"/>
        <v>57.13600000000001</v>
      </c>
      <c r="K15" s="16">
        <f t="shared" si="8"/>
        <v>1.951938251252624</v>
      </c>
      <c r="L15" s="16">
        <f t="shared" si="3"/>
        <v>8.556441649326571E-2</v>
      </c>
      <c r="M15" s="16">
        <f t="shared" si="4"/>
        <v>2.4257084253758361</v>
      </c>
      <c r="N15" s="15">
        <v>30</v>
      </c>
      <c r="O15" s="15">
        <v>135</v>
      </c>
      <c r="P15" s="18">
        <f t="shared" si="5"/>
        <v>0.53904631675018577</v>
      </c>
      <c r="Q15" s="114">
        <f t="shared" si="6"/>
        <v>1.7968210558339526E-2</v>
      </c>
      <c r="R15" s="119"/>
    </row>
    <row r="16" spans="1:18" ht="13.8" customHeight="1" x14ac:dyDescent="0.25">
      <c r="A16" s="19">
        <v>1981</v>
      </c>
      <c r="B16" s="20">
        <v>4.637175102305422</v>
      </c>
      <c r="C16" s="21">
        <v>40</v>
      </c>
      <c r="D16" s="20">
        <f t="shared" si="0"/>
        <v>2.7823050613832532</v>
      </c>
      <c r="E16" s="21">
        <v>6</v>
      </c>
      <c r="F16" s="20">
        <f t="shared" si="1"/>
        <v>2.6153667577002579</v>
      </c>
      <c r="G16" s="21">
        <v>0</v>
      </c>
      <c r="H16" s="20">
        <f t="shared" si="7"/>
        <v>2.6153667577002579</v>
      </c>
      <c r="I16" s="21">
        <v>24</v>
      </c>
      <c r="J16" s="22">
        <f t="shared" si="2"/>
        <v>57.136000000000003</v>
      </c>
      <c r="K16" s="20">
        <f t="shared" si="8"/>
        <v>1.9876787358521959</v>
      </c>
      <c r="L16" s="20">
        <f t="shared" si="3"/>
        <v>8.7131122667493524E-2</v>
      </c>
      <c r="M16" s="20">
        <f t="shared" si="4"/>
        <v>2.4701237620621077</v>
      </c>
      <c r="N16" s="21">
        <v>30</v>
      </c>
      <c r="O16" s="21">
        <v>135</v>
      </c>
      <c r="P16" s="23">
        <f t="shared" si="5"/>
        <v>0.54891639156935723</v>
      </c>
      <c r="Q16" s="115">
        <f t="shared" si="6"/>
        <v>1.8297213052311908E-2</v>
      </c>
      <c r="R16" s="119"/>
    </row>
    <row r="17" spans="1:18" ht="13.8" customHeight="1" x14ac:dyDescent="0.25">
      <c r="A17" s="19">
        <v>1982</v>
      </c>
      <c r="B17" s="20">
        <v>4.1952106735319639</v>
      </c>
      <c r="C17" s="21">
        <v>40</v>
      </c>
      <c r="D17" s="20">
        <f t="shared" si="0"/>
        <v>2.5171264041191783</v>
      </c>
      <c r="E17" s="21">
        <v>6</v>
      </c>
      <c r="F17" s="20">
        <f t="shared" si="1"/>
        <v>2.3660988198720276</v>
      </c>
      <c r="G17" s="21">
        <v>0</v>
      </c>
      <c r="H17" s="20">
        <f t="shared" si="7"/>
        <v>2.3660988198720276</v>
      </c>
      <c r="I17" s="21">
        <v>24</v>
      </c>
      <c r="J17" s="22">
        <f t="shared" si="2"/>
        <v>57.135999999999996</v>
      </c>
      <c r="K17" s="20">
        <f t="shared" si="8"/>
        <v>1.798235103102741</v>
      </c>
      <c r="L17" s="20">
        <f t="shared" si="3"/>
        <v>7.88267442455996E-2</v>
      </c>
      <c r="M17" s="20">
        <f t="shared" si="4"/>
        <v>2.2346987859906258</v>
      </c>
      <c r="N17" s="21">
        <v>30</v>
      </c>
      <c r="O17" s="21">
        <v>135</v>
      </c>
      <c r="P17" s="23">
        <f t="shared" si="5"/>
        <v>0.49659973022013904</v>
      </c>
      <c r="Q17" s="115">
        <f t="shared" si="6"/>
        <v>1.6553324340671301E-2</v>
      </c>
      <c r="R17" s="119"/>
    </row>
    <row r="18" spans="1:18" ht="13.8" customHeight="1" x14ac:dyDescent="0.25">
      <c r="A18" s="19">
        <v>1983</v>
      </c>
      <c r="B18" s="20">
        <v>4.0564757280025185</v>
      </c>
      <c r="C18" s="21">
        <v>40</v>
      </c>
      <c r="D18" s="20">
        <f t="shared" si="0"/>
        <v>2.433885436801511</v>
      </c>
      <c r="E18" s="21">
        <v>6</v>
      </c>
      <c r="F18" s="20">
        <f t="shared" si="1"/>
        <v>2.2878523105934203</v>
      </c>
      <c r="G18" s="21">
        <v>0</v>
      </c>
      <c r="H18" s="20">
        <f t="shared" si="7"/>
        <v>2.2878523105934203</v>
      </c>
      <c r="I18" s="21">
        <v>24</v>
      </c>
      <c r="J18" s="22">
        <f t="shared" si="2"/>
        <v>57.136000000000003</v>
      </c>
      <c r="K18" s="20">
        <f t="shared" si="8"/>
        <v>1.7387677560509993</v>
      </c>
      <c r="L18" s="20">
        <f t="shared" si="3"/>
        <v>7.6219956429632849E-2</v>
      </c>
      <c r="M18" s="20">
        <f t="shared" si="4"/>
        <v>2.1607976548018764</v>
      </c>
      <c r="N18" s="21">
        <v>30</v>
      </c>
      <c r="O18" s="21">
        <v>135</v>
      </c>
      <c r="P18" s="23">
        <f t="shared" si="5"/>
        <v>0.48017725662263916</v>
      </c>
      <c r="Q18" s="115">
        <f t="shared" si="6"/>
        <v>1.6005908554087973E-2</v>
      </c>
      <c r="R18" s="119"/>
    </row>
    <row r="19" spans="1:18" ht="13.8" customHeight="1" x14ac:dyDescent="0.25">
      <c r="A19" s="19">
        <v>1984</v>
      </c>
      <c r="B19" s="20">
        <v>3.6744604867419657</v>
      </c>
      <c r="C19" s="21">
        <v>40</v>
      </c>
      <c r="D19" s="20">
        <f t="shared" si="0"/>
        <v>2.2046762920451792</v>
      </c>
      <c r="E19" s="21">
        <v>6</v>
      </c>
      <c r="F19" s="20">
        <f t="shared" si="1"/>
        <v>2.0723957145224685</v>
      </c>
      <c r="G19" s="21">
        <v>0</v>
      </c>
      <c r="H19" s="20">
        <f t="shared" si="7"/>
        <v>2.0723957145224685</v>
      </c>
      <c r="I19" s="21">
        <v>24</v>
      </c>
      <c r="J19" s="22">
        <f t="shared" si="2"/>
        <v>57.136000000000003</v>
      </c>
      <c r="K19" s="20">
        <f t="shared" si="8"/>
        <v>1.575020743037076</v>
      </c>
      <c r="L19" s="20">
        <f t="shared" si="3"/>
        <v>6.9042005174227983E-2</v>
      </c>
      <c r="M19" s="20">
        <f t="shared" si="4"/>
        <v>1.9573063256867762</v>
      </c>
      <c r="N19" s="21">
        <v>30</v>
      </c>
      <c r="O19" s="21">
        <v>135</v>
      </c>
      <c r="P19" s="23">
        <f t="shared" si="5"/>
        <v>0.43495696126372807</v>
      </c>
      <c r="Q19" s="115">
        <f t="shared" si="6"/>
        <v>1.4498565375457602E-2</v>
      </c>
      <c r="R19" s="119"/>
    </row>
    <row r="20" spans="1:18" ht="13.8" customHeight="1" x14ac:dyDescent="0.25">
      <c r="A20" s="19">
        <v>1985</v>
      </c>
      <c r="B20" s="20">
        <v>3.7569221374551196</v>
      </c>
      <c r="C20" s="21">
        <v>40</v>
      </c>
      <c r="D20" s="20">
        <f t="shared" si="0"/>
        <v>2.2541532824730717</v>
      </c>
      <c r="E20" s="21">
        <v>6</v>
      </c>
      <c r="F20" s="20">
        <f t="shared" si="1"/>
        <v>2.1189040855246875</v>
      </c>
      <c r="G20" s="21">
        <v>0</v>
      </c>
      <c r="H20" s="20">
        <f t="shared" si="7"/>
        <v>2.1189040855246875</v>
      </c>
      <c r="I20" s="21">
        <v>24</v>
      </c>
      <c r="J20" s="22">
        <f t="shared" si="2"/>
        <v>57.135999999999996</v>
      </c>
      <c r="K20" s="20">
        <f t="shared" si="8"/>
        <v>1.6103671049987625</v>
      </c>
      <c r="L20" s="20">
        <f t="shared" si="3"/>
        <v>7.0591434739671777E-2</v>
      </c>
      <c r="M20" s="20">
        <f t="shared" si="4"/>
        <v>2.0012318791523249</v>
      </c>
      <c r="N20" s="21">
        <v>30</v>
      </c>
      <c r="O20" s="21">
        <v>135</v>
      </c>
      <c r="P20" s="23">
        <f t="shared" si="5"/>
        <v>0.44471819536718332</v>
      </c>
      <c r="Q20" s="115">
        <f t="shared" si="6"/>
        <v>1.4823939845572778E-2</v>
      </c>
      <c r="R20" s="119"/>
    </row>
    <row r="21" spans="1:18" ht="13.8" customHeight="1" x14ac:dyDescent="0.25">
      <c r="A21" s="13">
        <v>1986</v>
      </c>
      <c r="B21" s="35">
        <v>3.8578456795175931</v>
      </c>
      <c r="C21" s="15">
        <v>40</v>
      </c>
      <c r="D21" s="16">
        <f t="shared" si="0"/>
        <v>2.3147074077105558</v>
      </c>
      <c r="E21" s="15">
        <v>6</v>
      </c>
      <c r="F21" s="16">
        <f t="shared" si="1"/>
        <v>2.1758249632479223</v>
      </c>
      <c r="G21" s="15">
        <v>0</v>
      </c>
      <c r="H21" s="16">
        <f t="shared" si="7"/>
        <v>2.1758249632479223</v>
      </c>
      <c r="I21" s="15">
        <v>24</v>
      </c>
      <c r="J21" s="17">
        <f t="shared" si="2"/>
        <v>57.136000000000003</v>
      </c>
      <c r="K21" s="16">
        <f t="shared" si="8"/>
        <v>1.6536269720684209</v>
      </c>
      <c r="L21" s="16">
        <f t="shared" si="3"/>
        <v>7.2487757679711606E-2</v>
      </c>
      <c r="M21" s="16">
        <f t="shared" si="4"/>
        <v>2.0549916863409843</v>
      </c>
      <c r="N21" s="15">
        <v>30</v>
      </c>
      <c r="O21" s="15">
        <v>135</v>
      </c>
      <c r="P21" s="18">
        <f t="shared" si="5"/>
        <v>0.4566648191868854</v>
      </c>
      <c r="Q21" s="114">
        <f t="shared" si="6"/>
        <v>1.5222160639562847E-2</v>
      </c>
      <c r="R21" s="119"/>
    </row>
    <row r="22" spans="1:18" ht="13.8" customHeight="1" x14ac:dyDescent="0.25">
      <c r="A22" s="13">
        <v>1987</v>
      </c>
      <c r="B22" s="35">
        <v>3.7589998517322614</v>
      </c>
      <c r="C22" s="15">
        <v>40</v>
      </c>
      <c r="D22" s="16">
        <f t="shared" si="0"/>
        <v>2.2553999110393566</v>
      </c>
      <c r="E22" s="15">
        <v>6</v>
      </c>
      <c r="F22" s="16">
        <f t="shared" si="1"/>
        <v>2.1200759163769951</v>
      </c>
      <c r="G22" s="15">
        <v>0</v>
      </c>
      <c r="H22" s="16">
        <f t="shared" si="7"/>
        <v>2.1200759163769951</v>
      </c>
      <c r="I22" s="15">
        <v>24</v>
      </c>
      <c r="J22" s="17">
        <f t="shared" si="2"/>
        <v>57.13600000000001</v>
      </c>
      <c r="K22" s="16">
        <f t="shared" si="8"/>
        <v>1.6112576964465162</v>
      </c>
      <c r="L22" s="16">
        <f t="shared" si="3"/>
        <v>7.0630474364778789E-2</v>
      </c>
      <c r="M22" s="16">
        <f t="shared" si="4"/>
        <v>2.002338633004296</v>
      </c>
      <c r="N22" s="15">
        <v>30</v>
      </c>
      <c r="O22" s="15">
        <v>135</v>
      </c>
      <c r="P22" s="18">
        <f t="shared" si="5"/>
        <v>0.4449641406676213</v>
      </c>
      <c r="Q22" s="114">
        <f t="shared" si="6"/>
        <v>1.4832138022254044E-2</v>
      </c>
      <c r="R22" s="119"/>
    </row>
    <row r="23" spans="1:18" ht="13.8" customHeight="1" x14ac:dyDescent="0.25">
      <c r="A23" s="13">
        <v>1988</v>
      </c>
      <c r="B23" s="35">
        <v>3.7832679647866918</v>
      </c>
      <c r="C23" s="15">
        <v>40</v>
      </c>
      <c r="D23" s="16">
        <f t="shared" si="0"/>
        <v>2.2699607788720151</v>
      </c>
      <c r="E23" s="15">
        <v>6</v>
      </c>
      <c r="F23" s="16">
        <f t="shared" si="1"/>
        <v>2.1337631321396944</v>
      </c>
      <c r="G23" s="15">
        <v>0</v>
      </c>
      <c r="H23" s="16">
        <f t="shared" si="7"/>
        <v>2.1337631321396944</v>
      </c>
      <c r="I23" s="15">
        <v>24</v>
      </c>
      <c r="J23" s="17">
        <f t="shared" si="2"/>
        <v>57.135999999999996</v>
      </c>
      <c r="K23" s="16">
        <f t="shared" si="8"/>
        <v>1.6216599804261678</v>
      </c>
      <c r="L23" s="16">
        <f t="shared" si="3"/>
        <v>7.108646489539365E-2</v>
      </c>
      <c r="M23" s="16">
        <f t="shared" si="4"/>
        <v>2.0152657365519624</v>
      </c>
      <c r="N23" s="15">
        <v>30</v>
      </c>
      <c r="O23" s="15">
        <v>135</v>
      </c>
      <c r="P23" s="18">
        <f t="shared" si="5"/>
        <v>0.44783683034488053</v>
      </c>
      <c r="Q23" s="114">
        <f t="shared" si="6"/>
        <v>1.4927894344829351E-2</v>
      </c>
      <c r="R23" s="119"/>
    </row>
    <row r="24" spans="1:18" ht="13.8" customHeight="1" x14ac:dyDescent="0.25">
      <c r="A24" s="13">
        <v>1989</v>
      </c>
      <c r="B24" s="35">
        <v>3.8679422024591048</v>
      </c>
      <c r="C24" s="15">
        <v>40</v>
      </c>
      <c r="D24" s="16">
        <f t="shared" si="0"/>
        <v>2.3207653214754629</v>
      </c>
      <c r="E24" s="15">
        <v>6</v>
      </c>
      <c r="F24" s="16">
        <f t="shared" si="1"/>
        <v>2.1815194021869351</v>
      </c>
      <c r="G24" s="15">
        <v>0</v>
      </c>
      <c r="H24" s="16">
        <f t="shared" si="7"/>
        <v>2.1815194021869351</v>
      </c>
      <c r="I24" s="15">
        <v>24</v>
      </c>
      <c r="J24" s="17">
        <f t="shared" si="2"/>
        <v>57.135999999999996</v>
      </c>
      <c r="K24" s="16">
        <f t="shared" si="8"/>
        <v>1.6579547456620707</v>
      </c>
      <c r="L24" s="16">
        <f t="shared" si="3"/>
        <v>7.2677468302994874E-2</v>
      </c>
      <c r="M24" s="16">
        <f t="shared" si="4"/>
        <v>2.060369887655753</v>
      </c>
      <c r="N24" s="15">
        <v>30</v>
      </c>
      <c r="O24" s="15">
        <v>135</v>
      </c>
      <c r="P24" s="18">
        <f t="shared" si="5"/>
        <v>0.45785997503461179</v>
      </c>
      <c r="Q24" s="114">
        <f t="shared" si="6"/>
        <v>1.5261999167820393E-2</v>
      </c>
      <c r="R24" s="119"/>
    </row>
    <row r="25" spans="1:18" ht="13.8" customHeight="1" x14ac:dyDescent="0.25">
      <c r="A25" s="13">
        <v>1990</v>
      </c>
      <c r="B25" s="35">
        <v>3.6912143694849111</v>
      </c>
      <c r="C25" s="15">
        <v>40</v>
      </c>
      <c r="D25" s="16">
        <f t="shared" si="0"/>
        <v>2.2147286216909468</v>
      </c>
      <c r="E25" s="15">
        <v>6</v>
      </c>
      <c r="F25" s="16">
        <f t="shared" si="1"/>
        <v>2.0818449043894898</v>
      </c>
      <c r="G25" s="15">
        <v>0</v>
      </c>
      <c r="H25" s="16">
        <f t="shared" si="7"/>
        <v>2.0818449043894898</v>
      </c>
      <c r="I25" s="15">
        <v>24</v>
      </c>
      <c r="J25" s="17">
        <f t="shared" si="2"/>
        <v>57.135999999999996</v>
      </c>
      <c r="K25" s="16">
        <f t="shared" si="8"/>
        <v>1.5822021273360123</v>
      </c>
      <c r="L25" s="16">
        <f t="shared" si="3"/>
        <v>6.9356805581852587E-2</v>
      </c>
      <c r="M25" s="16">
        <f t="shared" si="4"/>
        <v>1.9662307598427298</v>
      </c>
      <c r="N25" s="15">
        <v>30</v>
      </c>
      <c r="O25" s="15">
        <v>135</v>
      </c>
      <c r="P25" s="18">
        <f t="shared" si="5"/>
        <v>0.43694016885393994</v>
      </c>
      <c r="Q25" s="114">
        <f t="shared" si="6"/>
        <v>1.4564672295131332E-2</v>
      </c>
      <c r="R25" s="119"/>
    </row>
    <row r="26" spans="1:18" ht="13.8" customHeight="1" x14ac:dyDescent="0.25">
      <c r="A26" s="19">
        <v>1991</v>
      </c>
      <c r="B26" s="20">
        <v>4.0481356341358543</v>
      </c>
      <c r="C26" s="21">
        <v>40</v>
      </c>
      <c r="D26" s="20">
        <f t="shared" si="0"/>
        <v>2.4288813804815126</v>
      </c>
      <c r="E26" s="21">
        <v>6</v>
      </c>
      <c r="F26" s="20">
        <f t="shared" si="1"/>
        <v>2.283148497652622</v>
      </c>
      <c r="G26" s="21">
        <v>0</v>
      </c>
      <c r="H26" s="20">
        <f t="shared" si="7"/>
        <v>2.283148497652622</v>
      </c>
      <c r="I26" s="21">
        <v>24</v>
      </c>
      <c r="J26" s="22">
        <f t="shared" si="2"/>
        <v>57.136000000000003</v>
      </c>
      <c r="K26" s="20">
        <f t="shared" si="8"/>
        <v>1.7351928582159926</v>
      </c>
      <c r="L26" s="20">
        <f t="shared" si="3"/>
        <v>7.606324857933118E-2</v>
      </c>
      <c r="M26" s="20">
        <f t="shared" si="4"/>
        <v>2.1563550655997492</v>
      </c>
      <c r="N26" s="21">
        <v>30</v>
      </c>
      <c r="O26" s="21">
        <v>135</v>
      </c>
      <c r="P26" s="23">
        <f t="shared" si="5"/>
        <v>0.47919001457772209</v>
      </c>
      <c r="Q26" s="115">
        <f t="shared" si="6"/>
        <v>1.5973000485924069E-2</v>
      </c>
      <c r="R26" s="119"/>
    </row>
    <row r="27" spans="1:18" ht="13.8" customHeight="1" x14ac:dyDescent="0.25">
      <c r="A27" s="19">
        <v>1992</v>
      </c>
      <c r="B27" s="20">
        <v>3.9801197289309989</v>
      </c>
      <c r="C27" s="21">
        <v>40</v>
      </c>
      <c r="D27" s="20">
        <f t="shared" si="0"/>
        <v>2.3880718373585994</v>
      </c>
      <c r="E27" s="21">
        <v>6</v>
      </c>
      <c r="F27" s="20">
        <f t="shared" si="1"/>
        <v>2.2447875271170834</v>
      </c>
      <c r="G27" s="21">
        <v>0</v>
      </c>
      <c r="H27" s="20">
        <f t="shared" si="7"/>
        <v>2.2447875271170834</v>
      </c>
      <c r="I27" s="21">
        <v>24</v>
      </c>
      <c r="J27" s="22">
        <f t="shared" si="2"/>
        <v>57.135999999999996</v>
      </c>
      <c r="K27" s="20">
        <f t="shared" si="8"/>
        <v>1.7060385206089834</v>
      </c>
      <c r="L27" s="20">
        <f t="shared" si="3"/>
        <v>7.4785250218475985E-2</v>
      </c>
      <c r="M27" s="20">
        <f t="shared" si="4"/>
        <v>2.1201244510686847</v>
      </c>
      <c r="N27" s="21">
        <v>30</v>
      </c>
      <c r="O27" s="21">
        <v>135</v>
      </c>
      <c r="P27" s="23">
        <f t="shared" si="5"/>
        <v>0.47113876690415213</v>
      </c>
      <c r="Q27" s="115">
        <f t="shared" si="6"/>
        <v>1.5704625563471738E-2</v>
      </c>
      <c r="R27" s="119"/>
    </row>
    <row r="28" spans="1:18" ht="13.8" customHeight="1" x14ac:dyDescent="0.25">
      <c r="A28" s="19">
        <v>1993</v>
      </c>
      <c r="B28" s="20">
        <v>3.9592983128085915</v>
      </c>
      <c r="C28" s="21">
        <v>40</v>
      </c>
      <c r="D28" s="20">
        <f t="shared" si="0"/>
        <v>2.375578987685155</v>
      </c>
      <c r="E28" s="21">
        <v>6</v>
      </c>
      <c r="F28" s="20">
        <f t="shared" si="1"/>
        <v>2.2330442484240458</v>
      </c>
      <c r="G28" s="21">
        <v>0</v>
      </c>
      <c r="H28" s="20">
        <f t="shared" si="7"/>
        <v>2.2330442484240458</v>
      </c>
      <c r="I28" s="21">
        <v>24</v>
      </c>
      <c r="J28" s="22">
        <f t="shared" si="2"/>
        <v>57.135999999999996</v>
      </c>
      <c r="K28" s="20">
        <f t="shared" si="8"/>
        <v>1.6971136288022748</v>
      </c>
      <c r="L28" s="20">
        <f t="shared" si="3"/>
        <v>7.4394022084483272E-2</v>
      </c>
      <c r="M28" s="20">
        <f t="shared" si="4"/>
        <v>2.1090333290840584</v>
      </c>
      <c r="N28" s="21">
        <v>30</v>
      </c>
      <c r="O28" s="21">
        <v>135</v>
      </c>
      <c r="P28" s="23">
        <f t="shared" si="5"/>
        <v>0.46867407312979076</v>
      </c>
      <c r="Q28" s="115">
        <f t="shared" si="6"/>
        <v>1.5622469104326358E-2</v>
      </c>
      <c r="R28" s="119"/>
    </row>
    <row r="29" spans="1:18" ht="13.8" customHeight="1" x14ac:dyDescent="0.25">
      <c r="A29" s="19">
        <v>1994</v>
      </c>
      <c r="B29" s="20">
        <v>3.7955842401645938</v>
      </c>
      <c r="C29" s="21">
        <v>40</v>
      </c>
      <c r="D29" s="20">
        <f t="shared" si="0"/>
        <v>2.2773505440987565</v>
      </c>
      <c r="E29" s="21">
        <v>6</v>
      </c>
      <c r="F29" s="20">
        <f t="shared" si="1"/>
        <v>2.1407095114528309</v>
      </c>
      <c r="G29" s="21">
        <v>0</v>
      </c>
      <c r="H29" s="20">
        <f t="shared" si="7"/>
        <v>2.1407095114528309</v>
      </c>
      <c r="I29" s="21">
        <v>24</v>
      </c>
      <c r="J29" s="22">
        <f t="shared" si="2"/>
        <v>57.135999999999996</v>
      </c>
      <c r="K29" s="20">
        <f t="shared" si="8"/>
        <v>1.6269392287041515</v>
      </c>
      <c r="L29" s="20">
        <f t="shared" si="3"/>
        <v>7.1317883997990203E-2</v>
      </c>
      <c r="M29" s="20">
        <f t="shared" si="4"/>
        <v>2.0218263524010234</v>
      </c>
      <c r="N29" s="21">
        <v>30</v>
      </c>
      <c r="O29" s="21">
        <v>135</v>
      </c>
      <c r="P29" s="23">
        <f t="shared" si="5"/>
        <v>0.4492947449780052</v>
      </c>
      <c r="Q29" s="115">
        <f t="shared" si="6"/>
        <v>1.4976491499266839E-2</v>
      </c>
      <c r="R29" s="119"/>
    </row>
    <row r="30" spans="1:18" ht="13.8" customHeight="1" x14ac:dyDescent="0.25">
      <c r="A30" s="19">
        <v>1995</v>
      </c>
      <c r="B30" s="20">
        <v>3.5270051197454944</v>
      </c>
      <c r="C30" s="21">
        <v>40</v>
      </c>
      <c r="D30" s="20">
        <f t="shared" si="0"/>
        <v>2.1162030718472966</v>
      </c>
      <c r="E30" s="21">
        <v>6</v>
      </c>
      <c r="F30" s="20">
        <f t="shared" si="1"/>
        <v>1.9892308875364588</v>
      </c>
      <c r="G30" s="21">
        <v>0</v>
      </c>
      <c r="H30" s="20">
        <f t="shared" si="7"/>
        <v>1.9892308875364588</v>
      </c>
      <c r="I30" s="21">
        <v>24</v>
      </c>
      <c r="J30" s="22">
        <f t="shared" si="2"/>
        <v>57.136000000000003</v>
      </c>
      <c r="K30" s="20">
        <f t="shared" si="8"/>
        <v>1.5118154745277086</v>
      </c>
      <c r="L30" s="20">
        <f t="shared" si="3"/>
        <v>6.6271363266968045E-2</v>
      </c>
      <c r="M30" s="20">
        <f t="shared" si="4"/>
        <v>1.8787600129369104</v>
      </c>
      <c r="N30" s="21">
        <v>30</v>
      </c>
      <c r="O30" s="21">
        <v>135</v>
      </c>
      <c r="P30" s="23">
        <f t="shared" si="5"/>
        <v>0.41750222509709117</v>
      </c>
      <c r="Q30" s="115">
        <f t="shared" si="6"/>
        <v>1.3916740836569706E-2</v>
      </c>
      <c r="R30" s="119"/>
    </row>
    <row r="31" spans="1:18" ht="13.8" customHeight="1" x14ac:dyDescent="0.25">
      <c r="A31" s="13">
        <v>1996</v>
      </c>
      <c r="B31" s="35">
        <v>3.8461191395906806</v>
      </c>
      <c r="C31" s="15">
        <v>40</v>
      </c>
      <c r="D31" s="16">
        <f t="shared" si="0"/>
        <v>2.3076714837544081</v>
      </c>
      <c r="E31" s="15">
        <v>6</v>
      </c>
      <c r="F31" s="16">
        <f t="shared" si="1"/>
        <v>2.1692111947291437</v>
      </c>
      <c r="G31" s="15">
        <v>0</v>
      </c>
      <c r="H31" s="16">
        <f t="shared" si="7"/>
        <v>2.1692111947291437</v>
      </c>
      <c r="I31" s="15">
        <v>24</v>
      </c>
      <c r="J31" s="17">
        <f t="shared" si="2"/>
        <v>57.136000000000003</v>
      </c>
      <c r="K31" s="16">
        <f t="shared" si="8"/>
        <v>1.6486005079941493</v>
      </c>
      <c r="L31" s="16">
        <f t="shared" si="3"/>
        <v>7.2267419528510651E-2</v>
      </c>
      <c r="M31" s="16">
        <f t="shared" si="4"/>
        <v>2.0487452099235126</v>
      </c>
      <c r="N31" s="15">
        <v>30</v>
      </c>
      <c r="O31" s="15">
        <v>135</v>
      </c>
      <c r="P31" s="18">
        <f t="shared" si="5"/>
        <v>0.45527671331633612</v>
      </c>
      <c r="Q31" s="114">
        <f t="shared" si="6"/>
        <v>1.5175890443877871E-2</v>
      </c>
      <c r="R31" s="119"/>
    </row>
    <row r="32" spans="1:18" ht="13.8" customHeight="1" x14ac:dyDescent="0.25">
      <c r="A32" s="13">
        <v>1997</v>
      </c>
      <c r="B32" s="35">
        <v>3.6376121615319228</v>
      </c>
      <c r="C32" s="15">
        <v>40</v>
      </c>
      <c r="D32" s="16">
        <f t="shared" si="0"/>
        <v>2.1825672969191539</v>
      </c>
      <c r="E32" s="15">
        <v>6</v>
      </c>
      <c r="F32" s="16">
        <f t="shared" si="1"/>
        <v>2.0516132591040046</v>
      </c>
      <c r="G32" s="15">
        <v>0</v>
      </c>
      <c r="H32" s="16">
        <f t="shared" si="7"/>
        <v>2.0516132591040046</v>
      </c>
      <c r="I32" s="15">
        <v>24</v>
      </c>
      <c r="J32" s="17">
        <f t="shared" si="2"/>
        <v>57.135999999999996</v>
      </c>
      <c r="K32" s="16">
        <f t="shared" si="8"/>
        <v>1.5592260769190436</v>
      </c>
      <c r="L32" s="16">
        <f t="shared" si="3"/>
        <v>6.8349636248506027E-2</v>
      </c>
      <c r="M32" s="16">
        <f t="shared" si="4"/>
        <v>1.9376780128270215</v>
      </c>
      <c r="N32" s="15">
        <v>30</v>
      </c>
      <c r="O32" s="15">
        <v>135</v>
      </c>
      <c r="P32" s="18">
        <f t="shared" si="5"/>
        <v>0.43059511396156031</v>
      </c>
      <c r="Q32" s="114">
        <f t="shared" si="6"/>
        <v>1.4353170465385343E-2</v>
      </c>
      <c r="R32" s="119"/>
    </row>
    <row r="33" spans="1:18" ht="13.8" customHeight="1" x14ac:dyDescent="0.25">
      <c r="A33" s="13">
        <v>1998</v>
      </c>
      <c r="B33" s="35">
        <v>3.7512044161744207</v>
      </c>
      <c r="C33" s="15">
        <v>40</v>
      </c>
      <c r="D33" s="16">
        <f t="shared" si="0"/>
        <v>2.2507226497046524</v>
      </c>
      <c r="E33" s="15">
        <v>6</v>
      </c>
      <c r="F33" s="16">
        <f t="shared" si="1"/>
        <v>2.1156792907223734</v>
      </c>
      <c r="G33" s="15">
        <v>0</v>
      </c>
      <c r="H33" s="16">
        <f t="shared" si="7"/>
        <v>2.1156792907223734</v>
      </c>
      <c r="I33" s="15">
        <v>24</v>
      </c>
      <c r="J33" s="17">
        <f t="shared" si="2"/>
        <v>57.136000000000003</v>
      </c>
      <c r="K33" s="16">
        <f t="shared" si="8"/>
        <v>1.6079162609490036</v>
      </c>
      <c r="L33" s="16">
        <f t="shared" si="3"/>
        <v>7.048400047995633E-2</v>
      </c>
      <c r="M33" s="16">
        <f t="shared" si="4"/>
        <v>1.9981861716065219</v>
      </c>
      <c r="N33" s="15">
        <v>30</v>
      </c>
      <c r="O33" s="15">
        <v>135</v>
      </c>
      <c r="P33" s="18">
        <f t="shared" si="5"/>
        <v>0.44404137146811601</v>
      </c>
      <c r="Q33" s="114">
        <f t="shared" si="6"/>
        <v>1.48013790489372E-2</v>
      </c>
      <c r="R33" s="119"/>
    </row>
    <row r="34" spans="1:18" ht="13.8" customHeight="1" x14ac:dyDescent="0.25">
      <c r="A34" s="13">
        <v>1999</v>
      </c>
      <c r="B34" s="35">
        <v>3.6657989117886101</v>
      </c>
      <c r="C34" s="15">
        <v>40</v>
      </c>
      <c r="D34" s="16">
        <f t="shared" si="0"/>
        <v>2.1994793470731659</v>
      </c>
      <c r="E34" s="15">
        <v>6</v>
      </c>
      <c r="F34" s="16">
        <f t="shared" si="1"/>
        <v>2.0675105862487761</v>
      </c>
      <c r="G34" s="15">
        <v>0</v>
      </c>
      <c r="H34" s="16">
        <f t="shared" si="7"/>
        <v>2.0675105862487761</v>
      </c>
      <c r="I34" s="15">
        <v>24</v>
      </c>
      <c r="J34" s="17">
        <f t="shared" si="2"/>
        <v>57.135999999999996</v>
      </c>
      <c r="K34" s="16">
        <f t="shared" si="8"/>
        <v>1.57130804554907</v>
      </c>
      <c r="L34" s="16">
        <f t="shared" si="3"/>
        <v>6.8879256791192112E-2</v>
      </c>
      <c r="M34" s="16">
        <f t="shared" si="4"/>
        <v>1.9526924904019007</v>
      </c>
      <c r="N34" s="15">
        <v>30</v>
      </c>
      <c r="O34" s="15">
        <v>135</v>
      </c>
      <c r="P34" s="18">
        <f t="shared" si="5"/>
        <v>0.4339316645337557</v>
      </c>
      <c r="Q34" s="114">
        <f t="shared" si="6"/>
        <v>1.4464388817791857E-2</v>
      </c>
      <c r="R34" s="119"/>
    </row>
    <row r="35" spans="1:18" ht="13.8" customHeight="1" x14ac:dyDescent="0.25">
      <c r="A35" s="13">
        <v>2000</v>
      </c>
      <c r="B35" s="35">
        <v>4.0131906456221111</v>
      </c>
      <c r="C35" s="15">
        <v>40</v>
      </c>
      <c r="D35" s="16">
        <f t="shared" si="0"/>
        <v>2.4079143873732667</v>
      </c>
      <c r="E35" s="15">
        <v>6</v>
      </c>
      <c r="F35" s="16">
        <f t="shared" si="1"/>
        <v>2.2634395241308707</v>
      </c>
      <c r="G35" s="15">
        <v>0</v>
      </c>
      <c r="H35" s="16">
        <f t="shared" si="7"/>
        <v>2.2634395241308707</v>
      </c>
      <c r="I35" s="15">
        <v>24</v>
      </c>
      <c r="J35" s="17">
        <f t="shared" si="2"/>
        <v>57.135999999999996</v>
      </c>
      <c r="K35" s="16">
        <f t="shared" si="8"/>
        <v>1.7202140383394617</v>
      </c>
      <c r="L35" s="16">
        <f t="shared" si="3"/>
        <v>7.5406642776524355E-2</v>
      </c>
      <c r="M35" s="16">
        <f t="shared" si="4"/>
        <v>2.1377406193930772</v>
      </c>
      <c r="N35" s="15">
        <v>30</v>
      </c>
      <c r="O35" s="15">
        <v>135</v>
      </c>
      <c r="P35" s="18">
        <f t="shared" si="5"/>
        <v>0.4750534709762394</v>
      </c>
      <c r="Q35" s="114">
        <f t="shared" si="6"/>
        <v>1.583511569920798E-2</v>
      </c>
      <c r="R35" s="119"/>
    </row>
    <row r="36" spans="1:18" ht="13.8" customHeight="1" x14ac:dyDescent="0.25">
      <c r="A36" s="19">
        <v>2001</v>
      </c>
      <c r="B36" s="20">
        <v>3.7808456469719944</v>
      </c>
      <c r="C36" s="21">
        <v>40</v>
      </c>
      <c r="D36" s="20">
        <f t="shared" si="0"/>
        <v>2.2685073881831963</v>
      </c>
      <c r="E36" s="21">
        <v>6</v>
      </c>
      <c r="F36" s="20">
        <f t="shared" si="1"/>
        <v>2.1323969448922044</v>
      </c>
      <c r="G36" s="21">
        <v>0</v>
      </c>
      <c r="H36" s="20">
        <f t="shared" si="7"/>
        <v>2.1323969448922044</v>
      </c>
      <c r="I36" s="21">
        <v>24</v>
      </c>
      <c r="J36" s="22">
        <f t="shared" si="2"/>
        <v>57.13600000000001</v>
      </c>
      <c r="K36" s="20">
        <f t="shared" si="8"/>
        <v>1.6206216781180753</v>
      </c>
      <c r="L36" s="20">
        <f t="shared" si="3"/>
        <v>7.1040950273669051E-2</v>
      </c>
      <c r="M36" s="20">
        <f t="shared" si="4"/>
        <v>2.0139754197833808</v>
      </c>
      <c r="N36" s="21">
        <v>30</v>
      </c>
      <c r="O36" s="21">
        <v>135</v>
      </c>
      <c r="P36" s="23">
        <f t="shared" si="5"/>
        <v>0.44755009328519574</v>
      </c>
      <c r="Q36" s="115">
        <f t="shared" si="6"/>
        <v>1.4918336442839858E-2</v>
      </c>
      <c r="R36" s="119"/>
    </row>
    <row r="37" spans="1:18" ht="13.8" customHeight="1" x14ac:dyDescent="0.25">
      <c r="A37" s="19">
        <v>2002</v>
      </c>
      <c r="B37" s="20">
        <v>3.3595813624192847</v>
      </c>
      <c r="C37" s="21">
        <v>40</v>
      </c>
      <c r="D37" s="20">
        <f t="shared" si="0"/>
        <v>2.0157488174515708</v>
      </c>
      <c r="E37" s="21">
        <v>6</v>
      </c>
      <c r="F37" s="20">
        <f t="shared" si="1"/>
        <v>1.8948038884044764</v>
      </c>
      <c r="G37" s="21">
        <v>0</v>
      </c>
      <c r="H37" s="20">
        <f t="shared" si="7"/>
        <v>1.8948038884044764</v>
      </c>
      <c r="I37" s="21">
        <v>24</v>
      </c>
      <c r="J37" s="22">
        <f t="shared" si="2"/>
        <v>57.136000000000003</v>
      </c>
      <c r="K37" s="20">
        <f t="shared" si="8"/>
        <v>1.4400509551874021</v>
      </c>
      <c r="L37" s="20">
        <f t="shared" si="3"/>
        <v>6.3125521323283376E-2</v>
      </c>
      <c r="M37" s="20">
        <f t="shared" si="4"/>
        <v>1.7895769667544219</v>
      </c>
      <c r="N37" s="21">
        <v>30</v>
      </c>
      <c r="O37" s="21">
        <v>135</v>
      </c>
      <c r="P37" s="23">
        <f t="shared" si="5"/>
        <v>0.39768377038987152</v>
      </c>
      <c r="Q37" s="115">
        <f t="shared" si="6"/>
        <v>1.3256125679662384E-2</v>
      </c>
      <c r="R37" s="119"/>
    </row>
    <row r="38" spans="1:18" ht="13.8" customHeight="1" x14ac:dyDescent="0.25">
      <c r="A38" s="19">
        <v>2003</v>
      </c>
      <c r="B38" s="20">
        <v>3.6788450057948978</v>
      </c>
      <c r="C38" s="21">
        <v>40</v>
      </c>
      <c r="D38" s="20">
        <f t="shared" si="0"/>
        <v>2.2073070034769389</v>
      </c>
      <c r="E38" s="21">
        <v>6</v>
      </c>
      <c r="F38" s="20">
        <f t="shared" si="1"/>
        <v>2.0748685832683225</v>
      </c>
      <c r="G38" s="21">
        <v>0</v>
      </c>
      <c r="H38" s="20">
        <f t="shared" si="7"/>
        <v>2.0748685832683225</v>
      </c>
      <c r="I38" s="21">
        <v>24</v>
      </c>
      <c r="J38" s="22">
        <f t="shared" si="2"/>
        <v>57.135999999999996</v>
      </c>
      <c r="K38" s="20">
        <f t="shared" si="8"/>
        <v>1.576900123283925</v>
      </c>
      <c r="L38" s="20">
        <f t="shared" si="3"/>
        <v>6.9124388965870684E-2</v>
      </c>
      <c r="M38" s="20">
        <f t="shared" ref="M38:M43" si="9">+L38*28.3495</f>
        <v>1.9596418649879508</v>
      </c>
      <c r="N38" s="21">
        <v>30</v>
      </c>
      <c r="O38" s="21">
        <v>135</v>
      </c>
      <c r="P38" s="23">
        <f t="shared" si="5"/>
        <v>0.43547596999732235</v>
      </c>
      <c r="Q38" s="115">
        <f t="shared" si="6"/>
        <v>1.4515865666577412E-2</v>
      </c>
      <c r="R38" s="119"/>
    </row>
    <row r="39" spans="1:18" ht="13.8" customHeight="1" x14ac:dyDescent="0.25">
      <c r="A39" s="19">
        <v>2004</v>
      </c>
      <c r="B39" s="20">
        <v>3.7327616112937632</v>
      </c>
      <c r="C39" s="21">
        <v>40</v>
      </c>
      <c r="D39" s="20">
        <f t="shared" si="0"/>
        <v>2.2396569667762578</v>
      </c>
      <c r="E39" s="21">
        <v>6</v>
      </c>
      <c r="F39" s="20">
        <f t="shared" si="1"/>
        <v>2.1052775487696822</v>
      </c>
      <c r="G39" s="21">
        <v>0</v>
      </c>
      <c r="H39" s="20">
        <f t="shared" si="7"/>
        <v>2.1052775487696822</v>
      </c>
      <c r="I39" s="21">
        <v>24</v>
      </c>
      <c r="J39" s="22">
        <f t="shared" si="2"/>
        <v>57.136000000000003</v>
      </c>
      <c r="K39" s="20">
        <f t="shared" si="8"/>
        <v>1.6000109370649584</v>
      </c>
      <c r="L39" s="20">
        <f t="shared" si="3"/>
        <v>7.0137465734354337E-2</v>
      </c>
      <c r="M39" s="20">
        <f t="shared" si="9"/>
        <v>1.9883620848360781</v>
      </c>
      <c r="N39" s="21">
        <v>30</v>
      </c>
      <c r="O39" s="21">
        <v>135</v>
      </c>
      <c r="P39" s="23">
        <f t="shared" si="5"/>
        <v>0.44185824107468402</v>
      </c>
      <c r="Q39" s="115">
        <f t="shared" si="6"/>
        <v>1.47286080358228E-2</v>
      </c>
      <c r="R39" s="119"/>
    </row>
    <row r="40" spans="1:18" ht="13.8" customHeight="1" x14ac:dyDescent="0.25">
      <c r="A40" s="19">
        <v>2005</v>
      </c>
      <c r="B40" s="20">
        <v>3.9999309646469179</v>
      </c>
      <c r="C40" s="21">
        <v>40</v>
      </c>
      <c r="D40" s="20">
        <f t="shared" si="0"/>
        <v>2.3999585787881506</v>
      </c>
      <c r="E40" s="21">
        <v>6</v>
      </c>
      <c r="F40" s="20">
        <f t="shared" si="1"/>
        <v>2.2559610640608616</v>
      </c>
      <c r="G40" s="21">
        <v>0</v>
      </c>
      <c r="H40" s="20">
        <f t="shared" si="7"/>
        <v>2.2559610640608616</v>
      </c>
      <c r="I40" s="21">
        <v>24</v>
      </c>
      <c r="J40" s="22">
        <f t="shared" si="2"/>
        <v>57.135999999999996</v>
      </c>
      <c r="K40" s="20">
        <f t="shared" si="8"/>
        <v>1.7145304086862549</v>
      </c>
      <c r="L40" s="20">
        <f t="shared" si="3"/>
        <v>7.5157497367068712E-2</v>
      </c>
      <c r="M40" s="20">
        <f t="shared" si="9"/>
        <v>2.1306774716077146</v>
      </c>
      <c r="N40" s="21">
        <v>30</v>
      </c>
      <c r="O40" s="21">
        <v>135</v>
      </c>
      <c r="P40" s="23">
        <f t="shared" si="5"/>
        <v>0.47348388257949209</v>
      </c>
      <c r="Q40" s="115">
        <f t="shared" si="6"/>
        <v>1.578279608598307E-2</v>
      </c>
      <c r="R40" s="119"/>
    </row>
    <row r="41" spans="1:18" ht="13.8" customHeight="1" x14ac:dyDescent="0.25">
      <c r="A41" s="13">
        <v>2006</v>
      </c>
      <c r="B41" s="35">
        <v>3.9379452364811449</v>
      </c>
      <c r="C41" s="15">
        <v>40</v>
      </c>
      <c r="D41" s="16">
        <f t="shared" si="0"/>
        <v>2.3627671418886869</v>
      </c>
      <c r="E41" s="15">
        <v>6</v>
      </c>
      <c r="F41" s="16">
        <f t="shared" si="1"/>
        <v>2.2210011133753658</v>
      </c>
      <c r="G41" s="15">
        <v>0</v>
      </c>
      <c r="H41" s="16">
        <f t="shared" si="7"/>
        <v>2.2210011133753658</v>
      </c>
      <c r="I41" s="15">
        <v>24</v>
      </c>
      <c r="J41" s="17">
        <f t="shared" si="2"/>
        <v>57.135999999999996</v>
      </c>
      <c r="K41" s="16">
        <f t="shared" si="8"/>
        <v>1.687960846165278</v>
      </c>
      <c r="L41" s="16">
        <f t="shared" si="3"/>
        <v>7.3992804215464239E-2</v>
      </c>
      <c r="M41" s="16">
        <f t="shared" si="9"/>
        <v>2.0976590031063034</v>
      </c>
      <c r="N41" s="15">
        <v>30</v>
      </c>
      <c r="O41" s="15">
        <v>135</v>
      </c>
      <c r="P41" s="18">
        <f t="shared" si="5"/>
        <v>0.46614644513473408</v>
      </c>
      <c r="Q41" s="114">
        <f t="shared" si="6"/>
        <v>1.5538214837824469E-2</v>
      </c>
      <c r="R41" s="119"/>
    </row>
    <row r="42" spans="1:18" ht="13.8" customHeight="1" x14ac:dyDescent="0.25">
      <c r="A42" s="13">
        <v>2007</v>
      </c>
      <c r="B42" s="35">
        <v>3.5142490733684761</v>
      </c>
      <c r="C42" s="15">
        <v>40</v>
      </c>
      <c r="D42" s="16">
        <f t="shared" si="0"/>
        <v>2.1085494440210857</v>
      </c>
      <c r="E42" s="15">
        <v>6</v>
      </c>
      <c r="F42" s="16">
        <f t="shared" si="1"/>
        <v>1.9820364773798205</v>
      </c>
      <c r="G42" s="15">
        <v>0</v>
      </c>
      <c r="H42" s="16">
        <f t="shared" si="7"/>
        <v>1.9820364773798205</v>
      </c>
      <c r="I42" s="15">
        <v>24</v>
      </c>
      <c r="J42" s="17">
        <f t="shared" si="2"/>
        <v>57.136000000000003</v>
      </c>
      <c r="K42" s="16">
        <f t="shared" si="8"/>
        <v>1.5063477228086635</v>
      </c>
      <c r="L42" s="16">
        <f t="shared" si="3"/>
        <v>6.6031680999831824E-2</v>
      </c>
      <c r="M42" s="16">
        <f t="shared" si="9"/>
        <v>1.8719651405047322</v>
      </c>
      <c r="N42" s="15">
        <v>30</v>
      </c>
      <c r="O42" s="15">
        <v>135</v>
      </c>
      <c r="P42" s="18">
        <f t="shared" si="5"/>
        <v>0.41599225344549601</v>
      </c>
      <c r="Q42" s="114">
        <f t="shared" si="6"/>
        <v>1.3866408448183201E-2</v>
      </c>
      <c r="R42" s="119"/>
    </row>
    <row r="43" spans="1:18" ht="13.8" customHeight="1" x14ac:dyDescent="0.25">
      <c r="A43" s="13">
        <v>2008</v>
      </c>
      <c r="B43" s="35">
        <v>3.3318819181955046</v>
      </c>
      <c r="C43" s="15">
        <v>40</v>
      </c>
      <c r="D43" s="16">
        <f t="shared" si="0"/>
        <v>1.9991291509173026</v>
      </c>
      <c r="E43" s="15">
        <v>6</v>
      </c>
      <c r="F43" s="16">
        <f t="shared" si="1"/>
        <v>1.8791814018622643</v>
      </c>
      <c r="G43" s="15">
        <v>0</v>
      </c>
      <c r="H43" s="16">
        <f t="shared" si="7"/>
        <v>1.8791814018622643</v>
      </c>
      <c r="I43" s="15">
        <v>24</v>
      </c>
      <c r="J43" s="17">
        <f t="shared" si="2"/>
        <v>57.136000000000003</v>
      </c>
      <c r="K43" s="16">
        <f t="shared" si="8"/>
        <v>1.428177865415321</v>
      </c>
      <c r="L43" s="16">
        <f t="shared" si="3"/>
        <v>6.2605057114096266E-2</v>
      </c>
      <c r="M43" s="16">
        <f t="shared" si="9"/>
        <v>1.7748220666560721</v>
      </c>
      <c r="N43" s="15">
        <v>30</v>
      </c>
      <c r="O43" s="15">
        <v>135</v>
      </c>
      <c r="P43" s="18">
        <f t="shared" si="5"/>
        <v>0.3944049037013494</v>
      </c>
      <c r="Q43" s="114">
        <f t="shared" si="6"/>
        <v>1.3146830123378313E-2</v>
      </c>
      <c r="R43" s="119"/>
    </row>
    <row r="44" spans="1:18" ht="13.8" customHeight="1" x14ac:dyDescent="0.25">
      <c r="A44" s="13">
        <v>2009</v>
      </c>
      <c r="B44" s="35">
        <v>3.6276037622534791</v>
      </c>
      <c r="C44" s="15">
        <v>40</v>
      </c>
      <c r="D44" s="16">
        <f t="shared" si="0"/>
        <v>2.1765622573520873</v>
      </c>
      <c r="E44" s="15">
        <v>6</v>
      </c>
      <c r="F44" s="16">
        <f t="shared" si="1"/>
        <v>2.0459685219109622</v>
      </c>
      <c r="G44" s="15">
        <v>0</v>
      </c>
      <c r="H44" s="16">
        <f t="shared" si="7"/>
        <v>2.0459685219109622</v>
      </c>
      <c r="I44" s="15">
        <v>24</v>
      </c>
      <c r="J44" s="17">
        <f t="shared" si="2"/>
        <v>57.136000000000003</v>
      </c>
      <c r="K44" s="16">
        <f t="shared" si="8"/>
        <v>1.5549360766523312</v>
      </c>
      <c r="L44" s="16">
        <f t="shared" si="3"/>
        <v>6.8161581442293978E-2</v>
      </c>
      <c r="M44" s="16">
        <f t="shared" ref="M44:M49" si="10">+L44*28.3495</f>
        <v>1.9323467530983132</v>
      </c>
      <c r="N44" s="15">
        <v>30</v>
      </c>
      <c r="O44" s="15">
        <v>135</v>
      </c>
      <c r="P44" s="18">
        <f t="shared" si="5"/>
        <v>0.42941038957740291</v>
      </c>
      <c r="Q44" s="114">
        <f t="shared" si="6"/>
        <v>1.4313679652580097E-2</v>
      </c>
      <c r="R44" s="119"/>
    </row>
    <row r="45" spans="1:18" ht="13.8" customHeight="1" x14ac:dyDescent="0.25">
      <c r="A45" s="13">
        <v>2010</v>
      </c>
      <c r="B45" s="35">
        <v>3.6719211058909256</v>
      </c>
      <c r="C45" s="15">
        <v>40</v>
      </c>
      <c r="D45" s="16">
        <f t="shared" si="0"/>
        <v>2.2031526635345555</v>
      </c>
      <c r="E45" s="15">
        <v>6</v>
      </c>
      <c r="F45" s="16">
        <f t="shared" si="1"/>
        <v>2.0709635037224823</v>
      </c>
      <c r="G45" s="15">
        <v>0</v>
      </c>
      <c r="H45" s="16">
        <f t="shared" si="7"/>
        <v>2.0709635037224823</v>
      </c>
      <c r="I45" s="15">
        <v>24</v>
      </c>
      <c r="J45" s="17">
        <f t="shared" si="2"/>
        <v>57.135999999999996</v>
      </c>
      <c r="K45" s="16">
        <f t="shared" si="8"/>
        <v>1.5739322628290866</v>
      </c>
      <c r="L45" s="16">
        <f t="shared" si="3"/>
        <v>6.8994290973329819E-2</v>
      </c>
      <c r="M45" s="16">
        <f t="shared" si="10"/>
        <v>1.9559536519484138</v>
      </c>
      <c r="N45" s="15">
        <v>30</v>
      </c>
      <c r="O45" s="15">
        <v>135</v>
      </c>
      <c r="P45" s="18">
        <f t="shared" si="5"/>
        <v>0.4346563670996475</v>
      </c>
      <c r="Q45" s="114">
        <f t="shared" si="6"/>
        <v>1.448854556998825E-2</v>
      </c>
      <c r="R45" s="119"/>
    </row>
    <row r="46" spans="1:18" ht="13.8" customHeight="1" x14ac:dyDescent="0.25">
      <c r="A46" s="24">
        <v>2011</v>
      </c>
      <c r="B46" s="20">
        <v>3.1645583215808553</v>
      </c>
      <c r="C46" s="25">
        <v>40</v>
      </c>
      <c r="D46" s="26">
        <f t="shared" si="0"/>
        <v>1.8987349929485131</v>
      </c>
      <c r="E46" s="25">
        <v>6</v>
      </c>
      <c r="F46" s="26">
        <f t="shared" si="1"/>
        <v>1.7848108933716023</v>
      </c>
      <c r="G46" s="25">
        <v>0</v>
      </c>
      <c r="H46" s="20">
        <f t="shared" si="7"/>
        <v>1.7848108933716023</v>
      </c>
      <c r="I46" s="25">
        <v>24</v>
      </c>
      <c r="J46" s="27">
        <f t="shared" si="2"/>
        <v>57.136000000000003</v>
      </c>
      <c r="K46" s="20">
        <f t="shared" si="8"/>
        <v>1.3564562789624177</v>
      </c>
      <c r="L46" s="26">
        <f t="shared" si="3"/>
        <v>5.9461097159996396E-2</v>
      </c>
      <c r="M46" s="26">
        <f t="shared" si="10"/>
        <v>1.6856923739373177</v>
      </c>
      <c r="N46" s="21">
        <v>30</v>
      </c>
      <c r="O46" s="25">
        <v>135</v>
      </c>
      <c r="P46" s="28">
        <f t="shared" si="5"/>
        <v>0.37459830531940397</v>
      </c>
      <c r="Q46" s="116">
        <f t="shared" si="6"/>
        <v>1.2486610177313465E-2</v>
      </c>
      <c r="R46" s="119"/>
    </row>
    <row r="47" spans="1:18" ht="13.8" customHeight="1" x14ac:dyDescent="0.25">
      <c r="A47" s="19">
        <v>2012</v>
      </c>
      <c r="B47" s="20">
        <v>2.9337054460756096</v>
      </c>
      <c r="C47" s="21">
        <v>40</v>
      </c>
      <c r="D47" s="20">
        <f t="shared" ref="D47:D52" si="11">+B47-B47*(C47/100)</f>
        <v>1.7602232676453657</v>
      </c>
      <c r="E47" s="21">
        <v>6</v>
      </c>
      <c r="F47" s="20">
        <f t="shared" ref="F47:F52" si="12">+(D47-D47*(E47)/100)</f>
        <v>1.6546098715866437</v>
      </c>
      <c r="G47" s="21">
        <v>0</v>
      </c>
      <c r="H47" s="20">
        <f t="shared" si="7"/>
        <v>1.6546098715866437</v>
      </c>
      <c r="I47" s="21">
        <v>24</v>
      </c>
      <c r="J47" s="22">
        <f t="shared" ref="J47:J52" si="13">100-(K47/B47*100)</f>
        <v>57.136000000000003</v>
      </c>
      <c r="K47" s="20">
        <f t="shared" si="8"/>
        <v>1.2575035024058492</v>
      </c>
      <c r="L47" s="20">
        <f t="shared" ref="L47:L52" si="14">+(K47/365)*16</f>
        <v>5.5123441201352291E-2</v>
      </c>
      <c r="M47" s="20">
        <f t="shared" si="10"/>
        <v>1.5627219963377368</v>
      </c>
      <c r="N47" s="21">
        <v>30</v>
      </c>
      <c r="O47" s="21">
        <v>135</v>
      </c>
      <c r="P47" s="23">
        <f t="shared" ref="P47:P52" si="15">+Q47*N47</f>
        <v>0.34727155474171928</v>
      </c>
      <c r="Q47" s="115">
        <f t="shared" ref="Q47:Q52" si="16">+M47/O47</f>
        <v>1.1575718491390642E-2</v>
      </c>
      <c r="R47" s="119"/>
    </row>
    <row r="48" spans="1:18" ht="13.8" customHeight="1" x14ac:dyDescent="0.25">
      <c r="A48" s="19">
        <v>2013</v>
      </c>
      <c r="B48" s="20">
        <v>2.8701260375246767</v>
      </c>
      <c r="C48" s="21">
        <v>40</v>
      </c>
      <c r="D48" s="20">
        <f t="shared" si="11"/>
        <v>1.7220756225148059</v>
      </c>
      <c r="E48" s="21">
        <v>6</v>
      </c>
      <c r="F48" s="20">
        <f t="shared" si="12"/>
        <v>1.6187510851639175</v>
      </c>
      <c r="G48" s="21">
        <v>0</v>
      </c>
      <c r="H48" s="20">
        <f t="shared" si="7"/>
        <v>1.6187510851639175</v>
      </c>
      <c r="I48" s="21">
        <v>24</v>
      </c>
      <c r="J48" s="22">
        <f t="shared" si="13"/>
        <v>57.136000000000003</v>
      </c>
      <c r="K48" s="20">
        <f t="shared" si="8"/>
        <v>1.2302508247245774</v>
      </c>
      <c r="L48" s="20">
        <f t="shared" si="14"/>
        <v>5.392880327559791E-2</v>
      </c>
      <c r="M48" s="20">
        <f t="shared" si="10"/>
        <v>1.5288546084615628</v>
      </c>
      <c r="N48" s="21">
        <v>30</v>
      </c>
      <c r="O48" s="21">
        <v>135</v>
      </c>
      <c r="P48" s="23">
        <f t="shared" si="15"/>
        <v>0.33974546854701398</v>
      </c>
      <c r="Q48" s="115">
        <f t="shared" si="16"/>
        <v>1.1324848951567133E-2</v>
      </c>
      <c r="R48" s="119"/>
    </row>
    <row r="49" spans="1:18" ht="13.8" customHeight="1" x14ac:dyDescent="0.25">
      <c r="A49" s="19">
        <v>2014</v>
      </c>
      <c r="B49" s="20">
        <v>2.7818256545756741</v>
      </c>
      <c r="C49" s="21">
        <v>40</v>
      </c>
      <c r="D49" s="20">
        <f t="shared" si="11"/>
        <v>1.6690953927454044</v>
      </c>
      <c r="E49" s="21">
        <v>6</v>
      </c>
      <c r="F49" s="20">
        <f t="shared" si="12"/>
        <v>1.5689496691806801</v>
      </c>
      <c r="G49" s="21">
        <v>0</v>
      </c>
      <c r="H49" s="20">
        <f t="shared" si="7"/>
        <v>1.5689496691806801</v>
      </c>
      <c r="I49" s="21">
        <v>24</v>
      </c>
      <c r="J49" s="22">
        <f t="shared" si="13"/>
        <v>57.136000000000003</v>
      </c>
      <c r="K49" s="20">
        <f t="shared" si="8"/>
        <v>1.1924017485773168</v>
      </c>
      <c r="L49" s="20">
        <f t="shared" si="14"/>
        <v>5.2269665691060466E-2</v>
      </c>
      <c r="M49" s="20">
        <f t="shared" si="10"/>
        <v>1.4818188875087186</v>
      </c>
      <c r="N49" s="21">
        <v>30</v>
      </c>
      <c r="O49" s="21">
        <v>135</v>
      </c>
      <c r="P49" s="23">
        <f t="shared" si="15"/>
        <v>0.32929308611304858</v>
      </c>
      <c r="Q49" s="115">
        <f t="shared" si="16"/>
        <v>1.0976436203768286E-2</v>
      </c>
      <c r="R49" s="119"/>
    </row>
    <row r="50" spans="1:18" ht="13.8" customHeight="1" x14ac:dyDescent="0.25">
      <c r="A50" s="24">
        <v>2015</v>
      </c>
      <c r="B50" s="20">
        <v>2.9502781670608771</v>
      </c>
      <c r="C50" s="25">
        <v>40</v>
      </c>
      <c r="D50" s="26">
        <f t="shared" si="11"/>
        <v>1.7701669002365261</v>
      </c>
      <c r="E50" s="25">
        <v>6</v>
      </c>
      <c r="F50" s="26">
        <f t="shared" si="12"/>
        <v>1.6639568862223346</v>
      </c>
      <c r="G50" s="25">
        <v>0</v>
      </c>
      <c r="H50" s="20">
        <f t="shared" si="7"/>
        <v>1.6639568862223346</v>
      </c>
      <c r="I50" s="25">
        <v>24</v>
      </c>
      <c r="J50" s="27">
        <f t="shared" si="13"/>
        <v>57.136000000000003</v>
      </c>
      <c r="K50" s="20">
        <f t="shared" si="8"/>
        <v>1.2646072335289742</v>
      </c>
      <c r="L50" s="26">
        <f t="shared" si="14"/>
        <v>5.5434837634146812E-2</v>
      </c>
      <c r="M50" s="26">
        <f t="shared" ref="M50:M54" si="17">+L50*28.3495</f>
        <v>1.571549929509245</v>
      </c>
      <c r="N50" s="25">
        <v>30</v>
      </c>
      <c r="O50" s="25">
        <v>135</v>
      </c>
      <c r="P50" s="28">
        <f t="shared" si="15"/>
        <v>0.34923331766872112</v>
      </c>
      <c r="Q50" s="116">
        <f t="shared" si="16"/>
        <v>1.164111058895737E-2</v>
      </c>
      <c r="R50" s="119"/>
    </row>
    <row r="51" spans="1:18" ht="13.8" customHeight="1" x14ac:dyDescent="0.25">
      <c r="A51" s="29">
        <v>2016</v>
      </c>
      <c r="B51" s="35">
        <v>3.1923886714505834</v>
      </c>
      <c r="C51" s="30">
        <v>40</v>
      </c>
      <c r="D51" s="14">
        <f t="shared" si="11"/>
        <v>1.91543320287035</v>
      </c>
      <c r="E51" s="30">
        <v>6</v>
      </c>
      <c r="F51" s="14">
        <f t="shared" si="12"/>
        <v>1.800507210698129</v>
      </c>
      <c r="G51" s="30">
        <v>0</v>
      </c>
      <c r="H51" s="16">
        <f t="shared" si="7"/>
        <v>1.800507210698129</v>
      </c>
      <c r="I51" s="30">
        <v>24</v>
      </c>
      <c r="J51" s="32">
        <f t="shared" si="13"/>
        <v>57.136000000000003</v>
      </c>
      <c r="K51" s="16">
        <f t="shared" si="8"/>
        <v>1.3683854801305779</v>
      </c>
      <c r="L51" s="14">
        <f t="shared" si="14"/>
        <v>5.9984021046819852E-2</v>
      </c>
      <c r="M51" s="14">
        <f t="shared" si="17"/>
        <v>1.7005170046668194</v>
      </c>
      <c r="N51" s="30">
        <v>30</v>
      </c>
      <c r="O51" s="30">
        <v>135</v>
      </c>
      <c r="P51" s="33">
        <f t="shared" si="15"/>
        <v>0.37789266770373764</v>
      </c>
      <c r="Q51" s="117">
        <f t="shared" si="16"/>
        <v>1.2596422256791254E-2</v>
      </c>
      <c r="R51" s="119"/>
    </row>
    <row r="52" spans="1:18" ht="13.8" customHeight="1" x14ac:dyDescent="0.25">
      <c r="A52" s="29">
        <v>2017</v>
      </c>
      <c r="B52" s="35">
        <v>3.1212014502348309</v>
      </c>
      <c r="C52" s="30">
        <v>40</v>
      </c>
      <c r="D52" s="14">
        <f t="shared" si="11"/>
        <v>1.8727208701408984</v>
      </c>
      <c r="E52" s="30">
        <v>6</v>
      </c>
      <c r="F52" s="14">
        <f t="shared" si="12"/>
        <v>1.7603576179324445</v>
      </c>
      <c r="G52" s="30">
        <v>0</v>
      </c>
      <c r="H52" s="16">
        <f t="shared" si="7"/>
        <v>1.7603576179324445</v>
      </c>
      <c r="I52" s="30">
        <v>24</v>
      </c>
      <c r="J52" s="32">
        <f t="shared" si="13"/>
        <v>57.136000000000003</v>
      </c>
      <c r="K52" s="16">
        <f t="shared" si="8"/>
        <v>1.3378717896286578</v>
      </c>
      <c r="L52" s="14">
        <f t="shared" si="14"/>
        <v>5.8646434613858975E-2</v>
      </c>
      <c r="M52" s="14">
        <f t="shared" si="17"/>
        <v>1.6625970980855949</v>
      </c>
      <c r="N52" s="30">
        <v>30</v>
      </c>
      <c r="O52" s="30">
        <v>135</v>
      </c>
      <c r="P52" s="33">
        <f t="shared" si="15"/>
        <v>0.36946602179679883</v>
      </c>
      <c r="Q52" s="117">
        <f t="shared" si="16"/>
        <v>1.2315534059893295E-2</v>
      </c>
      <c r="R52" s="119"/>
    </row>
    <row r="53" spans="1:18" ht="13.8" customHeight="1" x14ac:dyDescent="0.25">
      <c r="A53" s="59">
        <v>2018</v>
      </c>
      <c r="B53" s="35">
        <v>2.8609487884672897</v>
      </c>
      <c r="C53" s="31">
        <v>40</v>
      </c>
      <c r="D53" s="35">
        <f>+B53-B53*(C53/100)</f>
        <v>1.7165692730803739</v>
      </c>
      <c r="E53" s="31">
        <v>6</v>
      </c>
      <c r="F53" s="35">
        <f>+(D53-D53*(E53)/100)</f>
        <v>1.6135751166955514</v>
      </c>
      <c r="G53" s="31">
        <v>0</v>
      </c>
      <c r="H53" s="80">
        <f>F53-(F53*G53/100)</f>
        <v>1.6135751166955514</v>
      </c>
      <c r="I53" s="31">
        <v>24</v>
      </c>
      <c r="J53" s="60">
        <f>100-(K53/B53*100)</f>
        <v>57.136000000000003</v>
      </c>
      <c r="K53" s="80">
        <f>+H53-H53*I53/100</f>
        <v>1.226317088688619</v>
      </c>
      <c r="L53" s="35">
        <f>+(K53/365)*16</f>
        <v>5.3756365531555904E-2</v>
      </c>
      <c r="M53" s="35">
        <f t="shared" si="17"/>
        <v>1.5239660846368441</v>
      </c>
      <c r="N53" s="31">
        <v>30</v>
      </c>
      <c r="O53" s="31">
        <v>135</v>
      </c>
      <c r="P53" s="61">
        <f>+Q53*N53</f>
        <v>0.3386591299192987</v>
      </c>
      <c r="Q53" s="120">
        <f>+M53/O53</f>
        <v>1.1288637663976623E-2</v>
      </c>
      <c r="R53" s="119"/>
    </row>
    <row r="54" spans="1:18" ht="13.8" customHeight="1" x14ac:dyDescent="0.25">
      <c r="A54" s="59">
        <v>2019</v>
      </c>
      <c r="B54" s="35">
        <v>2.4375807587705167</v>
      </c>
      <c r="C54" s="31">
        <v>40</v>
      </c>
      <c r="D54" s="35">
        <f>+B54-B54*(C54/100)</f>
        <v>1.46254845526231</v>
      </c>
      <c r="E54" s="31">
        <v>6</v>
      </c>
      <c r="F54" s="35">
        <f>+(D54-D54*(E54)/100)</f>
        <v>1.3747955479465714</v>
      </c>
      <c r="G54" s="31">
        <v>0</v>
      </c>
      <c r="H54" s="80">
        <f>F54-(F54*G54/100)</f>
        <v>1.3747955479465714</v>
      </c>
      <c r="I54" s="31">
        <v>24</v>
      </c>
      <c r="J54" s="60">
        <f>100-(K54/B54*100)</f>
        <v>57.135999999999996</v>
      </c>
      <c r="K54" s="80">
        <f>+H54-H54*I54/100</f>
        <v>1.0448446164393943</v>
      </c>
      <c r="L54" s="35">
        <f>+(K54/365)*16</f>
        <v>4.5801407843918653E-2</v>
      </c>
      <c r="M54" s="35">
        <f t="shared" si="17"/>
        <v>1.2984470116711717</v>
      </c>
      <c r="N54" s="31">
        <v>30</v>
      </c>
      <c r="O54" s="31">
        <v>135</v>
      </c>
      <c r="P54" s="61">
        <f>+Q54*N54</f>
        <v>0.28854378037137152</v>
      </c>
      <c r="Q54" s="120">
        <f>+M54/O54</f>
        <v>9.6181260123790503E-3</v>
      </c>
      <c r="R54" s="119"/>
    </row>
    <row r="55" spans="1:18" ht="13.8" customHeight="1" x14ac:dyDescent="0.25">
      <c r="A55" s="59">
        <v>2020</v>
      </c>
      <c r="B55" s="84" t="s">
        <v>8</v>
      </c>
      <c r="C55" s="84" t="s">
        <v>8</v>
      </c>
      <c r="D55" s="84" t="s">
        <v>8</v>
      </c>
      <c r="E55" s="84" t="s">
        <v>8</v>
      </c>
      <c r="F55" s="84" t="s">
        <v>8</v>
      </c>
      <c r="G55" s="84" t="s">
        <v>8</v>
      </c>
      <c r="H55" s="84" t="s">
        <v>8</v>
      </c>
      <c r="I55" s="84" t="s">
        <v>8</v>
      </c>
      <c r="J55" s="84" t="s">
        <v>8</v>
      </c>
      <c r="K55" s="84" t="s">
        <v>8</v>
      </c>
      <c r="L55" s="84" t="s">
        <v>8</v>
      </c>
      <c r="M55" s="84" t="s">
        <v>8</v>
      </c>
      <c r="N55" s="84" t="s">
        <v>8</v>
      </c>
      <c r="O55" s="84" t="s">
        <v>8</v>
      </c>
      <c r="P55" s="84" t="s">
        <v>8</v>
      </c>
      <c r="Q55" s="169" t="s">
        <v>8</v>
      </c>
      <c r="R55" s="119"/>
    </row>
    <row r="56" spans="1:18" ht="13.8" customHeight="1" x14ac:dyDescent="0.25">
      <c r="A56" s="19">
        <v>2021</v>
      </c>
      <c r="B56" s="143" t="s">
        <v>8</v>
      </c>
      <c r="C56" s="76" t="s">
        <v>8</v>
      </c>
      <c r="D56" s="76" t="s">
        <v>8</v>
      </c>
      <c r="E56" s="76" t="s">
        <v>8</v>
      </c>
      <c r="F56" s="76" t="s">
        <v>8</v>
      </c>
      <c r="G56" s="76" t="s">
        <v>8</v>
      </c>
      <c r="H56" s="76" t="s">
        <v>8</v>
      </c>
      <c r="I56" s="76" t="s">
        <v>8</v>
      </c>
      <c r="J56" s="76" t="s">
        <v>8</v>
      </c>
      <c r="K56" s="76" t="s">
        <v>8</v>
      </c>
      <c r="L56" s="76" t="s">
        <v>8</v>
      </c>
      <c r="M56" s="76" t="s">
        <v>8</v>
      </c>
      <c r="N56" s="76" t="s">
        <v>8</v>
      </c>
      <c r="O56" s="76" t="s">
        <v>8</v>
      </c>
      <c r="P56" s="76" t="s">
        <v>8</v>
      </c>
      <c r="Q56" s="170" t="s">
        <v>8</v>
      </c>
      <c r="R56" s="119"/>
    </row>
    <row r="57" spans="1:18" ht="13.8" customHeight="1" thickBot="1" x14ac:dyDescent="0.3">
      <c r="A57" s="123">
        <v>2022</v>
      </c>
      <c r="B57" s="135" t="s">
        <v>8</v>
      </c>
      <c r="C57" s="135" t="s">
        <v>8</v>
      </c>
      <c r="D57" s="135" t="s">
        <v>8</v>
      </c>
      <c r="E57" s="135" t="s">
        <v>8</v>
      </c>
      <c r="F57" s="135" t="s">
        <v>8</v>
      </c>
      <c r="G57" s="135" t="s">
        <v>8</v>
      </c>
      <c r="H57" s="135" t="s">
        <v>8</v>
      </c>
      <c r="I57" s="135" t="s">
        <v>8</v>
      </c>
      <c r="J57" s="135" t="s">
        <v>8</v>
      </c>
      <c r="K57" s="135" t="s">
        <v>8</v>
      </c>
      <c r="L57" s="135" t="s">
        <v>8</v>
      </c>
      <c r="M57" s="135" t="s">
        <v>8</v>
      </c>
      <c r="N57" s="135" t="s">
        <v>8</v>
      </c>
      <c r="O57" s="135" t="s">
        <v>8</v>
      </c>
      <c r="P57" s="135" t="s">
        <v>8</v>
      </c>
      <c r="Q57" s="171" t="s">
        <v>8</v>
      </c>
      <c r="R57" s="119"/>
    </row>
    <row r="58" spans="1:18" ht="15" customHeight="1" thickTop="1" x14ac:dyDescent="0.25">
      <c r="A58" s="7" t="s">
        <v>96</v>
      </c>
    </row>
    <row r="59" spans="1:18" ht="15" customHeight="1" x14ac:dyDescent="0.25">
      <c r="A59" s="7" t="s">
        <v>88</v>
      </c>
    </row>
    <row r="60" spans="1:18" ht="15" customHeight="1" x14ac:dyDescent="0.25">
      <c r="A60" s="7" t="s">
        <v>104</v>
      </c>
    </row>
    <row r="61" spans="1:18" ht="15" customHeight="1" x14ac:dyDescent="0.25">
      <c r="A61" s="7" t="s">
        <v>209</v>
      </c>
    </row>
    <row r="62" spans="1:18" ht="15" customHeight="1" x14ac:dyDescent="0.25">
      <c r="A62" s="7" t="s">
        <v>210</v>
      </c>
    </row>
    <row r="63" spans="1:18" ht="15" customHeight="1" x14ac:dyDescent="0.25">
      <c r="A63" s="7" t="s">
        <v>105</v>
      </c>
    </row>
    <row r="64" spans="1:18" ht="15" customHeight="1" x14ac:dyDescent="0.25">
      <c r="A64" s="7" t="s">
        <v>185</v>
      </c>
    </row>
    <row r="65" spans="1:1" ht="15" customHeight="1" x14ac:dyDescent="0.25">
      <c r="A65" s="7" t="s">
        <v>197</v>
      </c>
    </row>
    <row r="66" spans="1:1" ht="15" customHeight="1" x14ac:dyDescent="0.25">
      <c r="A66"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93">
    <pageSetUpPr fitToPage="1"/>
  </sheetPr>
  <dimension ref="A1:R64"/>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143</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2.3029331291574824</v>
      </c>
      <c r="C5" s="15">
        <v>56</v>
      </c>
      <c r="D5" s="16">
        <f t="shared" ref="D5:D46" si="0">+B5-B5*(C5/100)</f>
        <v>1.0132905768292921</v>
      </c>
      <c r="E5" s="15">
        <v>6</v>
      </c>
      <c r="F5" s="16">
        <f t="shared" ref="F5:F46" si="1">+(D5-D5*(E5)/100)</f>
        <v>0.95249314221953463</v>
      </c>
      <c r="G5" s="15">
        <v>0</v>
      </c>
      <c r="H5" s="16">
        <f>F5-(F5*G5/100)</f>
        <v>0.95249314221953463</v>
      </c>
      <c r="I5" s="15">
        <v>16</v>
      </c>
      <c r="J5" s="17">
        <f t="shared" ref="J5:J46" si="2">100-(K5/B5*100)</f>
        <v>65.257599999999996</v>
      </c>
      <c r="K5" s="16">
        <f>+H5-H5*I5/100</f>
        <v>0.80009423946440905</v>
      </c>
      <c r="L5" s="16">
        <f t="shared" ref="L5:L46" si="3">+(K5/365)*16</f>
        <v>3.5072624195700119E-2</v>
      </c>
      <c r="M5" s="16">
        <f t="shared" ref="M5:M37" si="4">+L5*28.3495</f>
        <v>0.99429135963600046</v>
      </c>
      <c r="N5" s="15">
        <v>27</v>
      </c>
      <c r="O5" s="15">
        <v>142</v>
      </c>
      <c r="P5" s="18">
        <f t="shared" ref="P5:P46" si="5">+Q5*N5</f>
        <v>0.18905539936740853</v>
      </c>
      <c r="Q5" s="114">
        <f t="shared" ref="Q5:Q46" si="6">+M5/O5</f>
        <v>7.0020518284225385E-3</v>
      </c>
      <c r="R5" s="119"/>
    </row>
    <row r="6" spans="1:18" ht="13.8" customHeight="1" x14ac:dyDescent="0.25">
      <c r="A6" s="19">
        <v>1971</v>
      </c>
      <c r="B6" s="20">
        <v>2.4677968612305623</v>
      </c>
      <c r="C6" s="21">
        <v>56</v>
      </c>
      <c r="D6" s="20">
        <f t="shared" si="0"/>
        <v>1.0858306189414473</v>
      </c>
      <c r="E6" s="21">
        <v>6</v>
      </c>
      <c r="F6" s="20">
        <f t="shared" si="1"/>
        <v>1.0206807818049604</v>
      </c>
      <c r="G6" s="21">
        <v>0</v>
      </c>
      <c r="H6" s="20">
        <f t="shared" ref="H6:H52" si="7">F6-(F6*G6/100)</f>
        <v>1.0206807818049604</v>
      </c>
      <c r="I6" s="21">
        <v>16</v>
      </c>
      <c r="J6" s="22">
        <f t="shared" si="2"/>
        <v>65.257600000000011</v>
      </c>
      <c r="K6" s="20">
        <f t="shared" ref="K6:K52" si="8">+H6-H6*I6/100</f>
        <v>0.85737185671616667</v>
      </c>
      <c r="L6" s="20">
        <f t="shared" si="3"/>
        <v>3.7583423856051144E-2</v>
      </c>
      <c r="M6" s="20">
        <f t="shared" si="4"/>
        <v>1.065471274607122</v>
      </c>
      <c r="N6" s="21">
        <v>27</v>
      </c>
      <c r="O6" s="21">
        <v>142</v>
      </c>
      <c r="P6" s="23">
        <f t="shared" si="5"/>
        <v>0.2025896085520584</v>
      </c>
      <c r="Q6" s="115">
        <f t="shared" si="6"/>
        <v>7.5033188352614227E-3</v>
      </c>
      <c r="R6" s="119"/>
    </row>
    <row r="7" spans="1:18" ht="13.8" customHeight="1" x14ac:dyDescent="0.25">
      <c r="A7" s="19">
        <v>1972</v>
      </c>
      <c r="B7" s="20">
        <v>2.1865836843007966</v>
      </c>
      <c r="C7" s="21">
        <v>56</v>
      </c>
      <c r="D7" s="20">
        <f t="shared" si="0"/>
        <v>0.9620968210923504</v>
      </c>
      <c r="E7" s="21">
        <v>6</v>
      </c>
      <c r="F7" s="20">
        <f t="shared" si="1"/>
        <v>0.90437101182680935</v>
      </c>
      <c r="G7" s="21">
        <v>0</v>
      </c>
      <c r="H7" s="20">
        <f t="shared" si="7"/>
        <v>0.90437101182680935</v>
      </c>
      <c r="I7" s="21">
        <v>16</v>
      </c>
      <c r="J7" s="22">
        <f t="shared" si="2"/>
        <v>65.257599999999996</v>
      </c>
      <c r="K7" s="20">
        <f t="shared" si="8"/>
        <v>0.75967164993451985</v>
      </c>
      <c r="L7" s="20">
        <f t="shared" si="3"/>
        <v>3.3300675065622787E-2</v>
      </c>
      <c r="M7" s="20">
        <f t="shared" si="4"/>
        <v>0.94405748777287313</v>
      </c>
      <c r="N7" s="21">
        <v>27</v>
      </c>
      <c r="O7" s="21">
        <v>142</v>
      </c>
      <c r="P7" s="23">
        <f t="shared" si="5"/>
        <v>0.17950388852019419</v>
      </c>
      <c r="Q7" s="115">
        <f t="shared" si="6"/>
        <v>6.6482921674145996E-3</v>
      </c>
      <c r="R7" s="119"/>
    </row>
    <row r="8" spans="1:18" ht="13.8" customHeight="1" x14ac:dyDescent="0.25">
      <c r="A8" s="19">
        <v>1973</v>
      </c>
      <c r="B8" s="20">
        <v>2.1296312237800183</v>
      </c>
      <c r="C8" s="21">
        <v>56</v>
      </c>
      <c r="D8" s="20">
        <f t="shared" si="0"/>
        <v>0.93703773846320804</v>
      </c>
      <c r="E8" s="21">
        <v>6</v>
      </c>
      <c r="F8" s="20">
        <f t="shared" si="1"/>
        <v>0.8808154741554155</v>
      </c>
      <c r="G8" s="21">
        <v>0</v>
      </c>
      <c r="H8" s="20">
        <f t="shared" si="7"/>
        <v>0.8808154741554155</v>
      </c>
      <c r="I8" s="21">
        <v>16</v>
      </c>
      <c r="J8" s="22">
        <f t="shared" si="2"/>
        <v>65.257599999999996</v>
      </c>
      <c r="K8" s="20">
        <f t="shared" si="8"/>
        <v>0.73988499829054899</v>
      </c>
      <c r="L8" s="20">
        <f t="shared" si="3"/>
        <v>3.243331499355831E-2</v>
      </c>
      <c r="M8" s="20">
        <f t="shared" si="4"/>
        <v>0.9194682634098813</v>
      </c>
      <c r="N8" s="21">
        <v>27</v>
      </c>
      <c r="O8" s="21">
        <v>142</v>
      </c>
      <c r="P8" s="23">
        <f t="shared" si="5"/>
        <v>0.17482847262018872</v>
      </c>
      <c r="Q8" s="115">
        <f t="shared" si="6"/>
        <v>6.4751286155625446E-3</v>
      </c>
      <c r="R8" s="119"/>
    </row>
    <row r="9" spans="1:18" ht="13.8" customHeight="1" x14ac:dyDescent="0.25">
      <c r="A9" s="19">
        <v>1974</v>
      </c>
      <c r="B9" s="20">
        <v>2.2659631804876224</v>
      </c>
      <c r="C9" s="21">
        <v>56</v>
      </c>
      <c r="D9" s="20">
        <f t="shared" si="0"/>
        <v>0.99702379941455366</v>
      </c>
      <c r="E9" s="21">
        <v>6</v>
      </c>
      <c r="F9" s="20">
        <f t="shared" si="1"/>
        <v>0.93720237144968044</v>
      </c>
      <c r="G9" s="21">
        <v>0</v>
      </c>
      <c r="H9" s="20">
        <f t="shared" si="7"/>
        <v>0.93720237144968044</v>
      </c>
      <c r="I9" s="21">
        <v>16</v>
      </c>
      <c r="J9" s="22">
        <f t="shared" si="2"/>
        <v>65.257599999999996</v>
      </c>
      <c r="K9" s="20">
        <f t="shared" si="8"/>
        <v>0.7872499920177316</v>
      </c>
      <c r="L9" s="20">
        <f t="shared" si="3"/>
        <v>3.4509588691188232E-2</v>
      </c>
      <c r="M9" s="20">
        <f t="shared" si="4"/>
        <v>0.97832958460084074</v>
      </c>
      <c r="N9" s="21">
        <v>27</v>
      </c>
      <c r="O9" s="21">
        <v>142</v>
      </c>
      <c r="P9" s="23">
        <f t="shared" si="5"/>
        <v>0.1860204139733993</v>
      </c>
      <c r="Q9" s="115">
        <f t="shared" si="6"/>
        <v>6.8896449619777521E-3</v>
      </c>
      <c r="R9" s="119"/>
    </row>
    <row r="10" spans="1:18" ht="13.8" customHeight="1" x14ac:dyDescent="0.25">
      <c r="A10" s="19">
        <v>1975</v>
      </c>
      <c r="B10" s="20">
        <v>2.0533243460988175</v>
      </c>
      <c r="C10" s="21">
        <v>56</v>
      </c>
      <c r="D10" s="20">
        <f t="shared" si="0"/>
        <v>0.90346271228347952</v>
      </c>
      <c r="E10" s="21">
        <v>6</v>
      </c>
      <c r="F10" s="20">
        <f t="shared" si="1"/>
        <v>0.84925494954647074</v>
      </c>
      <c r="G10" s="21">
        <v>0</v>
      </c>
      <c r="H10" s="20">
        <f t="shared" si="7"/>
        <v>0.84925494954647074</v>
      </c>
      <c r="I10" s="21">
        <v>16</v>
      </c>
      <c r="J10" s="22">
        <f t="shared" si="2"/>
        <v>65.257599999999996</v>
      </c>
      <c r="K10" s="20">
        <f t="shared" si="8"/>
        <v>0.71337415761903544</v>
      </c>
      <c r="L10" s="20">
        <f t="shared" si="3"/>
        <v>3.1271195950423471E-2</v>
      </c>
      <c r="M10" s="20">
        <f t="shared" si="4"/>
        <v>0.8865227695965302</v>
      </c>
      <c r="N10" s="21">
        <v>27</v>
      </c>
      <c r="O10" s="21">
        <v>142</v>
      </c>
      <c r="P10" s="23">
        <f t="shared" si="5"/>
        <v>0.16856418858525576</v>
      </c>
      <c r="Q10" s="115">
        <f t="shared" si="6"/>
        <v>6.2431180957502131E-3</v>
      </c>
      <c r="R10" s="119"/>
    </row>
    <row r="11" spans="1:18" ht="13.8" customHeight="1" x14ac:dyDescent="0.25">
      <c r="A11" s="13">
        <v>1976</v>
      </c>
      <c r="B11" s="14">
        <v>2.2188347421285575</v>
      </c>
      <c r="C11" s="15">
        <v>56</v>
      </c>
      <c r="D11" s="16">
        <f t="shared" si="0"/>
        <v>0.97628728653656527</v>
      </c>
      <c r="E11" s="15">
        <v>6</v>
      </c>
      <c r="F11" s="16">
        <f t="shared" si="1"/>
        <v>0.91771004934437139</v>
      </c>
      <c r="G11" s="15">
        <v>0</v>
      </c>
      <c r="H11" s="16">
        <f t="shared" si="7"/>
        <v>0.91771004934437139</v>
      </c>
      <c r="I11" s="15">
        <v>16</v>
      </c>
      <c r="J11" s="17">
        <f t="shared" si="2"/>
        <v>65.257599999999996</v>
      </c>
      <c r="K11" s="16">
        <f t="shared" si="8"/>
        <v>0.77087644144927192</v>
      </c>
      <c r="L11" s="16">
        <f t="shared" si="3"/>
        <v>3.3791844008735208E-2</v>
      </c>
      <c r="M11" s="16">
        <f t="shared" si="4"/>
        <v>0.95798188172563881</v>
      </c>
      <c r="N11" s="15">
        <v>27</v>
      </c>
      <c r="O11" s="15">
        <v>142</v>
      </c>
      <c r="P11" s="18">
        <f t="shared" si="5"/>
        <v>0.18215148455346653</v>
      </c>
      <c r="Q11" s="114">
        <f t="shared" si="6"/>
        <v>6.74635127975802E-3</v>
      </c>
      <c r="R11" s="119"/>
    </row>
    <row r="12" spans="1:18" ht="13.8" customHeight="1" x14ac:dyDescent="0.25">
      <c r="A12" s="13">
        <v>1977</v>
      </c>
      <c r="B12" s="14">
        <v>2.1878709765300428</v>
      </c>
      <c r="C12" s="15">
        <v>56</v>
      </c>
      <c r="D12" s="16">
        <f t="shared" si="0"/>
        <v>0.96266322967321871</v>
      </c>
      <c r="E12" s="15">
        <v>6</v>
      </c>
      <c r="F12" s="16">
        <f t="shared" si="1"/>
        <v>0.90490343589282562</v>
      </c>
      <c r="G12" s="15">
        <v>0</v>
      </c>
      <c r="H12" s="16">
        <f t="shared" si="7"/>
        <v>0.90490343589282562</v>
      </c>
      <c r="I12" s="15">
        <v>16</v>
      </c>
      <c r="J12" s="17">
        <f t="shared" si="2"/>
        <v>65.257599999999996</v>
      </c>
      <c r="K12" s="16">
        <f t="shared" si="8"/>
        <v>0.76011888614997347</v>
      </c>
      <c r="L12" s="16">
        <f t="shared" si="3"/>
        <v>3.3320279940820756E-2</v>
      </c>
      <c r="M12" s="16">
        <f t="shared" si="4"/>
        <v>0.94461327618229796</v>
      </c>
      <c r="N12" s="15">
        <v>27</v>
      </c>
      <c r="O12" s="15">
        <v>142</v>
      </c>
      <c r="P12" s="18">
        <f t="shared" si="5"/>
        <v>0.17960956659804256</v>
      </c>
      <c r="Q12" s="114">
        <f t="shared" si="6"/>
        <v>6.6522061702978729E-3</v>
      </c>
      <c r="R12" s="119"/>
    </row>
    <row r="13" spans="1:18" ht="13.8" customHeight="1" x14ac:dyDescent="0.25">
      <c r="A13" s="13">
        <v>1978</v>
      </c>
      <c r="B13" s="14">
        <v>2.089838518038682</v>
      </c>
      <c r="C13" s="15">
        <v>56</v>
      </c>
      <c r="D13" s="16">
        <f t="shared" si="0"/>
        <v>0.91952894793701989</v>
      </c>
      <c r="E13" s="15">
        <v>6</v>
      </c>
      <c r="F13" s="16">
        <f t="shared" si="1"/>
        <v>0.86435721106079866</v>
      </c>
      <c r="G13" s="15">
        <v>0</v>
      </c>
      <c r="H13" s="16">
        <f t="shared" si="7"/>
        <v>0.86435721106079866</v>
      </c>
      <c r="I13" s="15">
        <v>16</v>
      </c>
      <c r="J13" s="17">
        <f t="shared" si="2"/>
        <v>65.257599999999996</v>
      </c>
      <c r="K13" s="16">
        <f t="shared" si="8"/>
        <v>0.72606005729107093</v>
      </c>
      <c r="L13" s="16">
        <f t="shared" si="3"/>
        <v>3.1827290182622286E-2</v>
      </c>
      <c r="M13" s="16">
        <f t="shared" si="4"/>
        <v>0.90228776303225044</v>
      </c>
      <c r="N13" s="15">
        <v>27</v>
      </c>
      <c r="O13" s="15">
        <v>142</v>
      </c>
      <c r="P13" s="18">
        <f t="shared" si="5"/>
        <v>0.17156175775965327</v>
      </c>
      <c r="Q13" s="114">
        <f t="shared" si="6"/>
        <v>6.3541391762834539E-3</v>
      </c>
      <c r="R13" s="119"/>
    </row>
    <row r="14" spans="1:18" ht="13.8" customHeight="1" x14ac:dyDescent="0.25">
      <c r="A14" s="13">
        <v>1979</v>
      </c>
      <c r="B14" s="14">
        <v>2.0581282531991736</v>
      </c>
      <c r="C14" s="15">
        <v>56</v>
      </c>
      <c r="D14" s="16">
        <f t="shared" si="0"/>
        <v>0.90557643140763622</v>
      </c>
      <c r="E14" s="15">
        <v>6</v>
      </c>
      <c r="F14" s="16">
        <f t="shared" si="1"/>
        <v>0.85124184552317805</v>
      </c>
      <c r="G14" s="15">
        <v>0</v>
      </c>
      <c r="H14" s="16">
        <f t="shared" si="7"/>
        <v>0.85124184552317805</v>
      </c>
      <c r="I14" s="15">
        <v>16</v>
      </c>
      <c r="J14" s="17">
        <f t="shared" si="2"/>
        <v>65.257599999999996</v>
      </c>
      <c r="K14" s="16">
        <f t="shared" si="8"/>
        <v>0.71504315023946963</v>
      </c>
      <c r="L14" s="16">
        <f t="shared" si="3"/>
        <v>3.134435727077127E-2</v>
      </c>
      <c r="M14" s="16">
        <f t="shared" si="4"/>
        <v>0.88859685644773012</v>
      </c>
      <c r="N14" s="15">
        <v>27</v>
      </c>
      <c r="O14" s="15">
        <v>142</v>
      </c>
      <c r="P14" s="18">
        <f t="shared" si="5"/>
        <v>0.16895855721189235</v>
      </c>
      <c r="Q14" s="114">
        <f t="shared" si="6"/>
        <v>6.257724341181198E-3</v>
      </c>
      <c r="R14" s="119"/>
    </row>
    <row r="15" spans="1:18" ht="13.8" customHeight="1" x14ac:dyDescent="0.25">
      <c r="A15" s="13">
        <v>1980</v>
      </c>
      <c r="B15" s="14">
        <v>1.9857170875305408</v>
      </c>
      <c r="C15" s="15">
        <v>56</v>
      </c>
      <c r="D15" s="16">
        <f t="shared" si="0"/>
        <v>0.87371551851343776</v>
      </c>
      <c r="E15" s="15">
        <v>6</v>
      </c>
      <c r="F15" s="16">
        <f t="shared" si="1"/>
        <v>0.82129258740263145</v>
      </c>
      <c r="G15" s="15">
        <v>0</v>
      </c>
      <c r="H15" s="16">
        <f t="shared" si="7"/>
        <v>0.82129258740263145</v>
      </c>
      <c r="I15" s="15">
        <v>16</v>
      </c>
      <c r="J15" s="17">
        <f t="shared" si="2"/>
        <v>65.257600000000011</v>
      </c>
      <c r="K15" s="16">
        <f t="shared" si="8"/>
        <v>0.68988577341821045</v>
      </c>
      <c r="L15" s="16">
        <f t="shared" si="3"/>
        <v>3.0241568149839363E-2</v>
      </c>
      <c r="M15" s="16">
        <f t="shared" si="4"/>
        <v>0.85733333626387098</v>
      </c>
      <c r="N15" s="15">
        <v>27</v>
      </c>
      <c r="O15" s="15">
        <v>142</v>
      </c>
      <c r="P15" s="18">
        <f t="shared" si="5"/>
        <v>0.16301408506425716</v>
      </c>
      <c r="Q15" s="114">
        <f t="shared" si="6"/>
        <v>6.0375587060835989E-3</v>
      </c>
      <c r="R15" s="119"/>
    </row>
    <row r="16" spans="1:18" ht="13.8" customHeight="1" x14ac:dyDescent="0.25">
      <c r="A16" s="19">
        <v>1981</v>
      </c>
      <c r="B16" s="20">
        <v>2.0269779142538464</v>
      </c>
      <c r="C16" s="21">
        <v>56</v>
      </c>
      <c r="D16" s="20">
        <f t="shared" si="0"/>
        <v>0.89187028227169241</v>
      </c>
      <c r="E16" s="21">
        <v>6</v>
      </c>
      <c r="F16" s="20">
        <f t="shared" si="1"/>
        <v>0.83835806533539081</v>
      </c>
      <c r="G16" s="21">
        <v>0</v>
      </c>
      <c r="H16" s="20">
        <f t="shared" si="7"/>
        <v>0.83835806533539081</v>
      </c>
      <c r="I16" s="21">
        <v>16</v>
      </c>
      <c r="J16" s="22">
        <f t="shared" si="2"/>
        <v>65.257599999999996</v>
      </c>
      <c r="K16" s="20">
        <f t="shared" si="8"/>
        <v>0.7042207748817283</v>
      </c>
      <c r="L16" s="20">
        <f t="shared" si="3"/>
        <v>3.0869951775637405E-2</v>
      </c>
      <c r="M16" s="20">
        <f t="shared" si="4"/>
        <v>0.87514769786343261</v>
      </c>
      <c r="N16" s="21">
        <v>27</v>
      </c>
      <c r="O16" s="21">
        <v>142</v>
      </c>
      <c r="P16" s="23">
        <f t="shared" si="5"/>
        <v>0.1664013228331879</v>
      </c>
      <c r="Q16" s="115">
        <f t="shared" si="6"/>
        <v>6.1630119567847369E-3</v>
      </c>
      <c r="R16" s="119"/>
    </row>
    <row r="17" spans="1:18" ht="13.8" customHeight="1" x14ac:dyDescent="0.25">
      <c r="A17" s="19">
        <v>1982</v>
      </c>
      <c r="B17" s="20">
        <v>1.6969803722175998</v>
      </c>
      <c r="C17" s="21">
        <v>56</v>
      </c>
      <c r="D17" s="20">
        <f t="shared" si="0"/>
        <v>0.74667136377574383</v>
      </c>
      <c r="E17" s="21">
        <v>6</v>
      </c>
      <c r="F17" s="20">
        <f t="shared" si="1"/>
        <v>0.70187108194919923</v>
      </c>
      <c r="G17" s="21">
        <v>0</v>
      </c>
      <c r="H17" s="20">
        <f t="shared" si="7"/>
        <v>0.70187108194919923</v>
      </c>
      <c r="I17" s="21">
        <v>16</v>
      </c>
      <c r="J17" s="22">
        <f t="shared" si="2"/>
        <v>65.257599999999996</v>
      </c>
      <c r="K17" s="20">
        <f t="shared" si="8"/>
        <v>0.58957170883732735</v>
      </c>
      <c r="L17" s="20">
        <f t="shared" si="3"/>
        <v>2.5844239291499281E-2</v>
      </c>
      <c r="M17" s="20">
        <f t="shared" si="4"/>
        <v>0.73267126179435882</v>
      </c>
      <c r="N17" s="21">
        <v>27</v>
      </c>
      <c r="O17" s="21">
        <v>142</v>
      </c>
      <c r="P17" s="23">
        <f t="shared" si="5"/>
        <v>0.13931073287639217</v>
      </c>
      <c r="Q17" s="115">
        <f t="shared" si="6"/>
        <v>5.1596567731997103E-3</v>
      </c>
      <c r="R17" s="119"/>
    </row>
    <row r="18" spans="1:18" ht="13.8" customHeight="1" x14ac:dyDescent="0.25">
      <c r="A18" s="19">
        <v>1983</v>
      </c>
      <c r="B18" s="20">
        <v>2.0784754314557392</v>
      </c>
      <c r="C18" s="21">
        <v>56</v>
      </c>
      <c r="D18" s="20">
        <f t="shared" si="0"/>
        <v>0.91452918984052523</v>
      </c>
      <c r="E18" s="21">
        <v>6</v>
      </c>
      <c r="F18" s="20">
        <f t="shared" si="1"/>
        <v>0.85965743845009368</v>
      </c>
      <c r="G18" s="21">
        <v>0</v>
      </c>
      <c r="H18" s="20">
        <f t="shared" si="7"/>
        <v>0.85965743845009368</v>
      </c>
      <c r="I18" s="21">
        <v>16</v>
      </c>
      <c r="J18" s="22">
        <f t="shared" si="2"/>
        <v>65.257599999999996</v>
      </c>
      <c r="K18" s="20">
        <f t="shared" si="8"/>
        <v>0.72211224829807863</v>
      </c>
      <c r="L18" s="20">
        <f t="shared" si="3"/>
        <v>3.1654235541833581E-2</v>
      </c>
      <c r="M18" s="20">
        <f t="shared" si="4"/>
        <v>0.89738175049321112</v>
      </c>
      <c r="N18" s="21">
        <v>27</v>
      </c>
      <c r="O18" s="21">
        <v>142</v>
      </c>
      <c r="P18" s="23">
        <f t="shared" si="5"/>
        <v>0.17062892438955424</v>
      </c>
      <c r="Q18" s="115">
        <f t="shared" si="6"/>
        <v>6.3195897922057121E-3</v>
      </c>
      <c r="R18" s="119"/>
    </row>
    <row r="19" spans="1:18" ht="13.8" customHeight="1" x14ac:dyDescent="0.25">
      <c r="A19" s="19">
        <v>1984</v>
      </c>
      <c r="B19" s="20">
        <v>1.6977299084642135</v>
      </c>
      <c r="C19" s="21">
        <v>56</v>
      </c>
      <c r="D19" s="20">
        <f t="shared" si="0"/>
        <v>0.74700115972425385</v>
      </c>
      <c r="E19" s="21">
        <v>6</v>
      </c>
      <c r="F19" s="20">
        <f t="shared" si="1"/>
        <v>0.70218109014079866</v>
      </c>
      <c r="G19" s="21">
        <v>0</v>
      </c>
      <c r="H19" s="20">
        <f t="shared" si="7"/>
        <v>0.70218109014079866</v>
      </c>
      <c r="I19" s="21">
        <v>16</v>
      </c>
      <c r="J19" s="22">
        <f t="shared" si="2"/>
        <v>65.257599999999996</v>
      </c>
      <c r="K19" s="20">
        <f t="shared" si="8"/>
        <v>0.58983211571827088</v>
      </c>
      <c r="L19" s="20">
        <f t="shared" si="3"/>
        <v>2.585565438765023E-2</v>
      </c>
      <c r="M19" s="20">
        <f t="shared" si="4"/>
        <v>0.73299487406269015</v>
      </c>
      <c r="N19" s="21">
        <v>27</v>
      </c>
      <c r="O19" s="21">
        <v>142</v>
      </c>
      <c r="P19" s="23">
        <f t="shared" si="5"/>
        <v>0.13937226478656783</v>
      </c>
      <c r="Q19" s="115">
        <f t="shared" si="6"/>
        <v>5.1619357328358461E-3</v>
      </c>
      <c r="R19" s="119"/>
    </row>
    <row r="20" spans="1:18" ht="13.8" customHeight="1" x14ac:dyDescent="0.25">
      <c r="A20" s="19">
        <v>1985</v>
      </c>
      <c r="B20" s="20">
        <v>1.5923487631572633</v>
      </c>
      <c r="C20" s="21">
        <v>56</v>
      </c>
      <c r="D20" s="20">
        <f t="shared" si="0"/>
        <v>0.70063345578919578</v>
      </c>
      <c r="E20" s="21">
        <v>6</v>
      </c>
      <c r="F20" s="20">
        <f t="shared" si="1"/>
        <v>0.65859544844184403</v>
      </c>
      <c r="G20" s="21">
        <v>0</v>
      </c>
      <c r="H20" s="20">
        <f t="shared" si="7"/>
        <v>0.65859544844184403</v>
      </c>
      <c r="I20" s="21">
        <v>16</v>
      </c>
      <c r="J20" s="22">
        <f t="shared" si="2"/>
        <v>65.257599999999996</v>
      </c>
      <c r="K20" s="20">
        <f t="shared" si="8"/>
        <v>0.55322017669114898</v>
      </c>
      <c r="L20" s="20">
        <f t="shared" si="3"/>
        <v>2.4250747471392831E-2</v>
      </c>
      <c r="M20" s="20">
        <f t="shared" si="4"/>
        <v>0.68749656544025106</v>
      </c>
      <c r="N20" s="21">
        <v>27</v>
      </c>
      <c r="O20" s="21">
        <v>142</v>
      </c>
      <c r="P20" s="23">
        <f t="shared" si="5"/>
        <v>0.13072117793582239</v>
      </c>
      <c r="Q20" s="115">
        <f t="shared" si="6"/>
        <v>4.8415251087341625E-3</v>
      </c>
      <c r="R20" s="119"/>
    </row>
    <row r="21" spans="1:18" ht="13.8" customHeight="1" x14ac:dyDescent="0.25">
      <c r="A21" s="13">
        <v>1986</v>
      </c>
      <c r="B21" s="14">
        <v>1.5506124564541182</v>
      </c>
      <c r="C21" s="15">
        <v>56</v>
      </c>
      <c r="D21" s="16">
        <f t="shared" si="0"/>
        <v>0.68226948083981187</v>
      </c>
      <c r="E21" s="15">
        <v>6</v>
      </c>
      <c r="F21" s="16">
        <f t="shared" si="1"/>
        <v>0.64133331198942312</v>
      </c>
      <c r="G21" s="15">
        <v>0</v>
      </c>
      <c r="H21" s="16">
        <f t="shared" si="7"/>
        <v>0.64133331198942312</v>
      </c>
      <c r="I21" s="15">
        <v>16</v>
      </c>
      <c r="J21" s="17">
        <f t="shared" si="2"/>
        <v>65.257600000000011</v>
      </c>
      <c r="K21" s="16">
        <f t="shared" si="8"/>
        <v>0.53871998207111538</v>
      </c>
      <c r="L21" s="16">
        <f t="shared" si="3"/>
        <v>2.3615122501747524E-2</v>
      </c>
      <c r="M21" s="16">
        <f t="shared" si="4"/>
        <v>0.66947691536329146</v>
      </c>
      <c r="N21" s="15">
        <v>27</v>
      </c>
      <c r="O21" s="15">
        <v>142</v>
      </c>
      <c r="P21" s="18">
        <f t="shared" si="5"/>
        <v>0.12729490644231597</v>
      </c>
      <c r="Q21" s="114">
        <f t="shared" si="6"/>
        <v>4.7146261645302215E-3</v>
      </c>
      <c r="R21" s="119"/>
    </row>
    <row r="22" spans="1:18" ht="13.8" customHeight="1" x14ac:dyDescent="0.25">
      <c r="A22" s="13">
        <v>1987</v>
      </c>
      <c r="B22" s="14">
        <v>1.6110517498420949</v>
      </c>
      <c r="C22" s="15">
        <v>56</v>
      </c>
      <c r="D22" s="16">
        <f t="shared" si="0"/>
        <v>0.70886276993052166</v>
      </c>
      <c r="E22" s="15">
        <v>6</v>
      </c>
      <c r="F22" s="16">
        <f t="shared" si="1"/>
        <v>0.66633100373469034</v>
      </c>
      <c r="G22" s="15">
        <v>0</v>
      </c>
      <c r="H22" s="16">
        <f t="shared" si="7"/>
        <v>0.66633100373469034</v>
      </c>
      <c r="I22" s="15">
        <v>16</v>
      </c>
      <c r="J22" s="17">
        <f t="shared" si="2"/>
        <v>65.257599999999996</v>
      </c>
      <c r="K22" s="16">
        <f t="shared" si="8"/>
        <v>0.55971804313713991</v>
      </c>
      <c r="L22" s="16">
        <f t="shared" si="3"/>
        <v>2.4535585452586956E-2</v>
      </c>
      <c r="M22" s="16">
        <f t="shared" si="4"/>
        <v>0.6955715797881139</v>
      </c>
      <c r="N22" s="15">
        <v>27</v>
      </c>
      <c r="O22" s="15">
        <v>142</v>
      </c>
      <c r="P22" s="18">
        <f t="shared" si="5"/>
        <v>0.13225656798788082</v>
      </c>
      <c r="Q22" s="114">
        <f t="shared" si="6"/>
        <v>4.8983914069585487E-3</v>
      </c>
      <c r="R22" s="119"/>
    </row>
    <row r="23" spans="1:18" ht="13.8" customHeight="1" x14ac:dyDescent="0.25">
      <c r="A23" s="13">
        <v>1988</v>
      </c>
      <c r="B23" s="14">
        <v>1.4338508179371563</v>
      </c>
      <c r="C23" s="15">
        <v>56</v>
      </c>
      <c r="D23" s="16">
        <f t="shared" si="0"/>
        <v>0.63089435989234866</v>
      </c>
      <c r="E23" s="15">
        <v>6</v>
      </c>
      <c r="F23" s="16">
        <f t="shared" si="1"/>
        <v>0.59304069829880768</v>
      </c>
      <c r="G23" s="15">
        <v>0</v>
      </c>
      <c r="H23" s="16">
        <f t="shared" si="7"/>
        <v>0.59304069829880768</v>
      </c>
      <c r="I23" s="15">
        <v>16</v>
      </c>
      <c r="J23" s="17">
        <f t="shared" si="2"/>
        <v>65.257600000000011</v>
      </c>
      <c r="K23" s="16">
        <f t="shared" si="8"/>
        <v>0.49815418657099847</v>
      </c>
      <c r="L23" s="16">
        <f t="shared" si="3"/>
        <v>2.1836895849687604E-2</v>
      </c>
      <c r="M23" s="16">
        <f t="shared" si="4"/>
        <v>0.61906507889071871</v>
      </c>
      <c r="N23" s="15">
        <v>27</v>
      </c>
      <c r="O23" s="15">
        <v>142</v>
      </c>
      <c r="P23" s="18">
        <f t="shared" si="5"/>
        <v>0.11770955725386904</v>
      </c>
      <c r="Q23" s="114">
        <f t="shared" si="6"/>
        <v>4.3596132316247793E-3</v>
      </c>
      <c r="R23" s="119"/>
    </row>
    <row r="24" spans="1:18" ht="13.8" customHeight="1" x14ac:dyDescent="0.25">
      <c r="A24" s="13">
        <v>1989</v>
      </c>
      <c r="B24" s="14">
        <v>1.2828516458986343</v>
      </c>
      <c r="C24" s="15">
        <v>56</v>
      </c>
      <c r="D24" s="16">
        <f t="shared" si="0"/>
        <v>0.56445472419539899</v>
      </c>
      <c r="E24" s="15">
        <v>6</v>
      </c>
      <c r="F24" s="16">
        <f t="shared" si="1"/>
        <v>0.53058744074367503</v>
      </c>
      <c r="G24" s="15">
        <v>0</v>
      </c>
      <c r="H24" s="16">
        <f t="shared" si="7"/>
        <v>0.53058744074367503</v>
      </c>
      <c r="I24" s="15">
        <v>16</v>
      </c>
      <c r="J24" s="17">
        <f t="shared" si="2"/>
        <v>65.257599999999996</v>
      </c>
      <c r="K24" s="16">
        <f t="shared" si="8"/>
        <v>0.44569345022468704</v>
      </c>
      <c r="L24" s="16">
        <f t="shared" si="3"/>
        <v>1.9537247133136967E-2</v>
      </c>
      <c r="M24" s="16">
        <f t="shared" si="4"/>
        <v>0.5538711876008664</v>
      </c>
      <c r="N24" s="15">
        <v>27</v>
      </c>
      <c r="O24" s="15">
        <v>142</v>
      </c>
      <c r="P24" s="18">
        <f t="shared" si="5"/>
        <v>0.10531353567058727</v>
      </c>
      <c r="Q24" s="114">
        <f t="shared" si="6"/>
        <v>3.9005013211328619E-3</v>
      </c>
      <c r="R24" s="119"/>
    </row>
    <row r="25" spans="1:18" ht="13.8" customHeight="1" x14ac:dyDescent="0.25">
      <c r="A25" s="13">
        <v>1990</v>
      </c>
      <c r="B25" s="14">
        <v>1.1939906210840674</v>
      </c>
      <c r="C25" s="15">
        <v>56</v>
      </c>
      <c r="D25" s="16">
        <f t="shared" si="0"/>
        <v>0.52535587327698963</v>
      </c>
      <c r="E25" s="15">
        <v>6</v>
      </c>
      <c r="F25" s="16">
        <f t="shared" si="1"/>
        <v>0.49383452088037028</v>
      </c>
      <c r="G25" s="15">
        <v>0</v>
      </c>
      <c r="H25" s="16">
        <f t="shared" si="7"/>
        <v>0.49383452088037028</v>
      </c>
      <c r="I25" s="15">
        <v>16</v>
      </c>
      <c r="J25" s="17">
        <f t="shared" si="2"/>
        <v>65.257599999999996</v>
      </c>
      <c r="K25" s="16">
        <f t="shared" si="8"/>
        <v>0.41482099753951102</v>
      </c>
      <c r="L25" s="16">
        <f t="shared" si="3"/>
        <v>1.8183934138718293E-2</v>
      </c>
      <c r="M25" s="16">
        <f t="shared" si="4"/>
        <v>0.51550544086559424</v>
      </c>
      <c r="N25" s="15">
        <v>27</v>
      </c>
      <c r="O25" s="15">
        <v>142</v>
      </c>
      <c r="P25" s="18">
        <f t="shared" si="5"/>
        <v>9.8018640164584822E-2</v>
      </c>
      <c r="Q25" s="114">
        <f t="shared" si="6"/>
        <v>3.630320006095734E-3</v>
      </c>
      <c r="R25" s="119"/>
    </row>
    <row r="26" spans="1:18" ht="13.8" customHeight="1" x14ac:dyDescent="0.25">
      <c r="A26" s="19">
        <v>1991</v>
      </c>
      <c r="B26" s="20">
        <v>1.4353868568362835</v>
      </c>
      <c r="C26" s="21">
        <v>56</v>
      </c>
      <c r="D26" s="20">
        <f t="shared" si="0"/>
        <v>0.63157021700796467</v>
      </c>
      <c r="E26" s="21">
        <v>6</v>
      </c>
      <c r="F26" s="20">
        <f t="shared" si="1"/>
        <v>0.59367600398748677</v>
      </c>
      <c r="G26" s="21">
        <v>0</v>
      </c>
      <c r="H26" s="20">
        <f t="shared" si="7"/>
        <v>0.59367600398748677</v>
      </c>
      <c r="I26" s="21">
        <v>16</v>
      </c>
      <c r="J26" s="22">
        <f t="shared" si="2"/>
        <v>65.257599999999996</v>
      </c>
      <c r="K26" s="20">
        <f t="shared" si="8"/>
        <v>0.4986878433494889</v>
      </c>
      <c r="L26" s="20">
        <f t="shared" si="3"/>
        <v>2.1860289023539238E-2</v>
      </c>
      <c r="M26" s="20">
        <f t="shared" si="4"/>
        <v>0.61972826367282563</v>
      </c>
      <c r="N26" s="21">
        <v>27</v>
      </c>
      <c r="O26" s="21">
        <v>142</v>
      </c>
      <c r="P26" s="23">
        <f t="shared" si="5"/>
        <v>0.11783565576877671</v>
      </c>
      <c r="Q26" s="115">
        <f t="shared" si="6"/>
        <v>4.3642835469917297E-3</v>
      </c>
      <c r="R26" s="119"/>
    </row>
    <row r="27" spans="1:18" ht="13.8" customHeight="1" x14ac:dyDescent="0.25">
      <c r="A27" s="19">
        <v>1992</v>
      </c>
      <c r="B27" s="20">
        <v>1.1472659285775453</v>
      </c>
      <c r="C27" s="21">
        <v>56</v>
      </c>
      <c r="D27" s="20">
        <f t="shared" si="0"/>
        <v>0.50479700857411991</v>
      </c>
      <c r="E27" s="21">
        <v>6</v>
      </c>
      <c r="F27" s="20">
        <f t="shared" si="1"/>
        <v>0.47450918805967274</v>
      </c>
      <c r="G27" s="21">
        <v>0</v>
      </c>
      <c r="H27" s="20">
        <f t="shared" si="7"/>
        <v>0.47450918805967274</v>
      </c>
      <c r="I27" s="21">
        <v>16</v>
      </c>
      <c r="J27" s="22">
        <f t="shared" si="2"/>
        <v>65.257599999999996</v>
      </c>
      <c r="K27" s="20">
        <f t="shared" si="8"/>
        <v>0.3985877179701251</v>
      </c>
      <c r="L27" s="20">
        <f t="shared" si="3"/>
        <v>1.7472338321978087E-2</v>
      </c>
      <c r="M27" s="20">
        <f t="shared" si="4"/>
        <v>0.49533205525891777</v>
      </c>
      <c r="N27" s="21">
        <v>27</v>
      </c>
      <c r="O27" s="21">
        <v>142</v>
      </c>
      <c r="P27" s="23">
        <f t="shared" si="5"/>
        <v>9.418285557739986E-2</v>
      </c>
      <c r="Q27" s="115">
        <f t="shared" si="6"/>
        <v>3.488253910274069E-3</v>
      </c>
      <c r="R27" s="119"/>
    </row>
    <row r="28" spans="1:18" ht="13.8" customHeight="1" x14ac:dyDescent="0.25">
      <c r="A28" s="19">
        <v>1993</v>
      </c>
      <c r="B28" s="20">
        <v>1.3528868796603335</v>
      </c>
      <c r="C28" s="21">
        <v>56</v>
      </c>
      <c r="D28" s="20">
        <f t="shared" si="0"/>
        <v>0.59527022705054666</v>
      </c>
      <c r="E28" s="21">
        <v>6</v>
      </c>
      <c r="F28" s="20">
        <f t="shared" si="1"/>
        <v>0.55955401342751387</v>
      </c>
      <c r="G28" s="21">
        <v>0</v>
      </c>
      <c r="H28" s="20">
        <f t="shared" si="7"/>
        <v>0.55955401342751387</v>
      </c>
      <c r="I28" s="21">
        <v>16</v>
      </c>
      <c r="J28" s="22">
        <f t="shared" si="2"/>
        <v>65.257599999999996</v>
      </c>
      <c r="K28" s="20">
        <f t="shared" si="8"/>
        <v>0.47002537127911165</v>
      </c>
      <c r="L28" s="20">
        <f t="shared" si="3"/>
        <v>2.0603851891687085E-2</v>
      </c>
      <c r="M28" s="20">
        <f t="shared" si="4"/>
        <v>0.58410889920338294</v>
      </c>
      <c r="N28" s="21">
        <v>27</v>
      </c>
      <c r="O28" s="21">
        <v>142</v>
      </c>
      <c r="P28" s="23">
        <f t="shared" si="5"/>
        <v>0.11106295970768548</v>
      </c>
      <c r="Q28" s="115">
        <f t="shared" si="6"/>
        <v>4.1134429521364991E-3</v>
      </c>
      <c r="R28" s="119"/>
    </row>
    <row r="29" spans="1:18" ht="13.8" customHeight="1" x14ac:dyDescent="0.25">
      <c r="A29" s="19">
        <v>1994</v>
      </c>
      <c r="B29" s="20">
        <v>1.2254898328816106</v>
      </c>
      <c r="C29" s="21">
        <v>56</v>
      </c>
      <c r="D29" s="20">
        <f t="shared" si="0"/>
        <v>0.5392155264679086</v>
      </c>
      <c r="E29" s="21">
        <v>6</v>
      </c>
      <c r="F29" s="20">
        <f t="shared" si="1"/>
        <v>0.50686259487983409</v>
      </c>
      <c r="G29" s="21">
        <v>0</v>
      </c>
      <c r="H29" s="20">
        <f t="shared" si="7"/>
        <v>0.50686259487983409</v>
      </c>
      <c r="I29" s="21">
        <v>16</v>
      </c>
      <c r="J29" s="22">
        <f t="shared" si="2"/>
        <v>65.257599999999996</v>
      </c>
      <c r="K29" s="20">
        <f t="shared" si="8"/>
        <v>0.42576457969906062</v>
      </c>
      <c r="L29" s="20">
        <f t="shared" si="3"/>
        <v>1.8663652808725947E-2</v>
      </c>
      <c r="M29" s="20">
        <f t="shared" si="4"/>
        <v>0.52910522530097626</v>
      </c>
      <c r="N29" s="21">
        <v>27</v>
      </c>
      <c r="O29" s="21">
        <v>142</v>
      </c>
      <c r="P29" s="23">
        <f t="shared" si="5"/>
        <v>0.10060451466990394</v>
      </c>
      <c r="Q29" s="115">
        <f t="shared" si="6"/>
        <v>3.7260931359223682E-3</v>
      </c>
      <c r="R29" s="119"/>
    </row>
    <row r="30" spans="1:18" ht="13.8" customHeight="1" x14ac:dyDescent="0.25">
      <c r="A30" s="19">
        <v>1995</v>
      </c>
      <c r="B30" s="20">
        <v>1.3725143446692452</v>
      </c>
      <c r="C30" s="21">
        <v>56</v>
      </c>
      <c r="D30" s="20">
        <f t="shared" si="0"/>
        <v>0.60390631165446784</v>
      </c>
      <c r="E30" s="21">
        <v>6</v>
      </c>
      <c r="F30" s="20">
        <f t="shared" si="1"/>
        <v>0.5676719329551998</v>
      </c>
      <c r="G30" s="21">
        <v>0</v>
      </c>
      <c r="H30" s="20">
        <f t="shared" si="7"/>
        <v>0.5676719329551998</v>
      </c>
      <c r="I30" s="21">
        <v>16</v>
      </c>
      <c r="J30" s="22">
        <f t="shared" si="2"/>
        <v>65.257599999999996</v>
      </c>
      <c r="K30" s="20">
        <f t="shared" si="8"/>
        <v>0.47684442368236785</v>
      </c>
      <c r="L30" s="20">
        <f t="shared" si="3"/>
        <v>2.0902769257309276E-2</v>
      </c>
      <c r="M30" s="20">
        <f t="shared" si="4"/>
        <v>0.59258305706008929</v>
      </c>
      <c r="N30" s="21">
        <v>27</v>
      </c>
      <c r="O30" s="21">
        <v>142</v>
      </c>
      <c r="P30" s="23">
        <f t="shared" si="5"/>
        <v>0.11267424324381979</v>
      </c>
      <c r="Q30" s="115">
        <f t="shared" si="6"/>
        <v>4.1731201201414738E-3</v>
      </c>
      <c r="R30" s="119"/>
    </row>
    <row r="31" spans="1:18" ht="13.8" customHeight="1" x14ac:dyDescent="0.25">
      <c r="A31" s="13">
        <v>1996</v>
      </c>
      <c r="B31" s="14">
        <v>0.9887825062132185</v>
      </c>
      <c r="C31" s="15">
        <v>56</v>
      </c>
      <c r="D31" s="16">
        <f t="shared" si="0"/>
        <v>0.43506430273381613</v>
      </c>
      <c r="E31" s="15">
        <v>6</v>
      </c>
      <c r="F31" s="16">
        <f t="shared" si="1"/>
        <v>0.40896044456978714</v>
      </c>
      <c r="G31" s="15">
        <v>0</v>
      </c>
      <c r="H31" s="16">
        <f t="shared" si="7"/>
        <v>0.40896044456978714</v>
      </c>
      <c r="I31" s="15">
        <v>16</v>
      </c>
      <c r="J31" s="17">
        <f t="shared" si="2"/>
        <v>65.257599999999996</v>
      </c>
      <c r="K31" s="16">
        <f t="shared" si="8"/>
        <v>0.3435267734386212</v>
      </c>
      <c r="L31" s="16">
        <f t="shared" si="3"/>
        <v>1.5058707876761477E-2</v>
      </c>
      <c r="M31" s="16">
        <f t="shared" si="4"/>
        <v>0.42690683895224946</v>
      </c>
      <c r="N31" s="15">
        <v>27</v>
      </c>
      <c r="O31" s="15">
        <v>142</v>
      </c>
      <c r="P31" s="18">
        <f t="shared" si="5"/>
        <v>8.1172427124723487E-2</v>
      </c>
      <c r="Q31" s="114">
        <f t="shared" si="6"/>
        <v>3.0063861898045737E-3</v>
      </c>
      <c r="R31" s="119"/>
    </row>
    <row r="32" spans="1:18" ht="13.8" customHeight="1" x14ac:dyDescent="0.25">
      <c r="A32" s="13">
        <v>1997</v>
      </c>
      <c r="B32" s="14">
        <v>1.4363996250622915</v>
      </c>
      <c r="C32" s="15">
        <v>56</v>
      </c>
      <c r="D32" s="16">
        <f t="shared" si="0"/>
        <v>0.63201583502740821</v>
      </c>
      <c r="E32" s="15">
        <v>6</v>
      </c>
      <c r="F32" s="16">
        <f t="shared" si="1"/>
        <v>0.59409488492576368</v>
      </c>
      <c r="G32" s="15">
        <v>0</v>
      </c>
      <c r="H32" s="16">
        <f t="shared" si="7"/>
        <v>0.59409488492576368</v>
      </c>
      <c r="I32" s="15">
        <v>16</v>
      </c>
      <c r="J32" s="17">
        <f t="shared" si="2"/>
        <v>65.257599999999996</v>
      </c>
      <c r="K32" s="16">
        <f t="shared" si="8"/>
        <v>0.49903970333764147</v>
      </c>
      <c r="L32" s="16">
        <f t="shared" si="3"/>
        <v>2.18757130230199E-2</v>
      </c>
      <c r="M32" s="16">
        <f t="shared" si="4"/>
        <v>0.62016552634610267</v>
      </c>
      <c r="N32" s="15">
        <v>27</v>
      </c>
      <c r="O32" s="15">
        <v>142</v>
      </c>
      <c r="P32" s="18">
        <f t="shared" si="5"/>
        <v>0.11791879726299134</v>
      </c>
      <c r="Q32" s="114">
        <f t="shared" si="6"/>
        <v>4.367362861592272E-3</v>
      </c>
      <c r="R32" s="119"/>
    </row>
    <row r="33" spans="1:18" ht="13.8" customHeight="1" x14ac:dyDescent="0.25">
      <c r="A33" s="13">
        <v>1998</v>
      </c>
      <c r="B33" s="14">
        <v>1.3816920782572479</v>
      </c>
      <c r="C33" s="15">
        <v>56</v>
      </c>
      <c r="D33" s="16">
        <f t="shared" si="0"/>
        <v>0.60794451443318898</v>
      </c>
      <c r="E33" s="15">
        <v>6</v>
      </c>
      <c r="F33" s="16">
        <f t="shared" si="1"/>
        <v>0.5714678435671976</v>
      </c>
      <c r="G33" s="15">
        <v>0</v>
      </c>
      <c r="H33" s="16">
        <f t="shared" si="7"/>
        <v>0.5714678435671976</v>
      </c>
      <c r="I33" s="15">
        <v>16</v>
      </c>
      <c r="J33" s="17">
        <f t="shared" si="2"/>
        <v>65.257600000000011</v>
      </c>
      <c r="K33" s="16">
        <f t="shared" si="8"/>
        <v>0.480032988596446</v>
      </c>
      <c r="L33" s="16">
        <f t="shared" si="3"/>
        <v>2.1042541965871606E-2</v>
      </c>
      <c r="M33" s="16">
        <f t="shared" si="4"/>
        <v>0.59654554346147703</v>
      </c>
      <c r="N33" s="15">
        <v>27</v>
      </c>
      <c r="O33" s="15">
        <v>142</v>
      </c>
      <c r="P33" s="18">
        <f t="shared" si="5"/>
        <v>0.11342767375675972</v>
      </c>
      <c r="Q33" s="114">
        <f t="shared" si="6"/>
        <v>4.2010249539540636E-3</v>
      </c>
      <c r="R33" s="119"/>
    </row>
    <row r="34" spans="1:18" ht="13.8" customHeight="1" x14ac:dyDescent="0.25">
      <c r="A34" s="13">
        <v>1999</v>
      </c>
      <c r="B34" s="14">
        <v>1.2352670207565828</v>
      </c>
      <c r="C34" s="15">
        <v>56</v>
      </c>
      <c r="D34" s="16">
        <f t="shared" si="0"/>
        <v>0.54351748913289633</v>
      </c>
      <c r="E34" s="15">
        <v>6</v>
      </c>
      <c r="F34" s="16">
        <f t="shared" si="1"/>
        <v>0.51090643978492256</v>
      </c>
      <c r="G34" s="15">
        <v>0</v>
      </c>
      <c r="H34" s="16">
        <f t="shared" si="7"/>
        <v>0.51090643978492256</v>
      </c>
      <c r="I34" s="15">
        <v>16</v>
      </c>
      <c r="J34" s="17">
        <f t="shared" si="2"/>
        <v>65.257599999999996</v>
      </c>
      <c r="K34" s="16">
        <f t="shared" si="8"/>
        <v>0.42916140941933495</v>
      </c>
      <c r="L34" s="16">
        <f t="shared" si="3"/>
        <v>1.8812554933450298E-2</v>
      </c>
      <c r="M34" s="16">
        <f t="shared" si="4"/>
        <v>0.53332652608584918</v>
      </c>
      <c r="N34" s="15">
        <v>27</v>
      </c>
      <c r="O34" s="15">
        <v>142</v>
      </c>
      <c r="P34" s="18">
        <f t="shared" si="5"/>
        <v>0.10140715636843611</v>
      </c>
      <c r="Q34" s="114">
        <f t="shared" si="6"/>
        <v>3.7558206062383746E-3</v>
      </c>
      <c r="R34" s="119"/>
    </row>
    <row r="35" spans="1:18" ht="13.8" customHeight="1" x14ac:dyDescent="0.25">
      <c r="A35" s="13">
        <v>2000</v>
      </c>
      <c r="B35" s="14">
        <v>1.373246646952754</v>
      </c>
      <c r="C35" s="15">
        <v>56</v>
      </c>
      <c r="D35" s="16">
        <f t="shared" si="0"/>
        <v>0.60422852465921173</v>
      </c>
      <c r="E35" s="15">
        <v>6</v>
      </c>
      <c r="F35" s="16">
        <f t="shared" si="1"/>
        <v>0.56797481317965903</v>
      </c>
      <c r="G35" s="15">
        <v>0</v>
      </c>
      <c r="H35" s="16">
        <f t="shared" si="7"/>
        <v>0.56797481317965903</v>
      </c>
      <c r="I35" s="15">
        <v>16</v>
      </c>
      <c r="J35" s="17">
        <f t="shared" si="2"/>
        <v>65.257599999999996</v>
      </c>
      <c r="K35" s="16">
        <f t="shared" si="8"/>
        <v>0.4770988430709136</v>
      </c>
      <c r="L35" s="16">
        <f t="shared" si="3"/>
        <v>2.091392188804005E-2</v>
      </c>
      <c r="M35" s="16">
        <f t="shared" si="4"/>
        <v>0.59289922856499133</v>
      </c>
      <c r="N35" s="15">
        <v>27</v>
      </c>
      <c r="O35" s="15">
        <v>142</v>
      </c>
      <c r="P35" s="18">
        <f t="shared" si="5"/>
        <v>0.11273436036094907</v>
      </c>
      <c r="Q35" s="114">
        <f t="shared" si="6"/>
        <v>4.1753466800351505E-3</v>
      </c>
      <c r="R35" s="119"/>
    </row>
    <row r="36" spans="1:18" ht="13.8" customHeight="1" x14ac:dyDescent="0.25">
      <c r="A36" s="19">
        <v>2001</v>
      </c>
      <c r="B36" s="20">
        <v>1.2635372099301632</v>
      </c>
      <c r="C36" s="21">
        <v>56</v>
      </c>
      <c r="D36" s="20">
        <f t="shared" si="0"/>
        <v>0.55595637236927176</v>
      </c>
      <c r="E36" s="21">
        <v>6</v>
      </c>
      <c r="F36" s="20">
        <f t="shared" si="1"/>
        <v>0.52259899002711541</v>
      </c>
      <c r="G36" s="21">
        <v>0</v>
      </c>
      <c r="H36" s="20">
        <f t="shared" si="7"/>
        <v>0.52259899002711541</v>
      </c>
      <c r="I36" s="21">
        <v>16</v>
      </c>
      <c r="J36" s="22">
        <f t="shared" si="2"/>
        <v>65.257599999999996</v>
      </c>
      <c r="K36" s="20">
        <f t="shared" si="8"/>
        <v>0.43898315162277696</v>
      </c>
      <c r="L36" s="20">
        <f t="shared" si="3"/>
        <v>1.9243097057436799E-2</v>
      </c>
      <c r="M36" s="20">
        <f t="shared" si="4"/>
        <v>0.54553218002980453</v>
      </c>
      <c r="N36" s="21">
        <v>27</v>
      </c>
      <c r="O36" s="21">
        <v>142</v>
      </c>
      <c r="P36" s="23">
        <f t="shared" si="5"/>
        <v>0.10372794972397691</v>
      </c>
      <c r="Q36" s="115">
        <f t="shared" si="6"/>
        <v>3.8417759157028486E-3</v>
      </c>
      <c r="R36" s="119"/>
    </row>
    <row r="37" spans="1:18" ht="13.8" customHeight="1" x14ac:dyDescent="0.25">
      <c r="A37" s="19">
        <v>2002</v>
      </c>
      <c r="B37" s="20">
        <v>1.1780872134912324</v>
      </c>
      <c r="C37" s="21">
        <v>56</v>
      </c>
      <c r="D37" s="20">
        <f t="shared" si="0"/>
        <v>0.51835837393614215</v>
      </c>
      <c r="E37" s="21">
        <v>6</v>
      </c>
      <c r="F37" s="20">
        <f t="shared" si="1"/>
        <v>0.4872568714999736</v>
      </c>
      <c r="G37" s="21">
        <v>0</v>
      </c>
      <c r="H37" s="20">
        <f t="shared" si="7"/>
        <v>0.4872568714999736</v>
      </c>
      <c r="I37" s="21">
        <v>16</v>
      </c>
      <c r="J37" s="22">
        <f t="shared" si="2"/>
        <v>65.257600000000011</v>
      </c>
      <c r="K37" s="20">
        <f t="shared" si="8"/>
        <v>0.4092957720599778</v>
      </c>
      <c r="L37" s="20">
        <f t="shared" si="3"/>
        <v>1.7941732473862042E-2</v>
      </c>
      <c r="M37" s="20">
        <f t="shared" si="4"/>
        <v>0.50863914476775196</v>
      </c>
      <c r="N37" s="21">
        <v>27</v>
      </c>
      <c r="O37" s="21">
        <v>142</v>
      </c>
      <c r="P37" s="23">
        <f t="shared" si="5"/>
        <v>9.671307682203735E-2</v>
      </c>
      <c r="Q37" s="115">
        <f t="shared" si="6"/>
        <v>3.5819658082236056E-3</v>
      </c>
      <c r="R37" s="119"/>
    </row>
    <row r="38" spans="1:18" ht="13.8" customHeight="1" x14ac:dyDescent="0.25">
      <c r="A38" s="19">
        <v>2003</v>
      </c>
      <c r="B38" s="20">
        <v>1.0917180228235246</v>
      </c>
      <c r="C38" s="21">
        <v>56</v>
      </c>
      <c r="D38" s="20">
        <f t="shared" si="0"/>
        <v>0.48035593004235078</v>
      </c>
      <c r="E38" s="21">
        <v>6</v>
      </c>
      <c r="F38" s="20">
        <f t="shared" si="1"/>
        <v>0.45153457423980975</v>
      </c>
      <c r="G38" s="21">
        <v>0</v>
      </c>
      <c r="H38" s="20">
        <f t="shared" si="7"/>
        <v>0.45153457423980975</v>
      </c>
      <c r="I38" s="21">
        <v>16</v>
      </c>
      <c r="J38" s="22">
        <f t="shared" si="2"/>
        <v>65.257599999999996</v>
      </c>
      <c r="K38" s="20">
        <f t="shared" si="8"/>
        <v>0.37928904236144018</v>
      </c>
      <c r="L38" s="20">
        <f t="shared" si="3"/>
        <v>1.6626368980227516E-2</v>
      </c>
      <c r="M38" s="20">
        <f t="shared" ref="M38:M43" si="9">+L38*28.3495</f>
        <v>0.47134924740495998</v>
      </c>
      <c r="N38" s="21">
        <v>27</v>
      </c>
      <c r="O38" s="21">
        <v>142</v>
      </c>
      <c r="P38" s="23">
        <f t="shared" si="5"/>
        <v>8.9622744224886752E-2</v>
      </c>
      <c r="Q38" s="115">
        <f t="shared" si="6"/>
        <v>3.3193608972180281E-3</v>
      </c>
      <c r="R38" s="119"/>
    </row>
    <row r="39" spans="1:18" ht="13.8" customHeight="1" x14ac:dyDescent="0.25">
      <c r="A39" s="19">
        <v>2004</v>
      </c>
      <c r="B39" s="20">
        <v>1.0842168849755076</v>
      </c>
      <c r="C39" s="21">
        <v>56</v>
      </c>
      <c r="D39" s="20">
        <f t="shared" si="0"/>
        <v>0.4770554293892233</v>
      </c>
      <c r="E39" s="21">
        <v>6</v>
      </c>
      <c r="F39" s="20">
        <f t="shared" si="1"/>
        <v>0.44843210362586988</v>
      </c>
      <c r="G39" s="21">
        <v>0</v>
      </c>
      <c r="H39" s="20">
        <f t="shared" si="7"/>
        <v>0.44843210362586988</v>
      </c>
      <c r="I39" s="21">
        <v>16</v>
      </c>
      <c r="J39" s="22">
        <f t="shared" si="2"/>
        <v>65.257600000000011</v>
      </c>
      <c r="K39" s="20">
        <f t="shared" si="8"/>
        <v>0.37668296704573068</v>
      </c>
      <c r="L39" s="20">
        <f t="shared" si="3"/>
        <v>1.6512130062278606E-2</v>
      </c>
      <c r="M39" s="20">
        <f t="shared" si="9"/>
        <v>0.46811063120056734</v>
      </c>
      <c r="N39" s="21">
        <v>27</v>
      </c>
      <c r="O39" s="21">
        <v>142</v>
      </c>
      <c r="P39" s="23">
        <f t="shared" si="5"/>
        <v>8.9006951002924786E-2</v>
      </c>
      <c r="Q39" s="115">
        <f t="shared" si="6"/>
        <v>3.2965537408490659E-3</v>
      </c>
      <c r="R39" s="119"/>
    </row>
    <row r="40" spans="1:18" ht="13.8" customHeight="1" x14ac:dyDescent="0.25">
      <c r="A40" s="19">
        <v>2005</v>
      </c>
      <c r="B40" s="20">
        <v>1.212946086251371</v>
      </c>
      <c r="C40" s="21">
        <v>56</v>
      </c>
      <c r="D40" s="20">
        <f t="shared" si="0"/>
        <v>0.53369627795060315</v>
      </c>
      <c r="E40" s="21">
        <v>6</v>
      </c>
      <c r="F40" s="20">
        <f t="shared" si="1"/>
        <v>0.50167450127356694</v>
      </c>
      <c r="G40" s="21">
        <v>0</v>
      </c>
      <c r="H40" s="20">
        <f t="shared" si="7"/>
        <v>0.50167450127356694</v>
      </c>
      <c r="I40" s="21">
        <v>16</v>
      </c>
      <c r="J40" s="22">
        <f t="shared" si="2"/>
        <v>65.257600000000011</v>
      </c>
      <c r="K40" s="20">
        <f t="shared" si="8"/>
        <v>0.42140658106979623</v>
      </c>
      <c r="L40" s="20">
        <f t="shared" si="3"/>
        <v>1.8472617252374628E-2</v>
      </c>
      <c r="M40" s="20">
        <f t="shared" si="9"/>
        <v>0.52368946279619455</v>
      </c>
      <c r="N40" s="21">
        <v>27</v>
      </c>
      <c r="O40" s="21">
        <v>142</v>
      </c>
      <c r="P40" s="23">
        <f t="shared" si="5"/>
        <v>9.9574757010544038E-2</v>
      </c>
      <c r="Q40" s="115">
        <f t="shared" si="6"/>
        <v>3.6879539633534828E-3</v>
      </c>
      <c r="R40" s="119"/>
    </row>
    <row r="41" spans="1:18" ht="13.8" customHeight="1" x14ac:dyDescent="0.25">
      <c r="A41" s="13">
        <v>2006</v>
      </c>
      <c r="B41" s="14">
        <v>1.2082262325003843</v>
      </c>
      <c r="C41" s="15">
        <v>56</v>
      </c>
      <c r="D41" s="16">
        <f t="shared" si="0"/>
        <v>0.53161954230016906</v>
      </c>
      <c r="E41" s="15">
        <v>6</v>
      </c>
      <c r="F41" s="16">
        <f t="shared" si="1"/>
        <v>0.49972236976215889</v>
      </c>
      <c r="G41" s="15">
        <v>0</v>
      </c>
      <c r="H41" s="16">
        <f t="shared" si="7"/>
        <v>0.49972236976215889</v>
      </c>
      <c r="I41" s="15">
        <v>16</v>
      </c>
      <c r="J41" s="17">
        <f t="shared" si="2"/>
        <v>65.257599999999996</v>
      </c>
      <c r="K41" s="16">
        <f t="shared" si="8"/>
        <v>0.41976679060021349</v>
      </c>
      <c r="L41" s="16">
        <f t="shared" si="3"/>
        <v>1.8400736026310729E-2</v>
      </c>
      <c r="M41" s="16">
        <f t="shared" si="9"/>
        <v>0.52165166597789603</v>
      </c>
      <c r="N41" s="15">
        <v>27</v>
      </c>
      <c r="O41" s="15">
        <v>142</v>
      </c>
      <c r="P41" s="18">
        <f t="shared" si="5"/>
        <v>9.9187288601430931E-2</v>
      </c>
      <c r="Q41" s="114">
        <f t="shared" si="6"/>
        <v>3.673603281534479E-3</v>
      </c>
      <c r="R41" s="119"/>
    </row>
    <row r="42" spans="1:18" ht="13.8" customHeight="1" x14ac:dyDescent="0.25">
      <c r="A42" s="13">
        <v>2007</v>
      </c>
      <c r="B42" s="14">
        <v>1.0060773354349295</v>
      </c>
      <c r="C42" s="15">
        <v>56</v>
      </c>
      <c r="D42" s="16">
        <f t="shared" si="0"/>
        <v>0.44267402759136898</v>
      </c>
      <c r="E42" s="15">
        <v>6</v>
      </c>
      <c r="F42" s="16">
        <f t="shared" si="1"/>
        <v>0.41611358593588682</v>
      </c>
      <c r="G42" s="15">
        <v>0</v>
      </c>
      <c r="H42" s="16">
        <f t="shared" si="7"/>
        <v>0.41611358593588682</v>
      </c>
      <c r="I42" s="15">
        <v>16</v>
      </c>
      <c r="J42" s="17">
        <f t="shared" si="2"/>
        <v>65.257599999999996</v>
      </c>
      <c r="K42" s="16">
        <f t="shared" si="8"/>
        <v>0.34953541218614492</v>
      </c>
      <c r="L42" s="16">
        <f t="shared" si="3"/>
        <v>1.5322100260214572E-2</v>
      </c>
      <c r="M42" s="16">
        <f t="shared" si="9"/>
        <v>0.43437388132695298</v>
      </c>
      <c r="N42" s="15">
        <v>27</v>
      </c>
      <c r="O42" s="15">
        <v>142</v>
      </c>
      <c r="P42" s="18">
        <f t="shared" si="5"/>
        <v>8.2592216872026267E-2</v>
      </c>
      <c r="Q42" s="114">
        <f t="shared" si="6"/>
        <v>3.0589709952602321E-3</v>
      </c>
      <c r="R42" s="119"/>
    </row>
    <row r="43" spans="1:18" ht="13.8" customHeight="1" x14ac:dyDescent="0.25">
      <c r="A43" s="13">
        <v>2008</v>
      </c>
      <c r="B43" s="14">
        <v>0.93674721694917573</v>
      </c>
      <c r="C43" s="15">
        <v>56</v>
      </c>
      <c r="D43" s="16">
        <f t="shared" si="0"/>
        <v>0.4121687754576373</v>
      </c>
      <c r="E43" s="15">
        <v>6</v>
      </c>
      <c r="F43" s="16">
        <f t="shared" si="1"/>
        <v>0.38743864893017904</v>
      </c>
      <c r="G43" s="15">
        <v>0</v>
      </c>
      <c r="H43" s="16">
        <f t="shared" si="7"/>
        <v>0.38743864893017904</v>
      </c>
      <c r="I43" s="15">
        <v>16</v>
      </c>
      <c r="J43" s="17">
        <f t="shared" si="2"/>
        <v>65.257599999999996</v>
      </c>
      <c r="K43" s="16">
        <f t="shared" si="8"/>
        <v>0.32544846510135039</v>
      </c>
      <c r="L43" s="16">
        <f t="shared" si="3"/>
        <v>1.4266234086634537E-2</v>
      </c>
      <c r="M43" s="16">
        <f t="shared" si="9"/>
        <v>0.40444060323904579</v>
      </c>
      <c r="N43" s="15">
        <v>27</v>
      </c>
      <c r="O43" s="15">
        <v>142</v>
      </c>
      <c r="P43" s="18">
        <f t="shared" si="5"/>
        <v>7.6900678080663643E-2</v>
      </c>
      <c r="Q43" s="114">
        <f t="shared" si="6"/>
        <v>2.8481732622468014E-3</v>
      </c>
      <c r="R43" s="119"/>
    </row>
    <row r="44" spans="1:18" ht="13.8" customHeight="1" x14ac:dyDescent="0.25">
      <c r="A44" s="13">
        <v>2009</v>
      </c>
      <c r="B44" s="14">
        <v>0.94930173037550625</v>
      </c>
      <c r="C44" s="15">
        <v>56</v>
      </c>
      <c r="D44" s="16">
        <f t="shared" si="0"/>
        <v>0.41769276136522271</v>
      </c>
      <c r="E44" s="15">
        <v>6</v>
      </c>
      <c r="F44" s="16">
        <f t="shared" si="1"/>
        <v>0.39263119568330934</v>
      </c>
      <c r="G44" s="15">
        <v>0</v>
      </c>
      <c r="H44" s="16">
        <f t="shared" si="7"/>
        <v>0.39263119568330934</v>
      </c>
      <c r="I44" s="15">
        <v>16</v>
      </c>
      <c r="J44" s="17">
        <f t="shared" si="2"/>
        <v>65.257599999999996</v>
      </c>
      <c r="K44" s="16">
        <f t="shared" si="8"/>
        <v>0.32981020437397984</v>
      </c>
      <c r="L44" s="16">
        <f t="shared" si="3"/>
        <v>1.4457433616393636E-2</v>
      </c>
      <c r="M44" s="16">
        <f t="shared" ref="M44:M49" si="10">+L44*28.3495</f>
        <v>0.40986101430795135</v>
      </c>
      <c r="N44" s="15">
        <v>27</v>
      </c>
      <c r="O44" s="15">
        <v>142</v>
      </c>
      <c r="P44" s="18">
        <f t="shared" si="5"/>
        <v>7.793131962193442E-2</v>
      </c>
      <c r="Q44" s="114">
        <f t="shared" si="6"/>
        <v>2.8863451711827561E-3</v>
      </c>
      <c r="R44" s="119"/>
    </row>
    <row r="45" spans="1:18" ht="13.8" customHeight="1" x14ac:dyDescent="0.25">
      <c r="A45" s="13">
        <v>2010</v>
      </c>
      <c r="B45" s="14">
        <v>0.99782267799614266</v>
      </c>
      <c r="C45" s="15">
        <v>56</v>
      </c>
      <c r="D45" s="16">
        <f t="shared" si="0"/>
        <v>0.43904197831830272</v>
      </c>
      <c r="E45" s="15">
        <v>6</v>
      </c>
      <c r="F45" s="16">
        <f t="shared" si="1"/>
        <v>0.41269945961920457</v>
      </c>
      <c r="G45" s="15">
        <v>0</v>
      </c>
      <c r="H45" s="16">
        <f t="shared" si="7"/>
        <v>0.41269945961920457</v>
      </c>
      <c r="I45" s="15">
        <v>16</v>
      </c>
      <c r="J45" s="17">
        <f t="shared" si="2"/>
        <v>65.257599999999996</v>
      </c>
      <c r="K45" s="16">
        <f t="shared" si="8"/>
        <v>0.34666754608013184</v>
      </c>
      <c r="L45" s="16">
        <f t="shared" si="3"/>
        <v>1.5196385581594821E-2</v>
      </c>
      <c r="M45" s="16">
        <f t="shared" si="10"/>
        <v>0.43080993304542237</v>
      </c>
      <c r="N45" s="15">
        <v>27</v>
      </c>
      <c r="O45" s="15">
        <v>142</v>
      </c>
      <c r="P45" s="18">
        <f t="shared" si="5"/>
        <v>8.1914564733988754E-2</v>
      </c>
      <c r="Q45" s="114">
        <f t="shared" si="6"/>
        <v>3.0338727679255096E-3</v>
      </c>
      <c r="R45" s="119"/>
    </row>
    <row r="46" spans="1:18" ht="13.8" customHeight="1" x14ac:dyDescent="0.25">
      <c r="A46" s="24">
        <v>2011</v>
      </c>
      <c r="B46" s="20">
        <v>1.021245982930046</v>
      </c>
      <c r="C46" s="25">
        <v>56</v>
      </c>
      <c r="D46" s="26">
        <f t="shared" si="0"/>
        <v>0.44934823248922018</v>
      </c>
      <c r="E46" s="25">
        <v>6</v>
      </c>
      <c r="F46" s="26">
        <f t="shared" si="1"/>
        <v>0.42238733853986699</v>
      </c>
      <c r="G46" s="25">
        <v>0</v>
      </c>
      <c r="H46" s="20">
        <f t="shared" si="7"/>
        <v>0.42238733853986699</v>
      </c>
      <c r="I46" s="25">
        <v>16</v>
      </c>
      <c r="J46" s="27">
        <f t="shared" si="2"/>
        <v>65.257599999999996</v>
      </c>
      <c r="K46" s="20">
        <f t="shared" si="8"/>
        <v>0.35480536437348825</v>
      </c>
      <c r="L46" s="26">
        <f t="shared" si="3"/>
        <v>1.555311186294743E-2</v>
      </c>
      <c r="M46" s="26">
        <f t="shared" si="10"/>
        <v>0.44092294475862814</v>
      </c>
      <c r="N46" s="25">
        <v>27</v>
      </c>
      <c r="O46" s="25">
        <v>142</v>
      </c>
      <c r="P46" s="28">
        <f t="shared" si="5"/>
        <v>8.3837461327344792E-2</v>
      </c>
      <c r="Q46" s="116">
        <f t="shared" si="6"/>
        <v>3.1050911602720291E-3</v>
      </c>
      <c r="R46" s="119"/>
    </row>
    <row r="47" spans="1:18" ht="13.8" customHeight="1" x14ac:dyDescent="0.25">
      <c r="A47" s="19">
        <v>2012</v>
      </c>
      <c r="B47" s="20">
        <v>1.1531648314940954</v>
      </c>
      <c r="C47" s="21">
        <v>56</v>
      </c>
      <c r="D47" s="20">
        <f t="shared" ref="D47:D52" si="11">+B47-B47*(C47/100)</f>
        <v>0.50739252585740191</v>
      </c>
      <c r="E47" s="21">
        <v>6</v>
      </c>
      <c r="F47" s="20">
        <f t="shared" ref="F47:F52" si="12">+(D47-D47*(E47)/100)</f>
        <v>0.47694897430595778</v>
      </c>
      <c r="G47" s="21">
        <v>0</v>
      </c>
      <c r="H47" s="20">
        <f t="shared" si="7"/>
        <v>0.47694897430595778</v>
      </c>
      <c r="I47" s="21">
        <v>16</v>
      </c>
      <c r="J47" s="22">
        <f t="shared" ref="J47:J52" si="13">100-(K47/B47*100)</f>
        <v>65.257599999999996</v>
      </c>
      <c r="K47" s="20">
        <f t="shared" si="8"/>
        <v>0.40063713841700455</v>
      </c>
      <c r="L47" s="20">
        <f t="shared" ref="L47:L52" si="14">+(K47/365)*16</f>
        <v>1.7562175930608419E-2</v>
      </c>
      <c r="M47" s="20">
        <f t="shared" si="10"/>
        <v>0.4978789065447834</v>
      </c>
      <c r="N47" s="21">
        <v>27</v>
      </c>
      <c r="O47" s="21">
        <v>142</v>
      </c>
      <c r="P47" s="23">
        <f t="shared" ref="P47:P52" si="15">+Q47*N47</f>
        <v>9.4667116033163037E-2</v>
      </c>
      <c r="Q47" s="115">
        <f t="shared" ref="Q47:Q52" si="16">+M47/O47</f>
        <v>3.5061894827097422E-3</v>
      </c>
      <c r="R47" s="119"/>
    </row>
    <row r="48" spans="1:18" ht="13.8" customHeight="1" x14ac:dyDescent="0.25">
      <c r="A48" s="19">
        <v>2013</v>
      </c>
      <c r="B48" s="20">
        <v>0.99264071655373132</v>
      </c>
      <c r="C48" s="21">
        <v>56</v>
      </c>
      <c r="D48" s="20">
        <f t="shared" si="11"/>
        <v>0.43676191528364172</v>
      </c>
      <c r="E48" s="21">
        <v>6</v>
      </c>
      <c r="F48" s="20">
        <f t="shared" si="12"/>
        <v>0.41055620036662321</v>
      </c>
      <c r="G48" s="21">
        <v>0</v>
      </c>
      <c r="H48" s="20">
        <f t="shared" si="7"/>
        <v>0.41055620036662321</v>
      </c>
      <c r="I48" s="21">
        <v>16</v>
      </c>
      <c r="J48" s="22">
        <f t="shared" si="13"/>
        <v>65.257600000000011</v>
      </c>
      <c r="K48" s="20">
        <f t="shared" si="8"/>
        <v>0.34486720830796347</v>
      </c>
      <c r="L48" s="20">
        <f t="shared" si="14"/>
        <v>1.5117466665554562E-2</v>
      </c>
      <c r="M48" s="20">
        <f t="shared" si="10"/>
        <v>0.42857262123513906</v>
      </c>
      <c r="N48" s="21">
        <v>27</v>
      </c>
      <c r="O48" s="21">
        <v>142</v>
      </c>
      <c r="P48" s="23">
        <f t="shared" si="15"/>
        <v>8.1489160375695466E-2</v>
      </c>
      <c r="Q48" s="115">
        <f t="shared" si="16"/>
        <v>3.0181170509516837E-3</v>
      </c>
      <c r="R48" s="119"/>
    </row>
    <row r="49" spans="1:18" ht="13.8" customHeight="1" x14ac:dyDescent="0.25">
      <c r="A49" s="19">
        <v>2014</v>
      </c>
      <c r="B49" s="20">
        <v>0.94511307364706543</v>
      </c>
      <c r="C49" s="21">
        <v>56</v>
      </c>
      <c r="D49" s="20">
        <f t="shared" si="11"/>
        <v>0.41584975240470878</v>
      </c>
      <c r="E49" s="21">
        <v>6</v>
      </c>
      <c r="F49" s="20">
        <f t="shared" si="12"/>
        <v>0.39089876726042627</v>
      </c>
      <c r="G49" s="21">
        <v>0</v>
      </c>
      <c r="H49" s="20">
        <f t="shared" si="7"/>
        <v>0.39089876726042627</v>
      </c>
      <c r="I49" s="21">
        <v>16</v>
      </c>
      <c r="J49" s="22">
        <f t="shared" si="13"/>
        <v>65.257599999999996</v>
      </c>
      <c r="K49" s="20">
        <f t="shared" si="8"/>
        <v>0.32835496449875806</v>
      </c>
      <c r="L49" s="20">
        <f t="shared" si="14"/>
        <v>1.4393642279397614E-2</v>
      </c>
      <c r="M49" s="20">
        <f t="shared" si="10"/>
        <v>0.40805256179978266</v>
      </c>
      <c r="N49" s="21">
        <v>27</v>
      </c>
      <c r="O49" s="21">
        <v>142</v>
      </c>
      <c r="P49" s="23">
        <f t="shared" si="15"/>
        <v>7.7587458933761497E-2</v>
      </c>
      <c r="Q49" s="115">
        <f t="shared" si="16"/>
        <v>2.8736095901393146E-3</v>
      </c>
      <c r="R49" s="119"/>
    </row>
    <row r="50" spans="1:18" ht="13.8" customHeight="1" x14ac:dyDescent="0.25">
      <c r="A50" s="24">
        <v>2015</v>
      </c>
      <c r="B50" s="20">
        <v>0.90705822747537479</v>
      </c>
      <c r="C50" s="25">
        <v>56</v>
      </c>
      <c r="D50" s="26">
        <f t="shared" si="11"/>
        <v>0.39910562008916484</v>
      </c>
      <c r="E50" s="25">
        <v>6</v>
      </c>
      <c r="F50" s="26">
        <f t="shared" si="12"/>
        <v>0.37515928288381495</v>
      </c>
      <c r="G50" s="25">
        <v>0</v>
      </c>
      <c r="H50" s="20">
        <f t="shared" si="7"/>
        <v>0.37515928288381495</v>
      </c>
      <c r="I50" s="25">
        <v>16</v>
      </c>
      <c r="J50" s="27">
        <f t="shared" si="13"/>
        <v>65.257599999999996</v>
      </c>
      <c r="K50" s="20">
        <f t="shared" si="8"/>
        <v>0.31513379762240457</v>
      </c>
      <c r="L50" s="26">
        <f t="shared" si="14"/>
        <v>1.3814084279338282E-2</v>
      </c>
      <c r="M50" s="26">
        <f t="shared" ref="M50:M57" si="17">+L50*28.3495</f>
        <v>0.39162238227710061</v>
      </c>
      <c r="N50" s="25">
        <v>27</v>
      </c>
      <c r="O50" s="25">
        <v>142</v>
      </c>
      <c r="P50" s="28">
        <f t="shared" si="15"/>
        <v>7.4463410714659978E-2</v>
      </c>
      <c r="Q50" s="116">
        <f t="shared" si="16"/>
        <v>2.7579041005429622E-3</v>
      </c>
      <c r="R50" s="119"/>
    </row>
    <row r="51" spans="1:18" ht="13.8" customHeight="1" x14ac:dyDescent="0.25">
      <c r="A51" s="29">
        <v>2016</v>
      </c>
      <c r="B51" s="14">
        <v>1.04625227998508</v>
      </c>
      <c r="C51" s="30">
        <v>56</v>
      </c>
      <c r="D51" s="14">
        <f t="shared" si="11"/>
        <v>0.46035100319343514</v>
      </c>
      <c r="E51" s="30">
        <v>6</v>
      </c>
      <c r="F51" s="14">
        <f t="shared" si="12"/>
        <v>0.43272994300182904</v>
      </c>
      <c r="G51" s="30">
        <v>0</v>
      </c>
      <c r="H51" s="16">
        <f t="shared" si="7"/>
        <v>0.43272994300182904</v>
      </c>
      <c r="I51" s="30">
        <v>16</v>
      </c>
      <c r="J51" s="32">
        <f t="shared" si="13"/>
        <v>65.257599999999996</v>
      </c>
      <c r="K51" s="16">
        <f t="shared" si="8"/>
        <v>0.36349315212153638</v>
      </c>
      <c r="L51" s="14">
        <f t="shared" si="14"/>
        <v>1.5933946394368719E-2</v>
      </c>
      <c r="M51" s="14">
        <f t="shared" si="17"/>
        <v>0.45171941330715598</v>
      </c>
      <c r="N51" s="30">
        <v>27</v>
      </c>
      <c r="O51" s="30">
        <v>142</v>
      </c>
      <c r="P51" s="33">
        <f t="shared" si="15"/>
        <v>8.589031098093812E-2</v>
      </c>
      <c r="Q51" s="117">
        <f t="shared" si="16"/>
        <v>3.1811226289236339E-3</v>
      </c>
      <c r="R51" s="119"/>
    </row>
    <row r="52" spans="1:18" ht="13.8" customHeight="1" x14ac:dyDescent="0.25">
      <c r="A52" s="29">
        <v>2017</v>
      </c>
      <c r="B52" s="14">
        <v>1.3836323289117336</v>
      </c>
      <c r="C52" s="30">
        <v>56</v>
      </c>
      <c r="D52" s="14">
        <f t="shared" si="11"/>
        <v>0.60879822472116274</v>
      </c>
      <c r="E52" s="30">
        <v>6</v>
      </c>
      <c r="F52" s="14">
        <f t="shared" si="12"/>
        <v>0.57227033123789295</v>
      </c>
      <c r="G52" s="30">
        <v>0</v>
      </c>
      <c r="H52" s="16">
        <f t="shared" si="7"/>
        <v>0.57227033123789295</v>
      </c>
      <c r="I52" s="30">
        <v>16</v>
      </c>
      <c r="J52" s="32">
        <f t="shared" si="13"/>
        <v>65.257599999999996</v>
      </c>
      <c r="K52" s="16">
        <f t="shared" si="8"/>
        <v>0.48070707823983005</v>
      </c>
      <c r="L52" s="14">
        <f t="shared" si="14"/>
        <v>2.1072091100924058E-2</v>
      </c>
      <c r="M52" s="14">
        <f t="shared" si="17"/>
        <v>0.59738324666564657</v>
      </c>
      <c r="N52" s="30">
        <v>27</v>
      </c>
      <c r="O52" s="30">
        <v>142</v>
      </c>
      <c r="P52" s="33">
        <f t="shared" si="15"/>
        <v>0.11358695535191872</v>
      </c>
      <c r="Q52" s="117">
        <f t="shared" si="16"/>
        <v>4.2069242722932859E-3</v>
      </c>
      <c r="R52" s="119"/>
    </row>
    <row r="53" spans="1:18" ht="13.8" customHeight="1" x14ac:dyDescent="0.25">
      <c r="A53" s="59">
        <v>2018</v>
      </c>
      <c r="B53" s="14">
        <v>0.59721242441914846</v>
      </c>
      <c r="C53" s="31">
        <v>56</v>
      </c>
      <c r="D53" s="35">
        <f>+B53-B53*(C53/100)</f>
        <v>0.26277346674442531</v>
      </c>
      <c r="E53" s="31">
        <v>6</v>
      </c>
      <c r="F53" s="35">
        <f>+(D53-D53*(E53)/100)</f>
        <v>0.24700705873975978</v>
      </c>
      <c r="G53" s="31">
        <v>0</v>
      </c>
      <c r="H53" s="80">
        <f>F53-(F53*G53/100)</f>
        <v>0.24700705873975978</v>
      </c>
      <c r="I53" s="31">
        <v>16</v>
      </c>
      <c r="J53" s="60">
        <f>100-(K53/B53*100)</f>
        <v>65.257599999999996</v>
      </c>
      <c r="K53" s="80">
        <f>+H53-H53*I53/100</f>
        <v>0.2074859293413982</v>
      </c>
      <c r="L53" s="35">
        <f>+(K53/365)*16</f>
        <v>9.0952736149654007E-3</v>
      </c>
      <c r="M53" s="35">
        <f t="shared" si="17"/>
        <v>0.25784645934746164</v>
      </c>
      <c r="N53" s="31">
        <v>27</v>
      </c>
      <c r="O53" s="31">
        <v>142</v>
      </c>
      <c r="P53" s="61">
        <f>+Q53*N53</f>
        <v>4.902714367874271E-2</v>
      </c>
      <c r="Q53" s="120">
        <f>+M53/O53</f>
        <v>1.8158201362497299E-3</v>
      </c>
      <c r="R53" s="119"/>
    </row>
    <row r="54" spans="1:18" ht="13.8" customHeight="1" x14ac:dyDescent="0.25">
      <c r="A54" s="59">
        <v>2019</v>
      </c>
      <c r="B54" s="35">
        <v>0.85929954293213906</v>
      </c>
      <c r="C54" s="31">
        <v>56</v>
      </c>
      <c r="D54" s="35">
        <f>+B54-B54*(C54/100)</f>
        <v>0.37809179889014116</v>
      </c>
      <c r="E54" s="31">
        <v>6</v>
      </c>
      <c r="F54" s="35">
        <f>+(D54-D54*(E54)/100)</f>
        <v>0.35540629095673271</v>
      </c>
      <c r="G54" s="31">
        <v>0</v>
      </c>
      <c r="H54" s="80">
        <f>F54-(F54*G54/100)</f>
        <v>0.35540629095673271</v>
      </c>
      <c r="I54" s="31">
        <v>16</v>
      </c>
      <c r="J54" s="60">
        <f>100-(K54/B54*100)</f>
        <v>65.257599999999996</v>
      </c>
      <c r="K54" s="80">
        <f>+H54-H54*I54/100</f>
        <v>0.29854128440365546</v>
      </c>
      <c r="L54" s="35">
        <f>+(K54/365)*16</f>
        <v>1.3086741234132842E-2</v>
      </c>
      <c r="M54" s="35">
        <f t="shared" si="17"/>
        <v>0.371002570617049</v>
      </c>
      <c r="N54" s="31">
        <v>27</v>
      </c>
      <c r="O54" s="31">
        <v>142</v>
      </c>
      <c r="P54" s="61">
        <f>+Q54*N54</f>
        <v>7.0542742300424816E-2</v>
      </c>
      <c r="Q54" s="120">
        <f>+M54/O54</f>
        <v>2.612694159274993E-3</v>
      </c>
      <c r="R54" s="119"/>
    </row>
    <row r="55" spans="1:18" ht="13.8" customHeight="1" x14ac:dyDescent="0.25">
      <c r="A55" s="59">
        <v>2020</v>
      </c>
      <c r="B55" s="35">
        <v>1.4275641852008651</v>
      </c>
      <c r="C55" s="31">
        <v>56</v>
      </c>
      <c r="D55" s="35">
        <f>+B55-B55*(C55/100)</f>
        <v>0.62812824148838053</v>
      </c>
      <c r="E55" s="31">
        <v>6</v>
      </c>
      <c r="F55" s="35">
        <f>+(D55-D55*(E55)/100)</f>
        <v>0.59044054699907766</v>
      </c>
      <c r="G55" s="31">
        <v>0</v>
      </c>
      <c r="H55" s="80">
        <f>F55-(F55*G55/100)</f>
        <v>0.59044054699907766</v>
      </c>
      <c r="I55" s="31">
        <v>16</v>
      </c>
      <c r="J55" s="60">
        <f>100-(K55/B55*100)</f>
        <v>65.257600000000011</v>
      </c>
      <c r="K55" s="80">
        <f>+H55-H55*I55/100</f>
        <v>0.49597005947922523</v>
      </c>
      <c r="L55" s="35">
        <f>+(K55/365)*16</f>
        <v>2.1741153292240009E-2</v>
      </c>
      <c r="M55" s="35">
        <f t="shared" si="17"/>
        <v>0.61635082525835816</v>
      </c>
      <c r="N55" s="31">
        <v>27</v>
      </c>
      <c r="O55" s="31">
        <v>142</v>
      </c>
      <c r="P55" s="61">
        <f>+Q55*N55</f>
        <v>0.11719346677447655</v>
      </c>
      <c r="Q55" s="120">
        <f>+M55/O55</f>
        <v>4.3404987694250574E-3</v>
      </c>
      <c r="R55" s="119"/>
    </row>
    <row r="56" spans="1:18" ht="13.8" customHeight="1" x14ac:dyDescent="0.25">
      <c r="A56" s="19">
        <v>2021</v>
      </c>
      <c r="B56" s="121">
        <v>0.86562054928451915</v>
      </c>
      <c r="C56" s="21">
        <v>56</v>
      </c>
      <c r="D56" s="20">
        <f t="shared" ref="D56:D57" si="18">+B56-B56*(C56/100)</f>
        <v>0.38087304168518837</v>
      </c>
      <c r="E56" s="21">
        <v>6</v>
      </c>
      <c r="F56" s="20">
        <f t="shared" ref="F56:F57" si="19">+(D56-D56*(E56)/100)</f>
        <v>0.35802065918407705</v>
      </c>
      <c r="G56" s="21">
        <v>0</v>
      </c>
      <c r="H56" s="20">
        <f t="shared" ref="H56:H57" si="20">F56-(F56*G56/100)</f>
        <v>0.35802065918407705</v>
      </c>
      <c r="I56" s="21">
        <v>16</v>
      </c>
      <c r="J56" s="22">
        <f t="shared" ref="J56:J57" si="21">100-(K56/B56*100)</f>
        <v>65.257599999999996</v>
      </c>
      <c r="K56" s="20">
        <f t="shared" ref="K56:K57" si="22">+H56-H56*I56/100</f>
        <v>0.30073735371462473</v>
      </c>
      <c r="L56" s="20">
        <f t="shared" ref="L56:L57" si="23">+(K56/365)*16</f>
        <v>1.3183007286120537E-2</v>
      </c>
      <c r="M56" s="20">
        <f t="shared" si="17"/>
        <v>0.37373166505787414</v>
      </c>
      <c r="N56" s="21">
        <v>27</v>
      </c>
      <c r="O56" s="21">
        <v>142</v>
      </c>
      <c r="P56" s="23">
        <f t="shared" ref="P56:P57" si="24">+Q56*N56</f>
        <v>7.106165462368029E-2</v>
      </c>
      <c r="Q56" s="115">
        <f t="shared" ref="Q56:Q57" si="25">+M56/O56</f>
        <v>2.6319131342103811E-3</v>
      </c>
      <c r="R56" s="119"/>
    </row>
    <row r="57" spans="1:18" ht="13.8" customHeight="1" thickBot="1" x14ac:dyDescent="0.3">
      <c r="A57" s="123">
        <v>2022</v>
      </c>
      <c r="B57" s="124">
        <v>0.97315292795359609</v>
      </c>
      <c r="C57" s="125">
        <v>56</v>
      </c>
      <c r="D57" s="124">
        <f t="shared" si="18"/>
        <v>0.42818728829958219</v>
      </c>
      <c r="E57" s="125">
        <v>6</v>
      </c>
      <c r="F57" s="124">
        <f t="shared" si="19"/>
        <v>0.40249605100160724</v>
      </c>
      <c r="G57" s="125">
        <v>0</v>
      </c>
      <c r="H57" s="124">
        <f t="shared" si="20"/>
        <v>0.40249605100160724</v>
      </c>
      <c r="I57" s="125">
        <v>16</v>
      </c>
      <c r="J57" s="126">
        <f t="shared" si="21"/>
        <v>65.257600000000011</v>
      </c>
      <c r="K57" s="124">
        <f t="shared" si="22"/>
        <v>0.33809668284135008</v>
      </c>
      <c r="L57" s="124">
        <f t="shared" si="23"/>
        <v>1.4820676508113976E-2</v>
      </c>
      <c r="M57" s="124">
        <f t="shared" si="17"/>
        <v>0.42015876866677715</v>
      </c>
      <c r="N57" s="125">
        <v>27</v>
      </c>
      <c r="O57" s="125">
        <v>142</v>
      </c>
      <c r="P57" s="127">
        <f t="shared" si="24"/>
        <v>7.9889343338049174E-2</v>
      </c>
      <c r="Q57" s="128">
        <f t="shared" si="25"/>
        <v>2.9588645680758952E-3</v>
      </c>
      <c r="R57" s="119"/>
    </row>
    <row r="58" spans="1:18" ht="15" customHeight="1" thickTop="1" x14ac:dyDescent="0.25">
      <c r="A58" s="7" t="s">
        <v>96</v>
      </c>
    </row>
    <row r="59" spans="1:18" ht="15" customHeight="1" x14ac:dyDescent="0.25">
      <c r="A59" s="7" t="s">
        <v>104</v>
      </c>
    </row>
    <row r="60" spans="1:18" ht="15" customHeight="1" x14ac:dyDescent="0.25">
      <c r="A60" s="7" t="s">
        <v>209</v>
      </c>
    </row>
    <row r="61" spans="1:18" ht="15" customHeight="1" x14ac:dyDescent="0.25">
      <c r="A61" s="7" t="s">
        <v>210</v>
      </c>
    </row>
    <row r="62" spans="1:18" ht="15" customHeight="1" x14ac:dyDescent="0.25">
      <c r="A62" s="7" t="s">
        <v>105</v>
      </c>
    </row>
    <row r="63" spans="1:18" ht="15" customHeight="1" x14ac:dyDescent="0.25">
      <c r="A63" s="7" t="s">
        <v>106</v>
      </c>
    </row>
    <row r="64" spans="1:18" ht="15" customHeight="1" x14ac:dyDescent="0.25">
      <c r="A64"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94">
    <pageSetUpPr fitToPage="1"/>
  </sheetPr>
  <dimension ref="A1:R66"/>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144</v>
      </c>
      <c r="B1" s="129"/>
      <c r="C1" s="129"/>
      <c r="D1" s="129"/>
      <c r="E1" s="129"/>
      <c r="F1" s="43"/>
      <c r="G1" s="129"/>
      <c r="H1" s="43"/>
      <c r="I1" s="129"/>
      <c r="J1" s="129"/>
      <c r="K1" s="129"/>
      <c r="L1" s="129"/>
      <c r="M1" s="129"/>
      <c r="N1" s="129"/>
      <c r="O1" s="129"/>
      <c r="P1" s="129"/>
      <c r="Q1" s="129"/>
    </row>
    <row r="2" spans="1:18" ht="36" customHeight="1" thickTop="1" x14ac:dyDescent="0.25">
      <c r="A2" s="52" t="s">
        <v>0</v>
      </c>
      <c r="B2" s="53" t="s">
        <v>141</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35">
        <v>2.1391155503976993</v>
      </c>
      <c r="C5" s="15">
        <v>25</v>
      </c>
      <c r="D5" s="16">
        <f t="shared" ref="D5:D46" si="0">+B5-B5*(C5/100)</f>
        <v>1.6043366627982745</v>
      </c>
      <c r="E5" s="15">
        <v>6</v>
      </c>
      <c r="F5" s="16">
        <f t="shared" ref="F5:F46" si="1">+(D5-D5*(E5)/100)</f>
        <v>1.508076463030378</v>
      </c>
      <c r="G5" s="15">
        <v>0</v>
      </c>
      <c r="H5" s="16">
        <f>F5-(F5*G5/100)</f>
        <v>1.508076463030378</v>
      </c>
      <c r="I5" s="15">
        <v>31</v>
      </c>
      <c r="J5" s="17">
        <f t="shared" ref="J5:J46" si="2">100-(K5/B5*100)</f>
        <v>51.355000000000004</v>
      </c>
      <c r="K5" s="16">
        <f>+H5-H5*I5/100</f>
        <v>1.0405727594909608</v>
      </c>
      <c r="L5" s="16">
        <f t="shared" ref="L5:L46" si="3">+(K5/365)*16</f>
        <v>4.5614148361247601E-2</v>
      </c>
      <c r="M5" s="16">
        <f t="shared" ref="M5:M37" si="4">+L5*28.3495</f>
        <v>1.2931382989671889</v>
      </c>
      <c r="N5" s="15">
        <v>36</v>
      </c>
      <c r="O5" s="15">
        <v>146</v>
      </c>
      <c r="P5" s="18">
        <f t="shared" ref="P5:P46" si="5">+Q5*N5</f>
        <v>0.31885601892341642</v>
      </c>
      <c r="Q5" s="114">
        <f t="shared" ref="Q5:Q46" si="6">+M5/O5</f>
        <v>8.8571116367615679E-3</v>
      </c>
      <c r="R5" s="119"/>
    </row>
    <row r="6" spans="1:18" ht="13.8" customHeight="1" x14ac:dyDescent="0.25">
      <c r="A6" s="19">
        <v>1971</v>
      </c>
      <c r="B6" s="20">
        <v>2.0238724591133246</v>
      </c>
      <c r="C6" s="21">
        <v>25</v>
      </c>
      <c r="D6" s="20">
        <f t="shared" si="0"/>
        <v>1.5179043443349935</v>
      </c>
      <c r="E6" s="21">
        <v>6</v>
      </c>
      <c r="F6" s="20">
        <f t="shared" si="1"/>
        <v>1.4268300836748939</v>
      </c>
      <c r="G6" s="21">
        <v>0</v>
      </c>
      <c r="H6" s="20">
        <f t="shared" ref="H6:H52" si="7">F6-(F6*G6/100)</f>
        <v>1.4268300836748939</v>
      </c>
      <c r="I6" s="21">
        <v>31</v>
      </c>
      <c r="J6" s="22">
        <f t="shared" si="2"/>
        <v>51.354999999999997</v>
      </c>
      <c r="K6" s="20">
        <f t="shared" ref="K6:K52" si="8">+H6-H6*I6/100</f>
        <v>0.98451275773567681</v>
      </c>
      <c r="L6" s="20">
        <f t="shared" si="3"/>
        <v>4.3156723626769394E-2</v>
      </c>
      <c r="M6" s="20">
        <f t="shared" si="4"/>
        <v>1.2234715364570989</v>
      </c>
      <c r="N6" s="21">
        <v>36</v>
      </c>
      <c r="O6" s="21">
        <v>146</v>
      </c>
      <c r="P6" s="23">
        <f t="shared" si="5"/>
        <v>0.30167791309901071</v>
      </c>
      <c r="Q6" s="115">
        <f t="shared" si="6"/>
        <v>8.3799420305280745E-3</v>
      </c>
      <c r="R6" s="119"/>
    </row>
    <row r="7" spans="1:18" ht="13.8" customHeight="1" x14ac:dyDescent="0.25">
      <c r="A7" s="19">
        <v>1972</v>
      </c>
      <c r="B7" s="20">
        <v>2.4276446731821903</v>
      </c>
      <c r="C7" s="21">
        <v>25</v>
      </c>
      <c r="D7" s="20">
        <f t="shared" si="0"/>
        <v>1.8207335048866429</v>
      </c>
      <c r="E7" s="21">
        <v>6</v>
      </c>
      <c r="F7" s="20">
        <f t="shared" si="1"/>
        <v>1.7114894945934442</v>
      </c>
      <c r="G7" s="21">
        <v>0</v>
      </c>
      <c r="H7" s="20">
        <f t="shared" si="7"/>
        <v>1.7114894945934442</v>
      </c>
      <c r="I7" s="21">
        <v>31</v>
      </c>
      <c r="J7" s="22">
        <f t="shared" si="2"/>
        <v>51.355000000000004</v>
      </c>
      <c r="K7" s="20">
        <f t="shared" si="8"/>
        <v>1.1809277512694765</v>
      </c>
      <c r="L7" s="20">
        <f t="shared" si="3"/>
        <v>5.1766695946059239E-2</v>
      </c>
      <c r="M7" s="20">
        <f t="shared" si="4"/>
        <v>1.4675599467228064</v>
      </c>
      <c r="N7" s="21">
        <v>36</v>
      </c>
      <c r="O7" s="21">
        <v>146</v>
      </c>
      <c r="P7" s="23">
        <f t="shared" si="5"/>
        <v>0.36186409645219886</v>
      </c>
      <c r="Q7" s="115">
        <f t="shared" si="6"/>
        <v>1.0051780457005523E-2</v>
      </c>
      <c r="R7" s="119"/>
    </row>
    <row r="8" spans="1:18" ht="13.8" customHeight="1" x14ac:dyDescent="0.25">
      <c r="A8" s="19">
        <v>1973</v>
      </c>
      <c r="B8" s="20">
        <v>2.2661830992733014</v>
      </c>
      <c r="C8" s="21">
        <v>25</v>
      </c>
      <c r="D8" s="20">
        <f t="shared" si="0"/>
        <v>1.6996373244549761</v>
      </c>
      <c r="E8" s="21">
        <v>6</v>
      </c>
      <c r="F8" s="20">
        <f t="shared" si="1"/>
        <v>1.5976590849876775</v>
      </c>
      <c r="G8" s="21">
        <v>0</v>
      </c>
      <c r="H8" s="20">
        <f t="shared" si="7"/>
        <v>1.5976590849876775</v>
      </c>
      <c r="I8" s="21">
        <v>31</v>
      </c>
      <c r="J8" s="22">
        <f t="shared" si="2"/>
        <v>51.355000000000004</v>
      </c>
      <c r="K8" s="20">
        <f t="shared" si="8"/>
        <v>1.1023847686414974</v>
      </c>
      <c r="L8" s="20">
        <f t="shared" si="3"/>
        <v>4.8323715885654678E-2</v>
      </c>
      <c r="M8" s="20">
        <f t="shared" si="4"/>
        <v>1.3699531835003673</v>
      </c>
      <c r="N8" s="21">
        <v>36</v>
      </c>
      <c r="O8" s="21">
        <v>146</v>
      </c>
      <c r="P8" s="23">
        <f t="shared" si="5"/>
        <v>0.33779667538365221</v>
      </c>
      <c r="Q8" s="115">
        <f t="shared" si="6"/>
        <v>9.3832409828792287E-3</v>
      </c>
      <c r="R8" s="119"/>
    </row>
    <row r="9" spans="1:18" ht="13.8" customHeight="1" x14ac:dyDescent="0.25">
      <c r="A9" s="19">
        <v>1974</v>
      </c>
      <c r="B9" s="20">
        <v>2.0083140269622826</v>
      </c>
      <c r="C9" s="21">
        <v>25</v>
      </c>
      <c r="D9" s="20">
        <f t="shared" si="0"/>
        <v>1.5062355202217119</v>
      </c>
      <c r="E9" s="21">
        <v>6</v>
      </c>
      <c r="F9" s="20">
        <f t="shared" si="1"/>
        <v>1.4158613890084093</v>
      </c>
      <c r="G9" s="21">
        <v>0</v>
      </c>
      <c r="H9" s="20">
        <f t="shared" si="7"/>
        <v>1.4158613890084093</v>
      </c>
      <c r="I9" s="21">
        <v>31</v>
      </c>
      <c r="J9" s="22">
        <f t="shared" si="2"/>
        <v>51.354999999999997</v>
      </c>
      <c r="K9" s="20">
        <f t="shared" si="8"/>
        <v>0.97694435841580241</v>
      </c>
      <c r="L9" s="20">
        <f t="shared" si="3"/>
        <v>4.2824958177131063E-2</v>
      </c>
      <c r="M9" s="20">
        <f t="shared" si="4"/>
        <v>1.214066151842577</v>
      </c>
      <c r="N9" s="21">
        <v>36</v>
      </c>
      <c r="O9" s="21">
        <v>146</v>
      </c>
      <c r="P9" s="23">
        <f t="shared" si="5"/>
        <v>0.29935877716666282</v>
      </c>
      <c r="Q9" s="115">
        <f t="shared" si="6"/>
        <v>8.3155215879628566E-3</v>
      </c>
      <c r="R9" s="119"/>
    </row>
    <row r="10" spans="1:18" ht="13.8" customHeight="1" x14ac:dyDescent="0.25">
      <c r="A10" s="19">
        <v>1975</v>
      </c>
      <c r="B10" s="20">
        <v>1.9078512662685658</v>
      </c>
      <c r="C10" s="21">
        <v>25</v>
      </c>
      <c r="D10" s="20">
        <f t="shared" si="0"/>
        <v>1.4308884497014245</v>
      </c>
      <c r="E10" s="21">
        <v>6</v>
      </c>
      <c r="F10" s="20">
        <f t="shared" si="1"/>
        <v>1.345035142719339</v>
      </c>
      <c r="G10" s="21">
        <v>0</v>
      </c>
      <c r="H10" s="20">
        <f t="shared" si="7"/>
        <v>1.345035142719339</v>
      </c>
      <c r="I10" s="21">
        <v>31</v>
      </c>
      <c r="J10" s="22">
        <f t="shared" si="2"/>
        <v>51.354999999999997</v>
      </c>
      <c r="K10" s="20">
        <f t="shared" si="8"/>
        <v>0.9280742484763439</v>
      </c>
      <c r="L10" s="20">
        <f t="shared" si="3"/>
        <v>4.0682706782524662E-2</v>
      </c>
      <c r="M10" s="20">
        <f t="shared" si="4"/>
        <v>1.1533343959311828</v>
      </c>
      <c r="N10" s="21">
        <v>36</v>
      </c>
      <c r="O10" s="21">
        <v>146</v>
      </c>
      <c r="P10" s="23">
        <f t="shared" si="5"/>
        <v>0.28438382365426423</v>
      </c>
      <c r="Q10" s="115">
        <f t="shared" si="6"/>
        <v>7.8995506570628954E-3</v>
      </c>
      <c r="R10" s="119"/>
    </row>
    <row r="11" spans="1:18" ht="13.8" customHeight="1" x14ac:dyDescent="0.25">
      <c r="A11" s="13">
        <v>1976</v>
      </c>
      <c r="B11" s="35">
        <v>1.9018405098296969</v>
      </c>
      <c r="C11" s="15">
        <v>25</v>
      </c>
      <c r="D11" s="16">
        <f t="shared" si="0"/>
        <v>1.4263803823722727</v>
      </c>
      <c r="E11" s="15">
        <v>6</v>
      </c>
      <c r="F11" s="16">
        <f t="shared" si="1"/>
        <v>1.3407975594299364</v>
      </c>
      <c r="G11" s="15">
        <v>0</v>
      </c>
      <c r="H11" s="16">
        <f t="shared" si="7"/>
        <v>1.3407975594299364</v>
      </c>
      <c r="I11" s="15">
        <v>31</v>
      </c>
      <c r="J11" s="17">
        <f t="shared" si="2"/>
        <v>51.354999999999997</v>
      </c>
      <c r="K11" s="16">
        <f t="shared" si="8"/>
        <v>0.92515031600665609</v>
      </c>
      <c r="L11" s="16">
        <f t="shared" si="3"/>
        <v>4.0554534400291775E-2</v>
      </c>
      <c r="M11" s="16">
        <f t="shared" si="4"/>
        <v>1.1497007729810715</v>
      </c>
      <c r="N11" s="15">
        <v>36</v>
      </c>
      <c r="O11" s="15">
        <v>146</v>
      </c>
      <c r="P11" s="18">
        <f t="shared" si="5"/>
        <v>0.28348786183094909</v>
      </c>
      <c r="Q11" s="114">
        <f t="shared" si="6"/>
        <v>7.8746628286374756E-3</v>
      </c>
      <c r="R11" s="119"/>
    </row>
    <row r="12" spans="1:18" ht="13.8" customHeight="1" x14ac:dyDescent="0.25">
      <c r="A12" s="13">
        <v>1977</v>
      </c>
      <c r="B12" s="35">
        <v>1.889602509271328</v>
      </c>
      <c r="C12" s="15">
        <v>25</v>
      </c>
      <c r="D12" s="16">
        <f t="shared" si="0"/>
        <v>1.4172018819534959</v>
      </c>
      <c r="E12" s="15">
        <v>6</v>
      </c>
      <c r="F12" s="16">
        <f t="shared" si="1"/>
        <v>1.3321697690362861</v>
      </c>
      <c r="G12" s="15">
        <v>0</v>
      </c>
      <c r="H12" s="16">
        <f t="shared" si="7"/>
        <v>1.3321697690362861</v>
      </c>
      <c r="I12" s="15">
        <v>31</v>
      </c>
      <c r="J12" s="17">
        <f t="shared" si="2"/>
        <v>51.355000000000004</v>
      </c>
      <c r="K12" s="16">
        <f t="shared" si="8"/>
        <v>0.91919714063503744</v>
      </c>
      <c r="L12" s="16">
        <f t="shared" si="3"/>
        <v>4.0293573288111229E-2</v>
      </c>
      <c r="M12" s="16">
        <f t="shared" si="4"/>
        <v>1.1423026559313092</v>
      </c>
      <c r="N12" s="15">
        <v>36</v>
      </c>
      <c r="O12" s="15">
        <v>146</v>
      </c>
      <c r="P12" s="18">
        <f t="shared" si="5"/>
        <v>0.28166366858580227</v>
      </c>
      <c r="Q12" s="114">
        <f t="shared" si="6"/>
        <v>7.823990794050063E-3</v>
      </c>
      <c r="R12" s="119"/>
    </row>
    <row r="13" spans="1:18" ht="13.8" customHeight="1" x14ac:dyDescent="0.25">
      <c r="A13" s="13">
        <v>1978</v>
      </c>
      <c r="B13" s="35">
        <v>1.5929378141016648</v>
      </c>
      <c r="C13" s="15">
        <v>25</v>
      </c>
      <c r="D13" s="16">
        <f t="shared" si="0"/>
        <v>1.1947033605762485</v>
      </c>
      <c r="E13" s="15">
        <v>6</v>
      </c>
      <c r="F13" s="16">
        <f t="shared" si="1"/>
        <v>1.1230211589416736</v>
      </c>
      <c r="G13" s="15">
        <v>0</v>
      </c>
      <c r="H13" s="16">
        <f t="shared" si="7"/>
        <v>1.1230211589416736</v>
      </c>
      <c r="I13" s="15">
        <v>31</v>
      </c>
      <c r="J13" s="17">
        <f t="shared" si="2"/>
        <v>51.355000000000004</v>
      </c>
      <c r="K13" s="16">
        <f t="shared" si="8"/>
        <v>0.77488459966975487</v>
      </c>
      <c r="L13" s="16">
        <f t="shared" si="3"/>
        <v>3.3967544095112545E-2</v>
      </c>
      <c r="M13" s="16">
        <f t="shared" si="4"/>
        <v>0.96296289132439306</v>
      </c>
      <c r="N13" s="15">
        <v>36</v>
      </c>
      <c r="O13" s="15">
        <v>146</v>
      </c>
      <c r="P13" s="18">
        <f t="shared" si="5"/>
        <v>0.2374429047101243</v>
      </c>
      <c r="Q13" s="114">
        <f t="shared" si="6"/>
        <v>6.5956362419478977E-3</v>
      </c>
      <c r="R13" s="119"/>
    </row>
    <row r="14" spans="1:18" ht="13.8" customHeight="1" x14ac:dyDescent="0.25">
      <c r="A14" s="13">
        <v>1979</v>
      </c>
      <c r="B14" s="35">
        <v>1.8125448009638845</v>
      </c>
      <c r="C14" s="15">
        <v>25</v>
      </c>
      <c r="D14" s="16">
        <f t="shared" si="0"/>
        <v>1.3594086007229134</v>
      </c>
      <c r="E14" s="15">
        <v>6</v>
      </c>
      <c r="F14" s="16">
        <f t="shared" si="1"/>
        <v>1.2778440846795385</v>
      </c>
      <c r="G14" s="15">
        <v>0</v>
      </c>
      <c r="H14" s="16">
        <f t="shared" si="7"/>
        <v>1.2778440846795385</v>
      </c>
      <c r="I14" s="15">
        <v>31</v>
      </c>
      <c r="J14" s="17">
        <f t="shared" si="2"/>
        <v>51.355000000000004</v>
      </c>
      <c r="K14" s="16">
        <f t="shared" si="8"/>
        <v>0.88171241842888159</v>
      </c>
      <c r="L14" s="16">
        <f t="shared" si="3"/>
        <v>3.865040738318385E-2</v>
      </c>
      <c r="M14" s="16">
        <f t="shared" si="4"/>
        <v>1.0957197241095706</v>
      </c>
      <c r="N14" s="15">
        <v>36</v>
      </c>
      <c r="O14" s="15">
        <v>146</v>
      </c>
      <c r="P14" s="18">
        <f t="shared" si="5"/>
        <v>0.27017746621879823</v>
      </c>
      <c r="Q14" s="114">
        <f t="shared" si="6"/>
        <v>7.5049296171888396E-3</v>
      </c>
      <c r="R14" s="119"/>
    </row>
    <row r="15" spans="1:18" ht="13.8" customHeight="1" x14ac:dyDescent="0.25">
      <c r="A15" s="13">
        <v>1980</v>
      </c>
      <c r="B15" s="35">
        <v>1.7869687096949101</v>
      </c>
      <c r="C15" s="15">
        <v>25</v>
      </c>
      <c r="D15" s="16">
        <f t="shared" si="0"/>
        <v>1.3402265322711826</v>
      </c>
      <c r="E15" s="15">
        <v>6</v>
      </c>
      <c r="F15" s="16">
        <f t="shared" si="1"/>
        <v>1.2598129403349116</v>
      </c>
      <c r="G15" s="15">
        <v>0</v>
      </c>
      <c r="H15" s="16">
        <f t="shared" si="7"/>
        <v>1.2598129403349116</v>
      </c>
      <c r="I15" s="15">
        <v>31</v>
      </c>
      <c r="J15" s="17">
        <f t="shared" si="2"/>
        <v>51.355000000000004</v>
      </c>
      <c r="K15" s="16">
        <f t="shared" si="8"/>
        <v>0.86927092883108903</v>
      </c>
      <c r="L15" s="16">
        <f t="shared" si="3"/>
        <v>3.8105027017253219E-2</v>
      </c>
      <c r="M15" s="16">
        <f t="shared" si="4"/>
        <v>1.08025846342562</v>
      </c>
      <c r="N15" s="15">
        <v>36</v>
      </c>
      <c r="O15" s="15">
        <v>146</v>
      </c>
      <c r="P15" s="18">
        <f t="shared" si="5"/>
        <v>0.26636510057070084</v>
      </c>
      <c r="Q15" s="114">
        <f t="shared" si="6"/>
        <v>7.3990305714083564E-3</v>
      </c>
      <c r="R15" s="119"/>
    </row>
    <row r="16" spans="1:18" ht="13.8" customHeight="1" x14ac:dyDescent="0.25">
      <c r="A16" s="19">
        <v>1981</v>
      </c>
      <c r="B16" s="20">
        <v>1.5593656376598062</v>
      </c>
      <c r="C16" s="21">
        <v>25</v>
      </c>
      <c r="D16" s="20">
        <f t="shared" si="0"/>
        <v>1.1695242282448546</v>
      </c>
      <c r="E16" s="21">
        <v>6</v>
      </c>
      <c r="F16" s="20">
        <f t="shared" si="1"/>
        <v>1.0993527745501632</v>
      </c>
      <c r="G16" s="21">
        <v>0</v>
      </c>
      <c r="H16" s="20">
        <f t="shared" si="7"/>
        <v>1.0993527745501632</v>
      </c>
      <c r="I16" s="21">
        <v>31</v>
      </c>
      <c r="J16" s="22">
        <f t="shared" si="2"/>
        <v>51.355000000000004</v>
      </c>
      <c r="K16" s="20">
        <f t="shared" si="8"/>
        <v>0.75855341443961266</v>
      </c>
      <c r="L16" s="20">
        <f t="shared" si="3"/>
        <v>3.3251656523380281E-2</v>
      </c>
      <c r="M16" s="20">
        <f t="shared" si="4"/>
        <v>0.94266783660956921</v>
      </c>
      <c r="N16" s="21">
        <v>36</v>
      </c>
      <c r="O16" s="21">
        <v>146</v>
      </c>
      <c r="P16" s="23">
        <f t="shared" si="5"/>
        <v>0.23243864464345543</v>
      </c>
      <c r="Q16" s="115">
        <f t="shared" si="6"/>
        <v>6.4566290178737617E-3</v>
      </c>
      <c r="R16" s="119"/>
    </row>
    <row r="17" spans="1:18" ht="13.8" customHeight="1" x14ac:dyDescent="0.25">
      <c r="A17" s="19">
        <v>1982</v>
      </c>
      <c r="B17" s="20">
        <v>1.1957739030583192</v>
      </c>
      <c r="C17" s="21">
        <v>25</v>
      </c>
      <c r="D17" s="20">
        <f t="shared" si="0"/>
        <v>0.89683042729373941</v>
      </c>
      <c r="E17" s="21">
        <v>6</v>
      </c>
      <c r="F17" s="20">
        <f t="shared" si="1"/>
        <v>0.84302060165611503</v>
      </c>
      <c r="G17" s="21">
        <v>0</v>
      </c>
      <c r="H17" s="20">
        <f t="shared" si="7"/>
        <v>0.84302060165611503</v>
      </c>
      <c r="I17" s="21">
        <v>31</v>
      </c>
      <c r="J17" s="22">
        <f t="shared" si="2"/>
        <v>51.355000000000004</v>
      </c>
      <c r="K17" s="20">
        <f t="shared" si="8"/>
        <v>0.58168421514271929</v>
      </c>
      <c r="L17" s="20">
        <f t="shared" si="3"/>
        <v>2.5498486143242488E-2</v>
      </c>
      <c r="M17" s="20">
        <f t="shared" si="4"/>
        <v>0.72286933291785294</v>
      </c>
      <c r="N17" s="21">
        <v>36</v>
      </c>
      <c r="O17" s="21">
        <v>146</v>
      </c>
      <c r="P17" s="23">
        <f t="shared" si="5"/>
        <v>0.17824175332221032</v>
      </c>
      <c r="Q17" s="115">
        <f t="shared" si="6"/>
        <v>4.9511598145058422E-3</v>
      </c>
      <c r="R17" s="119"/>
    </row>
    <row r="18" spans="1:18" ht="13.8" customHeight="1" x14ac:dyDescent="0.25">
      <c r="A18" s="19">
        <v>1983</v>
      </c>
      <c r="B18" s="20">
        <v>1.248791629777557</v>
      </c>
      <c r="C18" s="21">
        <v>25</v>
      </c>
      <c r="D18" s="20">
        <f t="shared" si="0"/>
        <v>0.93659372233316773</v>
      </c>
      <c r="E18" s="21">
        <v>6</v>
      </c>
      <c r="F18" s="20">
        <f t="shared" si="1"/>
        <v>0.88039809899317767</v>
      </c>
      <c r="G18" s="21">
        <v>0</v>
      </c>
      <c r="H18" s="20">
        <f t="shared" si="7"/>
        <v>0.88039809899317767</v>
      </c>
      <c r="I18" s="21">
        <v>31</v>
      </c>
      <c r="J18" s="22">
        <f t="shared" si="2"/>
        <v>51.355000000000004</v>
      </c>
      <c r="K18" s="20">
        <f t="shared" si="8"/>
        <v>0.60747468830529261</v>
      </c>
      <c r="L18" s="20">
        <f t="shared" si="3"/>
        <v>2.6629027432560771E-2</v>
      </c>
      <c r="M18" s="20">
        <f t="shared" si="4"/>
        <v>0.75491961319938161</v>
      </c>
      <c r="N18" s="21">
        <v>36</v>
      </c>
      <c r="O18" s="21">
        <v>146</v>
      </c>
      <c r="P18" s="23">
        <f t="shared" si="5"/>
        <v>0.18614456215875164</v>
      </c>
      <c r="Q18" s="115">
        <f t="shared" si="6"/>
        <v>5.1706822821875453E-3</v>
      </c>
      <c r="R18" s="119"/>
    </row>
    <row r="19" spans="1:18" ht="13.8" customHeight="1" x14ac:dyDescent="0.25">
      <c r="A19" s="19">
        <v>1984</v>
      </c>
      <c r="B19" s="20">
        <v>1.9007845119006419</v>
      </c>
      <c r="C19" s="21">
        <v>25</v>
      </c>
      <c r="D19" s="20">
        <f t="shared" si="0"/>
        <v>1.4255883839254815</v>
      </c>
      <c r="E19" s="21">
        <v>6</v>
      </c>
      <c r="F19" s="20">
        <f t="shared" si="1"/>
        <v>1.3400530808899527</v>
      </c>
      <c r="G19" s="21">
        <v>0</v>
      </c>
      <c r="H19" s="20">
        <f t="shared" si="7"/>
        <v>1.3400530808899527</v>
      </c>
      <c r="I19" s="21">
        <v>31</v>
      </c>
      <c r="J19" s="22">
        <f t="shared" si="2"/>
        <v>51.354999999999997</v>
      </c>
      <c r="K19" s="20">
        <f t="shared" si="8"/>
        <v>0.92463662581406736</v>
      </c>
      <c r="L19" s="20">
        <f t="shared" si="3"/>
        <v>4.053201647404131E-2</v>
      </c>
      <c r="M19" s="20">
        <f t="shared" si="4"/>
        <v>1.1490624010308341</v>
      </c>
      <c r="N19" s="21">
        <v>36</v>
      </c>
      <c r="O19" s="21">
        <v>146</v>
      </c>
      <c r="P19" s="23">
        <f t="shared" si="5"/>
        <v>0.2833304550486988</v>
      </c>
      <c r="Q19" s="115">
        <f t="shared" si="6"/>
        <v>7.870290418019411E-3</v>
      </c>
      <c r="R19" s="119"/>
    </row>
    <row r="20" spans="1:18" ht="13.8" customHeight="1" x14ac:dyDescent="0.25">
      <c r="A20" s="19">
        <v>1985</v>
      </c>
      <c r="B20" s="20">
        <v>1.3998665608629033</v>
      </c>
      <c r="C20" s="21">
        <v>25</v>
      </c>
      <c r="D20" s="20">
        <f t="shared" si="0"/>
        <v>1.0498999206471775</v>
      </c>
      <c r="E20" s="21">
        <v>6</v>
      </c>
      <c r="F20" s="20">
        <f t="shared" si="1"/>
        <v>0.98690592540834687</v>
      </c>
      <c r="G20" s="21">
        <v>0</v>
      </c>
      <c r="H20" s="20">
        <f t="shared" si="7"/>
        <v>0.98690592540834687</v>
      </c>
      <c r="I20" s="21">
        <v>31</v>
      </c>
      <c r="J20" s="22">
        <f t="shared" si="2"/>
        <v>51.355000000000004</v>
      </c>
      <c r="K20" s="20">
        <f t="shared" si="8"/>
        <v>0.6809650885317593</v>
      </c>
      <c r="L20" s="20">
        <f t="shared" si="3"/>
        <v>2.9850524428789448E-2</v>
      </c>
      <c r="M20" s="20">
        <f t="shared" si="4"/>
        <v>0.84624744229396642</v>
      </c>
      <c r="N20" s="21">
        <v>36</v>
      </c>
      <c r="O20" s="21">
        <v>146</v>
      </c>
      <c r="P20" s="23">
        <f t="shared" si="5"/>
        <v>0.2086637528944027</v>
      </c>
      <c r="Q20" s="115">
        <f t="shared" si="6"/>
        <v>5.7962153581778524E-3</v>
      </c>
      <c r="R20" s="119"/>
    </row>
    <row r="21" spans="1:18" ht="13.8" customHeight="1" x14ac:dyDescent="0.25">
      <c r="A21" s="13">
        <v>1986</v>
      </c>
      <c r="B21" s="35">
        <v>1.1937669072640462</v>
      </c>
      <c r="C21" s="15">
        <v>25</v>
      </c>
      <c r="D21" s="16">
        <f t="shared" si="0"/>
        <v>0.89532518044803466</v>
      </c>
      <c r="E21" s="15">
        <v>6</v>
      </c>
      <c r="F21" s="16">
        <f t="shared" si="1"/>
        <v>0.84160566962115257</v>
      </c>
      <c r="G21" s="15">
        <v>0</v>
      </c>
      <c r="H21" s="16">
        <f t="shared" si="7"/>
        <v>0.84160566962115257</v>
      </c>
      <c r="I21" s="15">
        <v>31</v>
      </c>
      <c r="J21" s="17">
        <f t="shared" si="2"/>
        <v>51.355000000000004</v>
      </c>
      <c r="K21" s="16">
        <f t="shared" si="8"/>
        <v>0.58070791203859529</v>
      </c>
      <c r="L21" s="16">
        <f t="shared" si="3"/>
        <v>2.5455689294842532E-2</v>
      </c>
      <c r="M21" s="16">
        <f t="shared" si="4"/>
        <v>0.72165606366413837</v>
      </c>
      <c r="N21" s="15">
        <v>36</v>
      </c>
      <c r="O21" s="15">
        <v>146</v>
      </c>
      <c r="P21" s="18">
        <f t="shared" si="5"/>
        <v>0.1779425910404725</v>
      </c>
      <c r="Q21" s="114">
        <f t="shared" si="6"/>
        <v>4.9428497511242358E-3</v>
      </c>
      <c r="R21" s="119"/>
    </row>
    <row r="22" spans="1:18" ht="13.8" customHeight="1" x14ac:dyDescent="0.25">
      <c r="A22" s="13">
        <v>1987</v>
      </c>
      <c r="B22" s="35">
        <v>1.037759509728011</v>
      </c>
      <c r="C22" s="15">
        <v>25</v>
      </c>
      <c r="D22" s="16">
        <f t="shared" si="0"/>
        <v>0.7783196322960082</v>
      </c>
      <c r="E22" s="15">
        <v>6</v>
      </c>
      <c r="F22" s="16">
        <f t="shared" si="1"/>
        <v>0.73162045435824774</v>
      </c>
      <c r="G22" s="15">
        <v>0</v>
      </c>
      <c r="H22" s="16">
        <f t="shared" si="7"/>
        <v>0.73162045435824774</v>
      </c>
      <c r="I22" s="15">
        <v>31</v>
      </c>
      <c r="J22" s="17">
        <f t="shared" si="2"/>
        <v>51.355000000000004</v>
      </c>
      <c r="K22" s="16">
        <f t="shared" si="8"/>
        <v>0.50481811350719097</v>
      </c>
      <c r="L22" s="16">
        <f t="shared" si="3"/>
        <v>2.2129013194835769E-2</v>
      </c>
      <c r="M22" s="16">
        <f t="shared" si="4"/>
        <v>0.62734645956699664</v>
      </c>
      <c r="N22" s="15">
        <v>36</v>
      </c>
      <c r="O22" s="15">
        <v>146</v>
      </c>
      <c r="P22" s="18">
        <f t="shared" si="5"/>
        <v>0.15468816811241012</v>
      </c>
      <c r="Q22" s="114">
        <f t="shared" si="6"/>
        <v>4.2968935586780591E-3</v>
      </c>
      <c r="R22" s="119"/>
    </row>
    <row r="23" spans="1:18" ht="13.8" customHeight="1" x14ac:dyDescent="0.25">
      <c r="A23" s="13">
        <v>1988</v>
      </c>
      <c r="B23" s="35">
        <v>1.0720349684312775</v>
      </c>
      <c r="C23" s="15">
        <v>25</v>
      </c>
      <c r="D23" s="16">
        <f t="shared" si="0"/>
        <v>0.8040262263234581</v>
      </c>
      <c r="E23" s="15">
        <v>6</v>
      </c>
      <c r="F23" s="16">
        <f t="shared" si="1"/>
        <v>0.7557846527440506</v>
      </c>
      <c r="G23" s="15">
        <v>0</v>
      </c>
      <c r="H23" s="16">
        <f t="shared" si="7"/>
        <v>0.7557846527440506</v>
      </c>
      <c r="I23" s="15">
        <v>31</v>
      </c>
      <c r="J23" s="17">
        <f t="shared" si="2"/>
        <v>51.355000000000004</v>
      </c>
      <c r="K23" s="16">
        <f t="shared" si="8"/>
        <v>0.52149141039339497</v>
      </c>
      <c r="L23" s="16">
        <f t="shared" si="3"/>
        <v>2.2859897441902245E-2</v>
      </c>
      <c r="M23" s="16">
        <f t="shared" si="4"/>
        <v>0.64806666252920764</v>
      </c>
      <c r="N23" s="15">
        <v>36</v>
      </c>
      <c r="O23" s="15">
        <v>146</v>
      </c>
      <c r="P23" s="18">
        <f t="shared" si="5"/>
        <v>0.15979725925377722</v>
      </c>
      <c r="Q23" s="114">
        <f t="shared" si="6"/>
        <v>4.4388127570493671E-3</v>
      </c>
      <c r="R23" s="119"/>
    </row>
    <row r="24" spans="1:18" ht="13.8" customHeight="1" x14ac:dyDescent="0.25">
      <c r="A24" s="13">
        <v>1989</v>
      </c>
      <c r="B24" s="35">
        <v>0.9125147771102361</v>
      </c>
      <c r="C24" s="15">
        <v>25</v>
      </c>
      <c r="D24" s="16">
        <f t="shared" si="0"/>
        <v>0.6843860828326771</v>
      </c>
      <c r="E24" s="15">
        <v>6</v>
      </c>
      <c r="F24" s="16">
        <f t="shared" si="1"/>
        <v>0.64332291786271645</v>
      </c>
      <c r="G24" s="15">
        <v>0</v>
      </c>
      <c r="H24" s="16">
        <f t="shared" si="7"/>
        <v>0.64332291786271645</v>
      </c>
      <c r="I24" s="15">
        <v>31</v>
      </c>
      <c r="J24" s="17">
        <f t="shared" si="2"/>
        <v>51.355000000000004</v>
      </c>
      <c r="K24" s="16">
        <f t="shared" si="8"/>
        <v>0.4438928133252743</v>
      </c>
      <c r="L24" s="16">
        <f t="shared" si="3"/>
        <v>1.9458315104669558E-2</v>
      </c>
      <c r="M24" s="16">
        <f t="shared" si="4"/>
        <v>0.55163350405982958</v>
      </c>
      <c r="N24" s="15">
        <v>36</v>
      </c>
      <c r="O24" s="15">
        <v>146</v>
      </c>
      <c r="P24" s="18">
        <f t="shared" si="5"/>
        <v>0.13601922017913606</v>
      </c>
      <c r="Q24" s="114">
        <f t="shared" si="6"/>
        <v>3.7783116716426685E-3</v>
      </c>
      <c r="R24" s="119"/>
    </row>
    <row r="25" spans="1:18" ht="13.8" customHeight="1" x14ac:dyDescent="0.25">
      <c r="A25" s="13">
        <v>1990</v>
      </c>
      <c r="B25" s="35">
        <v>1.1908540923112596</v>
      </c>
      <c r="C25" s="15">
        <v>25</v>
      </c>
      <c r="D25" s="16">
        <f t="shared" si="0"/>
        <v>0.89314056923344465</v>
      </c>
      <c r="E25" s="15">
        <v>6</v>
      </c>
      <c r="F25" s="16">
        <f t="shared" si="1"/>
        <v>0.83955213507943793</v>
      </c>
      <c r="G25" s="15">
        <v>0</v>
      </c>
      <c r="H25" s="16">
        <f t="shared" si="7"/>
        <v>0.83955213507943793</v>
      </c>
      <c r="I25" s="15">
        <v>31</v>
      </c>
      <c r="J25" s="17">
        <f t="shared" si="2"/>
        <v>51.355000000000004</v>
      </c>
      <c r="K25" s="16">
        <f t="shared" si="8"/>
        <v>0.57929097320481215</v>
      </c>
      <c r="L25" s="16">
        <f t="shared" si="3"/>
        <v>2.5393576907608205E-2</v>
      </c>
      <c r="M25" s="16">
        <f t="shared" si="4"/>
        <v>0.71989520854223876</v>
      </c>
      <c r="N25" s="15">
        <v>36</v>
      </c>
      <c r="O25" s="15">
        <v>146</v>
      </c>
      <c r="P25" s="18">
        <f t="shared" si="5"/>
        <v>0.17750840758575748</v>
      </c>
      <c r="Q25" s="114">
        <f t="shared" si="6"/>
        <v>4.9307890996043748E-3</v>
      </c>
      <c r="R25" s="119"/>
    </row>
    <row r="26" spans="1:18" ht="13.8" customHeight="1" x14ac:dyDescent="0.25">
      <c r="A26" s="19">
        <v>1991</v>
      </c>
      <c r="B26" s="20">
        <v>1.149605911465011</v>
      </c>
      <c r="C26" s="21">
        <v>25</v>
      </c>
      <c r="D26" s="20">
        <f t="shared" si="0"/>
        <v>0.8622044335987582</v>
      </c>
      <c r="E26" s="21">
        <v>6</v>
      </c>
      <c r="F26" s="20">
        <f t="shared" si="1"/>
        <v>0.81047216758283269</v>
      </c>
      <c r="G26" s="21">
        <v>0</v>
      </c>
      <c r="H26" s="20">
        <f t="shared" si="7"/>
        <v>0.81047216758283269</v>
      </c>
      <c r="I26" s="21">
        <v>31</v>
      </c>
      <c r="J26" s="22">
        <f t="shared" si="2"/>
        <v>51.355000000000004</v>
      </c>
      <c r="K26" s="20">
        <f t="shared" si="8"/>
        <v>0.55922579563215458</v>
      </c>
      <c r="L26" s="20">
        <f t="shared" si="3"/>
        <v>2.4514007479765679E-2</v>
      </c>
      <c r="M26" s="20">
        <f t="shared" si="4"/>
        <v>0.69495985504761715</v>
      </c>
      <c r="N26" s="21">
        <v>36</v>
      </c>
      <c r="O26" s="21">
        <v>146</v>
      </c>
      <c r="P26" s="23">
        <f t="shared" si="5"/>
        <v>0.17135996425831657</v>
      </c>
      <c r="Q26" s="115">
        <f t="shared" si="6"/>
        <v>4.7599990071754599E-3</v>
      </c>
      <c r="R26" s="119"/>
    </row>
    <row r="27" spans="1:18" ht="13.8" customHeight="1" x14ac:dyDescent="0.25">
      <c r="A27" s="19">
        <v>1992</v>
      </c>
      <c r="B27" s="20">
        <v>1.7260101900200082</v>
      </c>
      <c r="C27" s="21">
        <v>25</v>
      </c>
      <c r="D27" s="20">
        <f t="shared" si="0"/>
        <v>1.2945076425150062</v>
      </c>
      <c r="E27" s="21">
        <v>6</v>
      </c>
      <c r="F27" s="20">
        <f t="shared" si="1"/>
        <v>1.2168371839641057</v>
      </c>
      <c r="G27" s="21">
        <v>0</v>
      </c>
      <c r="H27" s="20">
        <f t="shared" si="7"/>
        <v>1.2168371839641057</v>
      </c>
      <c r="I27" s="21">
        <v>31</v>
      </c>
      <c r="J27" s="22">
        <f t="shared" si="2"/>
        <v>51.355000000000004</v>
      </c>
      <c r="K27" s="20">
        <f t="shared" si="8"/>
        <v>0.83961765693523294</v>
      </c>
      <c r="L27" s="20">
        <f t="shared" si="3"/>
        <v>3.6805157564284187E-2</v>
      </c>
      <c r="M27" s="20">
        <f t="shared" si="4"/>
        <v>1.0434078143686745</v>
      </c>
      <c r="N27" s="21">
        <v>36</v>
      </c>
      <c r="O27" s="21">
        <v>146</v>
      </c>
      <c r="P27" s="23">
        <f t="shared" si="5"/>
        <v>0.25727863915939919</v>
      </c>
      <c r="Q27" s="115">
        <f t="shared" si="6"/>
        <v>7.1466288655388666E-3</v>
      </c>
      <c r="R27" s="119"/>
    </row>
    <row r="28" spans="1:18" ht="13.8" customHeight="1" x14ac:dyDescent="0.25">
      <c r="A28" s="19">
        <v>1993</v>
      </c>
      <c r="B28" s="20">
        <v>1.047151250834758</v>
      </c>
      <c r="C28" s="21">
        <v>25</v>
      </c>
      <c r="D28" s="20">
        <f t="shared" si="0"/>
        <v>0.78536343812606857</v>
      </c>
      <c r="E28" s="21">
        <v>6</v>
      </c>
      <c r="F28" s="20">
        <f t="shared" si="1"/>
        <v>0.73824163183850444</v>
      </c>
      <c r="G28" s="21">
        <v>0</v>
      </c>
      <c r="H28" s="20">
        <f t="shared" si="7"/>
        <v>0.73824163183850444</v>
      </c>
      <c r="I28" s="21">
        <v>31</v>
      </c>
      <c r="J28" s="22">
        <f t="shared" si="2"/>
        <v>51.355000000000004</v>
      </c>
      <c r="K28" s="20">
        <f t="shared" si="8"/>
        <v>0.50938672596856804</v>
      </c>
      <c r="L28" s="20">
        <f t="shared" si="3"/>
        <v>2.2329281138348187E-2</v>
      </c>
      <c r="M28" s="20">
        <f t="shared" si="4"/>
        <v>0.63302395563160185</v>
      </c>
      <c r="N28" s="21">
        <v>36</v>
      </c>
      <c r="O28" s="21">
        <v>146</v>
      </c>
      <c r="P28" s="23">
        <f t="shared" si="5"/>
        <v>0.15608809864888812</v>
      </c>
      <c r="Q28" s="115">
        <f t="shared" si="6"/>
        <v>4.3357805180246701E-3</v>
      </c>
      <c r="R28" s="119"/>
    </row>
    <row r="29" spans="1:18" ht="13.8" customHeight="1" x14ac:dyDescent="0.25">
      <c r="A29" s="19">
        <v>1994</v>
      </c>
      <c r="B29" s="20">
        <v>1.4425817439795627</v>
      </c>
      <c r="C29" s="21">
        <v>25</v>
      </c>
      <c r="D29" s="20">
        <f t="shared" si="0"/>
        <v>1.081936307984672</v>
      </c>
      <c r="E29" s="21">
        <v>6</v>
      </c>
      <c r="F29" s="20">
        <f t="shared" si="1"/>
        <v>1.0170201295055916</v>
      </c>
      <c r="G29" s="21">
        <v>0</v>
      </c>
      <c r="H29" s="20">
        <f t="shared" si="7"/>
        <v>1.0170201295055916</v>
      </c>
      <c r="I29" s="21">
        <v>31</v>
      </c>
      <c r="J29" s="22">
        <f t="shared" si="2"/>
        <v>51.355000000000004</v>
      </c>
      <c r="K29" s="20">
        <f t="shared" si="8"/>
        <v>0.70174388935885823</v>
      </c>
      <c r="L29" s="20">
        <f t="shared" si="3"/>
        <v>3.0761375971895155E-2</v>
      </c>
      <c r="M29" s="20">
        <f t="shared" si="4"/>
        <v>0.87206962811524169</v>
      </c>
      <c r="N29" s="21">
        <v>36</v>
      </c>
      <c r="O29" s="21">
        <v>146</v>
      </c>
      <c r="P29" s="23">
        <f t="shared" si="5"/>
        <v>0.21503086720649794</v>
      </c>
      <c r="Q29" s="115">
        <f t="shared" si="6"/>
        <v>5.9730796446249429E-3</v>
      </c>
      <c r="R29" s="119"/>
    </row>
    <row r="30" spans="1:18" ht="13.8" customHeight="1" x14ac:dyDescent="0.25">
      <c r="A30" s="19">
        <v>1995</v>
      </c>
      <c r="B30" s="20">
        <v>1.62953642341788</v>
      </c>
      <c r="C30" s="21">
        <v>25</v>
      </c>
      <c r="D30" s="20">
        <f t="shared" si="0"/>
        <v>1.2221523175634099</v>
      </c>
      <c r="E30" s="21">
        <v>6</v>
      </c>
      <c r="F30" s="20">
        <f t="shared" si="1"/>
        <v>1.1488231785096052</v>
      </c>
      <c r="G30" s="21">
        <v>0</v>
      </c>
      <c r="H30" s="20">
        <f t="shared" si="7"/>
        <v>1.1488231785096052</v>
      </c>
      <c r="I30" s="21">
        <v>31</v>
      </c>
      <c r="J30" s="22">
        <f t="shared" si="2"/>
        <v>51.355000000000011</v>
      </c>
      <c r="K30" s="20">
        <f t="shared" si="8"/>
        <v>0.79268799317162753</v>
      </c>
      <c r="L30" s="20">
        <f t="shared" si="3"/>
        <v>3.4747966823961751E-2</v>
      </c>
      <c r="M30" s="20">
        <f t="shared" si="4"/>
        <v>0.98508748547590363</v>
      </c>
      <c r="N30" s="21">
        <v>36</v>
      </c>
      <c r="O30" s="21">
        <v>146</v>
      </c>
      <c r="P30" s="23">
        <f t="shared" si="5"/>
        <v>0.24289828408994885</v>
      </c>
      <c r="Q30" s="115">
        <f t="shared" si="6"/>
        <v>6.7471745580541349E-3</v>
      </c>
      <c r="R30" s="119"/>
    </row>
    <row r="31" spans="1:18" ht="13.8" customHeight="1" x14ac:dyDescent="0.25">
      <c r="A31" s="13">
        <v>1996</v>
      </c>
      <c r="B31" s="35">
        <v>1.7196649536650765</v>
      </c>
      <c r="C31" s="15">
        <v>25</v>
      </c>
      <c r="D31" s="16">
        <f t="shared" si="0"/>
        <v>1.2897487152488074</v>
      </c>
      <c r="E31" s="15">
        <v>6</v>
      </c>
      <c r="F31" s="16">
        <f t="shared" si="1"/>
        <v>1.212363792333879</v>
      </c>
      <c r="G31" s="15">
        <v>0</v>
      </c>
      <c r="H31" s="16">
        <f t="shared" si="7"/>
        <v>1.212363792333879</v>
      </c>
      <c r="I31" s="15">
        <v>31</v>
      </c>
      <c r="J31" s="17">
        <f t="shared" si="2"/>
        <v>51.354999999999997</v>
      </c>
      <c r="K31" s="16">
        <f t="shared" si="8"/>
        <v>0.83653101671037655</v>
      </c>
      <c r="L31" s="16">
        <f t="shared" si="3"/>
        <v>3.6669852787304176E-2</v>
      </c>
      <c r="M31" s="16">
        <f t="shared" si="4"/>
        <v>1.0395719915936796</v>
      </c>
      <c r="N31" s="15">
        <v>36</v>
      </c>
      <c r="O31" s="15">
        <v>146</v>
      </c>
      <c r="P31" s="18">
        <f t="shared" si="5"/>
        <v>0.25633281984501688</v>
      </c>
      <c r="Q31" s="114">
        <f t="shared" si="6"/>
        <v>7.1203561068060245E-3</v>
      </c>
      <c r="R31" s="119"/>
    </row>
    <row r="32" spans="1:18" ht="13.8" customHeight="1" x14ac:dyDescent="0.25">
      <c r="A32" s="13">
        <v>1997</v>
      </c>
      <c r="B32" s="35">
        <v>1.4761946055871493</v>
      </c>
      <c r="C32" s="15">
        <v>25</v>
      </c>
      <c r="D32" s="16">
        <f t="shared" si="0"/>
        <v>1.1071459541903619</v>
      </c>
      <c r="E32" s="15">
        <v>6</v>
      </c>
      <c r="F32" s="16">
        <f t="shared" si="1"/>
        <v>1.0407171969389402</v>
      </c>
      <c r="G32" s="15">
        <v>0</v>
      </c>
      <c r="H32" s="16">
        <f t="shared" si="7"/>
        <v>1.0407171969389402</v>
      </c>
      <c r="I32" s="15">
        <v>31</v>
      </c>
      <c r="J32" s="17">
        <f t="shared" si="2"/>
        <v>51.355000000000004</v>
      </c>
      <c r="K32" s="16">
        <f t="shared" si="8"/>
        <v>0.71809486588786875</v>
      </c>
      <c r="L32" s="16">
        <f t="shared" si="3"/>
        <v>3.1478131107413425E-2</v>
      </c>
      <c r="M32" s="16">
        <f t="shared" si="4"/>
        <v>0.89238927782961686</v>
      </c>
      <c r="N32" s="15">
        <v>36</v>
      </c>
      <c r="O32" s="15">
        <v>146</v>
      </c>
      <c r="P32" s="18">
        <f t="shared" si="5"/>
        <v>0.22004119179360415</v>
      </c>
      <c r="Q32" s="114">
        <f t="shared" si="6"/>
        <v>6.112255327600115E-3</v>
      </c>
      <c r="R32" s="119"/>
    </row>
    <row r="33" spans="1:18" ht="13.8" customHeight="1" x14ac:dyDescent="0.25">
      <c r="A33" s="13">
        <v>1998</v>
      </c>
      <c r="B33" s="35">
        <v>1.4495502995853173</v>
      </c>
      <c r="C33" s="15">
        <v>25</v>
      </c>
      <c r="D33" s="16">
        <f t="shared" si="0"/>
        <v>1.0871627246889881</v>
      </c>
      <c r="E33" s="15">
        <v>6</v>
      </c>
      <c r="F33" s="16">
        <f t="shared" si="1"/>
        <v>1.0219329612076489</v>
      </c>
      <c r="G33" s="15">
        <v>0</v>
      </c>
      <c r="H33" s="16">
        <f t="shared" si="7"/>
        <v>1.0219329612076489</v>
      </c>
      <c r="I33" s="15">
        <v>31</v>
      </c>
      <c r="J33" s="17">
        <f t="shared" si="2"/>
        <v>51.354999999999997</v>
      </c>
      <c r="K33" s="16">
        <f t="shared" si="8"/>
        <v>0.70513374323327771</v>
      </c>
      <c r="L33" s="16">
        <f t="shared" si="3"/>
        <v>3.0909972306116282E-2</v>
      </c>
      <c r="M33" s="16">
        <f t="shared" si="4"/>
        <v>0.87628225989224351</v>
      </c>
      <c r="N33" s="15">
        <v>36</v>
      </c>
      <c r="O33" s="15">
        <v>146</v>
      </c>
      <c r="P33" s="18">
        <f t="shared" si="5"/>
        <v>0.21606959832959427</v>
      </c>
      <c r="Q33" s="114">
        <f t="shared" si="6"/>
        <v>6.0019332869331744E-3</v>
      </c>
      <c r="R33" s="119"/>
    </row>
    <row r="34" spans="1:18" ht="13.8" customHeight="1" x14ac:dyDescent="0.25">
      <c r="A34" s="13">
        <v>1999</v>
      </c>
      <c r="B34" s="35">
        <v>1.3827189956139567</v>
      </c>
      <c r="C34" s="15">
        <v>25</v>
      </c>
      <c r="D34" s="16">
        <f t="shared" si="0"/>
        <v>1.0370392467104677</v>
      </c>
      <c r="E34" s="15">
        <v>6</v>
      </c>
      <c r="F34" s="16">
        <f t="shared" si="1"/>
        <v>0.9748168919078396</v>
      </c>
      <c r="G34" s="15">
        <v>0</v>
      </c>
      <c r="H34" s="16">
        <f t="shared" si="7"/>
        <v>0.9748168919078396</v>
      </c>
      <c r="I34" s="15">
        <v>31</v>
      </c>
      <c r="J34" s="17">
        <f t="shared" si="2"/>
        <v>51.354999999999997</v>
      </c>
      <c r="K34" s="16">
        <f t="shared" si="8"/>
        <v>0.67262365541640934</v>
      </c>
      <c r="L34" s="16">
        <f t="shared" si="3"/>
        <v>2.9484872566198767E-2</v>
      </c>
      <c r="M34" s="16">
        <f t="shared" si="4"/>
        <v>0.83588139481545187</v>
      </c>
      <c r="N34" s="15">
        <v>36</v>
      </c>
      <c r="O34" s="15">
        <v>146</v>
      </c>
      <c r="P34" s="18">
        <f t="shared" si="5"/>
        <v>0.20610774118737168</v>
      </c>
      <c r="Q34" s="114">
        <f t="shared" si="6"/>
        <v>5.7252150329825469E-3</v>
      </c>
      <c r="R34" s="119"/>
    </row>
    <row r="35" spans="1:18" ht="13.8" customHeight="1" x14ac:dyDescent="0.25">
      <c r="A35" s="13">
        <v>2000</v>
      </c>
      <c r="B35" s="35">
        <v>1.0567995737379814</v>
      </c>
      <c r="C35" s="15">
        <v>25</v>
      </c>
      <c r="D35" s="16">
        <f t="shared" si="0"/>
        <v>0.79259968030348604</v>
      </c>
      <c r="E35" s="15">
        <v>6</v>
      </c>
      <c r="F35" s="16">
        <f t="shared" si="1"/>
        <v>0.74504369948527693</v>
      </c>
      <c r="G35" s="15">
        <v>0</v>
      </c>
      <c r="H35" s="16">
        <f t="shared" si="7"/>
        <v>0.74504369948527693</v>
      </c>
      <c r="I35" s="15">
        <v>31</v>
      </c>
      <c r="J35" s="17">
        <f t="shared" si="2"/>
        <v>51.354999999999997</v>
      </c>
      <c r="K35" s="16">
        <f t="shared" si="8"/>
        <v>0.51408015264484108</v>
      </c>
      <c r="L35" s="16">
        <f t="shared" si="3"/>
        <v>2.2535020389910843E-2</v>
      </c>
      <c r="M35" s="16">
        <f t="shared" si="4"/>
        <v>0.63885656054377737</v>
      </c>
      <c r="N35" s="15">
        <v>36</v>
      </c>
      <c r="O35" s="15">
        <v>146</v>
      </c>
      <c r="P35" s="18">
        <f t="shared" si="5"/>
        <v>0.15752627520257526</v>
      </c>
      <c r="Q35" s="114">
        <f t="shared" si="6"/>
        <v>4.3757298667382013E-3</v>
      </c>
      <c r="R35" s="119"/>
    </row>
    <row r="36" spans="1:18" ht="13.8" customHeight="1" x14ac:dyDescent="0.25">
      <c r="A36" s="19">
        <v>2001</v>
      </c>
      <c r="B36" s="20">
        <v>1.1222742262486978</v>
      </c>
      <c r="C36" s="21">
        <v>25</v>
      </c>
      <c r="D36" s="20">
        <f t="shared" si="0"/>
        <v>0.84170566968652327</v>
      </c>
      <c r="E36" s="21">
        <v>6</v>
      </c>
      <c r="F36" s="20">
        <f t="shared" si="1"/>
        <v>0.7912033295053319</v>
      </c>
      <c r="G36" s="21">
        <v>0</v>
      </c>
      <c r="H36" s="20">
        <f t="shared" si="7"/>
        <v>0.7912033295053319</v>
      </c>
      <c r="I36" s="21">
        <v>31</v>
      </c>
      <c r="J36" s="22">
        <f t="shared" si="2"/>
        <v>51.355000000000004</v>
      </c>
      <c r="K36" s="20">
        <f t="shared" si="8"/>
        <v>0.54593029735867904</v>
      </c>
      <c r="L36" s="20">
        <f t="shared" si="3"/>
        <v>2.3931191117092781E-2</v>
      </c>
      <c r="M36" s="20">
        <f t="shared" si="4"/>
        <v>0.67843730257402179</v>
      </c>
      <c r="N36" s="21">
        <v>36</v>
      </c>
      <c r="O36" s="21">
        <v>146</v>
      </c>
      <c r="P36" s="23">
        <f t="shared" si="5"/>
        <v>0.1672859102237314</v>
      </c>
      <c r="Q36" s="115">
        <f t="shared" si="6"/>
        <v>4.6468308395480945E-3</v>
      </c>
      <c r="R36" s="119"/>
    </row>
    <row r="37" spans="1:18" ht="13.8" customHeight="1" x14ac:dyDescent="0.25">
      <c r="A37" s="19">
        <v>2002</v>
      </c>
      <c r="B37" s="20">
        <v>0.99644374763632038</v>
      </c>
      <c r="C37" s="21">
        <v>25</v>
      </c>
      <c r="D37" s="20">
        <f t="shared" si="0"/>
        <v>0.74733281072724034</v>
      </c>
      <c r="E37" s="21">
        <v>6</v>
      </c>
      <c r="F37" s="20">
        <f t="shared" si="1"/>
        <v>0.70249284208360596</v>
      </c>
      <c r="G37" s="21">
        <v>0</v>
      </c>
      <c r="H37" s="20">
        <f t="shared" si="7"/>
        <v>0.70249284208360596</v>
      </c>
      <c r="I37" s="21">
        <v>31</v>
      </c>
      <c r="J37" s="22">
        <f t="shared" si="2"/>
        <v>51.35499999999999</v>
      </c>
      <c r="K37" s="20">
        <f t="shared" si="8"/>
        <v>0.48472006103768817</v>
      </c>
      <c r="L37" s="20">
        <f t="shared" si="3"/>
        <v>2.1248002675624687E-2</v>
      </c>
      <c r="M37" s="20">
        <f t="shared" si="4"/>
        <v>0.60237025185262205</v>
      </c>
      <c r="N37" s="21">
        <v>36</v>
      </c>
      <c r="O37" s="21">
        <v>146</v>
      </c>
      <c r="P37" s="23">
        <f t="shared" si="5"/>
        <v>0.14852965114174244</v>
      </c>
      <c r="Q37" s="115">
        <f t="shared" si="6"/>
        <v>4.1258236428261784E-3</v>
      </c>
      <c r="R37" s="119"/>
    </row>
    <row r="38" spans="1:18" ht="13.8" customHeight="1" x14ac:dyDescent="0.25">
      <c r="A38" s="19">
        <v>2003</v>
      </c>
      <c r="B38" s="20">
        <v>1.1003856899840538</v>
      </c>
      <c r="C38" s="21">
        <v>25</v>
      </c>
      <c r="D38" s="20">
        <f t="shared" si="0"/>
        <v>0.82528926748804032</v>
      </c>
      <c r="E38" s="21">
        <v>6</v>
      </c>
      <c r="F38" s="20">
        <f t="shared" si="1"/>
        <v>0.7757719114387579</v>
      </c>
      <c r="G38" s="21">
        <v>0</v>
      </c>
      <c r="H38" s="20">
        <f t="shared" si="7"/>
        <v>0.7757719114387579</v>
      </c>
      <c r="I38" s="21">
        <v>31</v>
      </c>
      <c r="J38" s="22">
        <f t="shared" si="2"/>
        <v>51.355000000000011</v>
      </c>
      <c r="K38" s="20">
        <f t="shared" si="8"/>
        <v>0.53528261889274287</v>
      </c>
      <c r="L38" s="20">
        <f t="shared" si="3"/>
        <v>2.3464443567901058E-2</v>
      </c>
      <c r="M38" s="20">
        <f t="shared" ref="M38:M43" si="9">+L38*28.3495</f>
        <v>0.66520524292821104</v>
      </c>
      <c r="N38" s="21">
        <v>36</v>
      </c>
      <c r="O38" s="21">
        <v>146</v>
      </c>
      <c r="P38" s="23">
        <f t="shared" si="5"/>
        <v>0.16402321058503833</v>
      </c>
      <c r="Q38" s="115">
        <f t="shared" si="6"/>
        <v>4.5562002940288428E-3</v>
      </c>
      <c r="R38" s="119"/>
    </row>
    <row r="39" spans="1:18" ht="13.8" customHeight="1" x14ac:dyDescent="0.25">
      <c r="A39" s="19">
        <v>2004</v>
      </c>
      <c r="B39" s="20">
        <v>1.0553519745245048</v>
      </c>
      <c r="C39" s="21">
        <v>25</v>
      </c>
      <c r="D39" s="20">
        <f t="shared" si="0"/>
        <v>0.79151398089337865</v>
      </c>
      <c r="E39" s="21">
        <v>6</v>
      </c>
      <c r="F39" s="20">
        <f t="shared" si="1"/>
        <v>0.74402314203977593</v>
      </c>
      <c r="G39" s="21">
        <v>0</v>
      </c>
      <c r="H39" s="20">
        <f t="shared" si="7"/>
        <v>0.74402314203977593</v>
      </c>
      <c r="I39" s="21">
        <v>31</v>
      </c>
      <c r="J39" s="22">
        <f t="shared" si="2"/>
        <v>51.35499999999999</v>
      </c>
      <c r="K39" s="20">
        <f t="shared" si="8"/>
        <v>0.51337596800744545</v>
      </c>
      <c r="L39" s="20">
        <f t="shared" si="3"/>
        <v>2.2504152022244185E-2</v>
      </c>
      <c r="M39" s="20">
        <f t="shared" si="9"/>
        <v>0.63798145775461146</v>
      </c>
      <c r="N39" s="21">
        <v>36</v>
      </c>
      <c r="O39" s="21">
        <v>146</v>
      </c>
      <c r="P39" s="23">
        <f t="shared" si="5"/>
        <v>0.15731049643264391</v>
      </c>
      <c r="Q39" s="115">
        <f t="shared" si="6"/>
        <v>4.3697360120178866E-3</v>
      </c>
      <c r="R39" s="119"/>
    </row>
    <row r="40" spans="1:18" ht="13.8" customHeight="1" x14ac:dyDescent="0.25">
      <c r="A40" s="19">
        <v>2005</v>
      </c>
      <c r="B40" s="20">
        <v>1.1183312648485979</v>
      </c>
      <c r="C40" s="21">
        <v>25</v>
      </c>
      <c r="D40" s="20">
        <f t="shared" si="0"/>
        <v>0.83874844863644848</v>
      </c>
      <c r="E40" s="21">
        <v>6</v>
      </c>
      <c r="F40" s="20">
        <f t="shared" si="1"/>
        <v>0.78842354171826157</v>
      </c>
      <c r="G40" s="21">
        <v>0</v>
      </c>
      <c r="H40" s="20">
        <f t="shared" si="7"/>
        <v>0.78842354171826157</v>
      </c>
      <c r="I40" s="21">
        <v>31</v>
      </c>
      <c r="J40" s="22">
        <f t="shared" si="2"/>
        <v>51.354999999999997</v>
      </c>
      <c r="K40" s="20">
        <f t="shared" si="8"/>
        <v>0.54401224378560054</v>
      </c>
      <c r="L40" s="20">
        <f t="shared" si="3"/>
        <v>2.3847112056355091E-2</v>
      </c>
      <c r="M40" s="20">
        <f t="shared" si="9"/>
        <v>0.6760537032416386</v>
      </c>
      <c r="N40" s="21">
        <v>36</v>
      </c>
      <c r="O40" s="21">
        <v>146</v>
      </c>
      <c r="P40" s="23">
        <f t="shared" si="5"/>
        <v>0.16669817340204787</v>
      </c>
      <c r="Q40" s="115">
        <f t="shared" si="6"/>
        <v>4.6305048167235522E-3</v>
      </c>
      <c r="R40" s="119"/>
    </row>
    <row r="41" spans="1:18" ht="13.8" customHeight="1" x14ac:dyDescent="0.25">
      <c r="A41" s="13">
        <v>2006</v>
      </c>
      <c r="B41" s="35">
        <v>0.96879161847828488</v>
      </c>
      <c r="C41" s="15">
        <v>25</v>
      </c>
      <c r="D41" s="16">
        <f t="shared" si="0"/>
        <v>0.72659371385871363</v>
      </c>
      <c r="E41" s="15">
        <v>6</v>
      </c>
      <c r="F41" s="16">
        <f t="shared" si="1"/>
        <v>0.68299809102719078</v>
      </c>
      <c r="G41" s="15">
        <v>0</v>
      </c>
      <c r="H41" s="16">
        <f t="shared" si="7"/>
        <v>0.68299809102719078</v>
      </c>
      <c r="I41" s="15">
        <v>31</v>
      </c>
      <c r="J41" s="17">
        <f t="shared" si="2"/>
        <v>51.355000000000004</v>
      </c>
      <c r="K41" s="16">
        <f t="shared" si="8"/>
        <v>0.47126868280876166</v>
      </c>
      <c r="L41" s="16">
        <f t="shared" si="3"/>
        <v>2.065835321901421E-2</v>
      </c>
      <c r="M41" s="16">
        <f t="shared" si="9"/>
        <v>0.58565398458244333</v>
      </c>
      <c r="N41" s="15">
        <v>36</v>
      </c>
      <c r="O41" s="15">
        <v>146</v>
      </c>
      <c r="P41" s="18">
        <f t="shared" si="5"/>
        <v>0.14440783181484906</v>
      </c>
      <c r="Q41" s="114">
        <f t="shared" si="6"/>
        <v>4.0113286615235848E-3</v>
      </c>
      <c r="R41" s="119"/>
    </row>
    <row r="42" spans="1:18" ht="13.8" customHeight="1" x14ac:dyDescent="0.25">
      <c r="A42" s="13">
        <v>2007</v>
      </c>
      <c r="B42" s="35">
        <v>0.91726042343816905</v>
      </c>
      <c r="C42" s="15">
        <v>25</v>
      </c>
      <c r="D42" s="16">
        <f t="shared" si="0"/>
        <v>0.68794531757862676</v>
      </c>
      <c r="E42" s="15">
        <v>6</v>
      </c>
      <c r="F42" s="16">
        <f t="shared" si="1"/>
        <v>0.64666859852390912</v>
      </c>
      <c r="G42" s="15">
        <v>0</v>
      </c>
      <c r="H42" s="16">
        <f t="shared" si="7"/>
        <v>0.64666859852390912</v>
      </c>
      <c r="I42" s="15">
        <v>31</v>
      </c>
      <c r="J42" s="17">
        <f t="shared" si="2"/>
        <v>51.355000000000004</v>
      </c>
      <c r="K42" s="16">
        <f t="shared" si="8"/>
        <v>0.44620133298149733</v>
      </c>
      <c r="L42" s="16">
        <f t="shared" si="3"/>
        <v>1.9559510486860159E-2</v>
      </c>
      <c r="M42" s="16">
        <f t="shared" si="9"/>
        <v>0.55450234254724207</v>
      </c>
      <c r="N42" s="15">
        <v>36</v>
      </c>
      <c r="O42" s="15">
        <v>146</v>
      </c>
      <c r="P42" s="18">
        <f t="shared" si="5"/>
        <v>0.13672660501164874</v>
      </c>
      <c r="Q42" s="114">
        <f t="shared" si="6"/>
        <v>3.797961250323576E-3</v>
      </c>
      <c r="R42" s="119"/>
    </row>
    <row r="43" spans="1:18" ht="13.8" customHeight="1" x14ac:dyDescent="0.25">
      <c r="A43" s="13">
        <v>2008</v>
      </c>
      <c r="B43" s="35">
        <v>0.95567697728742718</v>
      </c>
      <c r="C43" s="15">
        <v>25</v>
      </c>
      <c r="D43" s="16">
        <f t="shared" si="0"/>
        <v>0.71675773296557033</v>
      </c>
      <c r="E43" s="15">
        <v>6</v>
      </c>
      <c r="F43" s="16">
        <f t="shared" si="1"/>
        <v>0.67375226898763607</v>
      </c>
      <c r="G43" s="15">
        <v>0</v>
      </c>
      <c r="H43" s="16">
        <f t="shared" si="7"/>
        <v>0.67375226898763607</v>
      </c>
      <c r="I43" s="15">
        <v>31</v>
      </c>
      <c r="J43" s="17">
        <f t="shared" si="2"/>
        <v>51.355000000000004</v>
      </c>
      <c r="K43" s="16">
        <f t="shared" si="8"/>
        <v>0.46488906560146886</v>
      </c>
      <c r="L43" s="16">
        <f t="shared" si="3"/>
        <v>2.0378698766091784E-2</v>
      </c>
      <c r="M43" s="16">
        <f t="shared" si="9"/>
        <v>0.57772592066931905</v>
      </c>
      <c r="N43" s="15">
        <v>36</v>
      </c>
      <c r="O43" s="15">
        <v>146</v>
      </c>
      <c r="P43" s="18">
        <f t="shared" si="5"/>
        <v>0.14245296674038005</v>
      </c>
      <c r="Q43" s="114">
        <f t="shared" si="6"/>
        <v>3.9570268538994457E-3</v>
      </c>
      <c r="R43" s="119"/>
    </row>
    <row r="44" spans="1:18" ht="13.8" customHeight="1" x14ac:dyDescent="0.25">
      <c r="A44" s="13">
        <v>2009</v>
      </c>
      <c r="B44" s="35">
        <v>0.87347938796778324</v>
      </c>
      <c r="C44" s="15">
        <v>25</v>
      </c>
      <c r="D44" s="16">
        <f t="shared" si="0"/>
        <v>0.6551095409758374</v>
      </c>
      <c r="E44" s="15">
        <v>6</v>
      </c>
      <c r="F44" s="16">
        <f t="shared" si="1"/>
        <v>0.61580296851728711</v>
      </c>
      <c r="G44" s="15">
        <v>0</v>
      </c>
      <c r="H44" s="16">
        <f t="shared" si="7"/>
        <v>0.61580296851728711</v>
      </c>
      <c r="I44" s="15">
        <v>31</v>
      </c>
      <c r="J44" s="17">
        <f t="shared" si="2"/>
        <v>51.355000000000011</v>
      </c>
      <c r="K44" s="16">
        <f t="shared" si="8"/>
        <v>0.42490404827692807</v>
      </c>
      <c r="L44" s="16">
        <f t="shared" si="3"/>
        <v>1.862593088337219E-2</v>
      </c>
      <c r="M44" s="16">
        <f t="shared" ref="M44:M49" si="10">+L44*28.3495</f>
        <v>0.52803582757815992</v>
      </c>
      <c r="N44" s="15">
        <v>36</v>
      </c>
      <c r="O44" s="15">
        <v>146</v>
      </c>
      <c r="P44" s="18">
        <f t="shared" si="5"/>
        <v>0.13020061501927233</v>
      </c>
      <c r="Q44" s="114">
        <f t="shared" si="6"/>
        <v>3.6166837505353421E-3</v>
      </c>
      <c r="R44" s="119"/>
    </row>
    <row r="45" spans="1:18" ht="13.8" customHeight="1" x14ac:dyDescent="0.25">
      <c r="A45" s="13">
        <v>2010</v>
      </c>
      <c r="B45" s="35">
        <v>0.74995743099633161</v>
      </c>
      <c r="C45" s="15">
        <v>25</v>
      </c>
      <c r="D45" s="16">
        <f t="shared" si="0"/>
        <v>0.56246807324724868</v>
      </c>
      <c r="E45" s="15">
        <v>6</v>
      </c>
      <c r="F45" s="16">
        <f t="shared" si="1"/>
        <v>0.52871998885241378</v>
      </c>
      <c r="G45" s="15">
        <v>0</v>
      </c>
      <c r="H45" s="16">
        <f t="shared" si="7"/>
        <v>0.52871998885241378</v>
      </c>
      <c r="I45" s="15">
        <v>31</v>
      </c>
      <c r="J45" s="17">
        <f t="shared" si="2"/>
        <v>51.355000000000004</v>
      </c>
      <c r="K45" s="16">
        <f t="shared" si="8"/>
        <v>0.36481679230816549</v>
      </c>
      <c r="L45" s="16">
        <f t="shared" si="3"/>
        <v>1.5991968977892186E-2</v>
      </c>
      <c r="M45" s="16">
        <f t="shared" si="10"/>
        <v>0.45336432453875453</v>
      </c>
      <c r="N45" s="15">
        <v>36</v>
      </c>
      <c r="O45" s="15">
        <v>146</v>
      </c>
      <c r="P45" s="18">
        <f t="shared" si="5"/>
        <v>0.11178846358489838</v>
      </c>
      <c r="Q45" s="114">
        <f t="shared" si="6"/>
        <v>3.1052350995805105E-3</v>
      </c>
      <c r="R45" s="119"/>
    </row>
    <row r="46" spans="1:18" ht="13.8" customHeight="1" x14ac:dyDescent="0.25">
      <c r="A46" s="19">
        <v>2011</v>
      </c>
      <c r="B46" s="20">
        <v>0.81268692840616807</v>
      </c>
      <c r="C46" s="21">
        <v>25</v>
      </c>
      <c r="D46" s="20">
        <f t="shared" si="0"/>
        <v>0.60951519630462603</v>
      </c>
      <c r="E46" s="21">
        <v>6</v>
      </c>
      <c r="F46" s="20">
        <f t="shared" si="1"/>
        <v>0.57294428452634849</v>
      </c>
      <c r="G46" s="21">
        <v>0</v>
      </c>
      <c r="H46" s="20">
        <f t="shared" si="7"/>
        <v>0.57294428452634849</v>
      </c>
      <c r="I46" s="21">
        <v>31</v>
      </c>
      <c r="J46" s="22">
        <f t="shared" si="2"/>
        <v>51.355000000000004</v>
      </c>
      <c r="K46" s="20">
        <f t="shared" si="8"/>
        <v>0.39533155632318046</v>
      </c>
      <c r="L46" s="20">
        <f t="shared" si="3"/>
        <v>1.7329602468961335E-2</v>
      </c>
      <c r="M46" s="20">
        <f t="shared" si="10"/>
        <v>0.49128556519381933</v>
      </c>
      <c r="N46" s="21">
        <v>36</v>
      </c>
      <c r="O46" s="21">
        <v>146</v>
      </c>
      <c r="P46" s="23">
        <f t="shared" si="5"/>
        <v>0.12113890648614724</v>
      </c>
      <c r="Q46" s="115">
        <f t="shared" si="6"/>
        <v>3.3649696246152009E-3</v>
      </c>
      <c r="R46" s="119"/>
    </row>
    <row r="47" spans="1:18" ht="13.8" customHeight="1" x14ac:dyDescent="0.25">
      <c r="A47" s="19">
        <v>2012</v>
      </c>
      <c r="B47" s="20">
        <v>0.77485426430893678</v>
      </c>
      <c r="C47" s="21">
        <v>25</v>
      </c>
      <c r="D47" s="20">
        <f t="shared" ref="D47:D52" si="11">+B47-B47*(C47/100)</f>
        <v>0.58114069823170256</v>
      </c>
      <c r="E47" s="21">
        <v>6</v>
      </c>
      <c r="F47" s="20">
        <f t="shared" ref="F47:F52" si="12">+(D47-D47*(E47)/100)</f>
        <v>0.54627225633780041</v>
      </c>
      <c r="G47" s="21">
        <v>0</v>
      </c>
      <c r="H47" s="20">
        <f t="shared" si="7"/>
        <v>0.54627225633780041</v>
      </c>
      <c r="I47" s="21">
        <v>31</v>
      </c>
      <c r="J47" s="22">
        <f t="shared" ref="J47:J52" si="13">100-(K47/B47*100)</f>
        <v>51.355000000000004</v>
      </c>
      <c r="K47" s="20">
        <f t="shared" si="8"/>
        <v>0.37692785687308228</v>
      </c>
      <c r="L47" s="20">
        <f t="shared" ref="L47:L52" si="14">+(K47/365)*16</f>
        <v>1.6522864958820046E-2</v>
      </c>
      <c r="M47" s="20">
        <f t="shared" si="10"/>
        <v>0.46841496015006889</v>
      </c>
      <c r="N47" s="21">
        <v>36</v>
      </c>
      <c r="O47" s="21">
        <v>146</v>
      </c>
      <c r="P47" s="23">
        <f t="shared" ref="P47:P52" si="15">+Q47*N47</f>
        <v>0.11549957921508548</v>
      </c>
      <c r="Q47" s="115">
        <f t="shared" ref="Q47:Q52" si="16">+M47/O47</f>
        <v>3.2083216448634856E-3</v>
      </c>
      <c r="R47" s="119"/>
    </row>
    <row r="48" spans="1:18" ht="13.8" customHeight="1" x14ac:dyDescent="0.25">
      <c r="A48" s="24">
        <v>2013</v>
      </c>
      <c r="B48" s="20">
        <v>0.79318747586193206</v>
      </c>
      <c r="C48" s="21">
        <v>25</v>
      </c>
      <c r="D48" s="20">
        <f t="shared" si="11"/>
        <v>0.59489060689644901</v>
      </c>
      <c r="E48" s="21">
        <v>6</v>
      </c>
      <c r="F48" s="20">
        <f t="shared" si="12"/>
        <v>0.55919717048266204</v>
      </c>
      <c r="G48" s="21">
        <v>0</v>
      </c>
      <c r="H48" s="20">
        <f t="shared" si="7"/>
        <v>0.55919717048266204</v>
      </c>
      <c r="I48" s="21">
        <v>31</v>
      </c>
      <c r="J48" s="22">
        <f t="shared" si="13"/>
        <v>51.355000000000004</v>
      </c>
      <c r="K48" s="20">
        <f t="shared" si="8"/>
        <v>0.38584604763303681</v>
      </c>
      <c r="L48" s="20">
        <f t="shared" si="14"/>
        <v>1.6913799348297506E-2</v>
      </c>
      <c r="M48" s="20">
        <f t="shared" si="10"/>
        <v>0.47949775462456012</v>
      </c>
      <c r="N48" s="21">
        <v>36</v>
      </c>
      <c r="O48" s="21">
        <v>146</v>
      </c>
      <c r="P48" s="23">
        <f t="shared" si="15"/>
        <v>0.11823232305811071</v>
      </c>
      <c r="Q48" s="115">
        <f t="shared" si="16"/>
        <v>3.284231196058631E-3</v>
      </c>
      <c r="R48" s="119"/>
    </row>
    <row r="49" spans="1:18" ht="13.8" customHeight="1" x14ac:dyDescent="0.25">
      <c r="A49" s="19">
        <v>2014</v>
      </c>
      <c r="B49" s="20">
        <v>0.72421052972833144</v>
      </c>
      <c r="C49" s="21">
        <v>25</v>
      </c>
      <c r="D49" s="20">
        <f t="shared" si="11"/>
        <v>0.54315789729624853</v>
      </c>
      <c r="E49" s="21">
        <v>6</v>
      </c>
      <c r="F49" s="20">
        <f t="shared" si="12"/>
        <v>0.51056842345847364</v>
      </c>
      <c r="G49" s="21">
        <v>0</v>
      </c>
      <c r="H49" s="20">
        <f t="shared" si="7"/>
        <v>0.51056842345847364</v>
      </c>
      <c r="I49" s="21">
        <v>31</v>
      </c>
      <c r="J49" s="22">
        <f t="shared" si="13"/>
        <v>51.355000000000011</v>
      </c>
      <c r="K49" s="20">
        <f t="shared" si="8"/>
        <v>0.35229221218634676</v>
      </c>
      <c r="L49" s="20">
        <f t="shared" si="14"/>
        <v>1.544294628762068E-2</v>
      </c>
      <c r="M49" s="20">
        <f t="shared" si="10"/>
        <v>0.43779980578090244</v>
      </c>
      <c r="N49" s="21">
        <v>36</v>
      </c>
      <c r="O49" s="21">
        <v>146</v>
      </c>
      <c r="P49" s="23">
        <f t="shared" si="15"/>
        <v>0.10795063704186636</v>
      </c>
      <c r="Q49" s="115">
        <f t="shared" si="16"/>
        <v>2.9986288067185098E-3</v>
      </c>
      <c r="R49" s="119"/>
    </row>
    <row r="50" spans="1:18" ht="13.8" customHeight="1" x14ac:dyDescent="0.25">
      <c r="A50" s="24">
        <v>2015</v>
      </c>
      <c r="B50" s="20">
        <v>0.68625944285391616</v>
      </c>
      <c r="C50" s="25">
        <v>25</v>
      </c>
      <c r="D50" s="26">
        <f t="shared" si="11"/>
        <v>0.51469458214043717</v>
      </c>
      <c r="E50" s="25">
        <v>6</v>
      </c>
      <c r="F50" s="26">
        <f t="shared" si="12"/>
        <v>0.48381290721201092</v>
      </c>
      <c r="G50" s="25">
        <v>0</v>
      </c>
      <c r="H50" s="20">
        <f t="shared" si="7"/>
        <v>0.48381290721201092</v>
      </c>
      <c r="I50" s="25">
        <v>31</v>
      </c>
      <c r="J50" s="27">
        <f t="shared" si="13"/>
        <v>51.355000000000004</v>
      </c>
      <c r="K50" s="20">
        <f t="shared" si="8"/>
        <v>0.33383090597628751</v>
      </c>
      <c r="L50" s="26">
        <f t="shared" si="14"/>
        <v>1.463368354964548E-2</v>
      </c>
      <c r="M50" s="26">
        <f t="shared" ref="M50:M54" si="17">+L50*28.3495</f>
        <v>0.41485761179067454</v>
      </c>
      <c r="N50" s="25">
        <v>36</v>
      </c>
      <c r="O50" s="25">
        <v>146</v>
      </c>
      <c r="P50" s="28">
        <f t="shared" si="15"/>
        <v>0.10229365770181015</v>
      </c>
      <c r="Q50" s="116">
        <f t="shared" si="16"/>
        <v>2.8414904917169487E-3</v>
      </c>
      <c r="R50" s="119"/>
    </row>
    <row r="51" spans="1:18" ht="13.8" customHeight="1" x14ac:dyDescent="0.25">
      <c r="A51" s="29">
        <v>2016</v>
      </c>
      <c r="B51" s="35">
        <v>1.059941265029793</v>
      </c>
      <c r="C51" s="30">
        <v>25</v>
      </c>
      <c r="D51" s="14">
        <f t="shared" si="11"/>
        <v>0.79495594877234477</v>
      </c>
      <c r="E51" s="30">
        <v>6</v>
      </c>
      <c r="F51" s="14">
        <f t="shared" si="12"/>
        <v>0.74725859184600407</v>
      </c>
      <c r="G51" s="30">
        <v>0</v>
      </c>
      <c r="H51" s="16">
        <f t="shared" si="7"/>
        <v>0.74725859184600407</v>
      </c>
      <c r="I51" s="30">
        <v>31</v>
      </c>
      <c r="J51" s="32">
        <f t="shared" si="13"/>
        <v>51.355000000000004</v>
      </c>
      <c r="K51" s="16">
        <f t="shared" si="8"/>
        <v>0.51560842837374277</v>
      </c>
      <c r="L51" s="14">
        <f t="shared" si="14"/>
        <v>2.2602013298575026E-2</v>
      </c>
      <c r="M51" s="14">
        <f t="shared" si="17"/>
        <v>0.64075577600795264</v>
      </c>
      <c r="N51" s="30">
        <v>36</v>
      </c>
      <c r="O51" s="30">
        <v>146</v>
      </c>
      <c r="P51" s="33">
        <f t="shared" si="15"/>
        <v>0.15799457490607052</v>
      </c>
      <c r="Q51" s="117">
        <f t="shared" si="16"/>
        <v>4.3887381918352921E-3</v>
      </c>
      <c r="R51" s="119"/>
    </row>
    <row r="52" spans="1:18" ht="13.8" customHeight="1" x14ac:dyDescent="0.25">
      <c r="A52" s="29">
        <v>2017</v>
      </c>
      <c r="B52" s="35">
        <v>1.1192632213859677</v>
      </c>
      <c r="C52" s="30">
        <v>25</v>
      </c>
      <c r="D52" s="14">
        <f t="shared" si="11"/>
        <v>0.83944741603947581</v>
      </c>
      <c r="E52" s="30">
        <v>6</v>
      </c>
      <c r="F52" s="14">
        <f t="shared" si="12"/>
        <v>0.78908057107710727</v>
      </c>
      <c r="G52" s="30">
        <v>0</v>
      </c>
      <c r="H52" s="16">
        <f t="shared" si="7"/>
        <v>0.78908057107710727</v>
      </c>
      <c r="I52" s="30">
        <v>31</v>
      </c>
      <c r="J52" s="32">
        <f t="shared" si="13"/>
        <v>51.354999999999997</v>
      </c>
      <c r="K52" s="16">
        <f t="shared" si="8"/>
        <v>0.54446559404320405</v>
      </c>
      <c r="L52" s="14">
        <f t="shared" si="14"/>
        <v>2.386698494435963E-2</v>
      </c>
      <c r="M52" s="14">
        <f t="shared" si="17"/>
        <v>0.67661708968012324</v>
      </c>
      <c r="N52" s="30">
        <v>36</v>
      </c>
      <c r="O52" s="30">
        <v>146</v>
      </c>
      <c r="P52" s="33">
        <f t="shared" si="15"/>
        <v>0.16683709060605778</v>
      </c>
      <c r="Q52" s="117">
        <f t="shared" si="16"/>
        <v>4.6343636279460492E-3</v>
      </c>
      <c r="R52" s="119"/>
    </row>
    <row r="53" spans="1:18" ht="13.8" customHeight="1" x14ac:dyDescent="0.25">
      <c r="A53" s="59">
        <v>2018</v>
      </c>
      <c r="B53" s="35">
        <v>1.0264642027935389</v>
      </c>
      <c r="C53" s="31">
        <v>25</v>
      </c>
      <c r="D53" s="35">
        <f>+B53-B53*(C53/100)</f>
        <v>0.76984815209515411</v>
      </c>
      <c r="E53" s="31">
        <v>6</v>
      </c>
      <c r="F53" s="35">
        <f>+(D53-D53*(E53)/100)</f>
        <v>0.72365726296944488</v>
      </c>
      <c r="G53" s="31">
        <v>0</v>
      </c>
      <c r="H53" s="80">
        <f>F53-(F53*G53/100)</f>
        <v>0.72365726296944488</v>
      </c>
      <c r="I53" s="31">
        <v>31</v>
      </c>
      <c r="J53" s="60">
        <f>100-(K53/B53*100)</f>
        <v>51.355000000000004</v>
      </c>
      <c r="K53" s="80">
        <f>+H53-H53*I53/100</f>
        <v>0.49932351144891696</v>
      </c>
      <c r="L53" s="35">
        <f>+(K53/365)*16</f>
        <v>2.1888153926527865E-2</v>
      </c>
      <c r="M53" s="35">
        <f t="shared" si="17"/>
        <v>0.62051821974010168</v>
      </c>
      <c r="N53" s="31">
        <v>36</v>
      </c>
      <c r="O53" s="31">
        <v>146</v>
      </c>
      <c r="P53" s="61">
        <f>+Q53*N53</f>
        <v>0.15300449253865522</v>
      </c>
      <c r="Q53" s="120">
        <f>+M53/O53</f>
        <v>4.2501247927404229E-3</v>
      </c>
      <c r="R53" s="119"/>
    </row>
    <row r="54" spans="1:18" ht="13.8" customHeight="1" x14ac:dyDescent="0.25">
      <c r="A54" s="59">
        <v>2019</v>
      </c>
      <c r="B54" s="35">
        <v>1.1671954257376151</v>
      </c>
      <c r="C54" s="31">
        <v>25</v>
      </c>
      <c r="D54" s="35">
        <f>+B54-B54*(C54/100)</f>
        <v>0.8753965693032113</v>
      </c>
      <c r="E54" s="31">
        <v>6</v>
      </c>
      <c r="F54" s="35">
        <f>+(D54-D54*(E54)/100)</f>
        <v>0.82287277514501866</v>
      </c>
      <c r="G54" s="31">
        <v>0</v>
      </c>
      <c r="H54" s="80">
        <f>F54-(F54*G54/100)</f>
        <v>0.82287277514501866</v>
      </c>
      <c r="I54" s="31">
        <v>31</v>
      </c>
      <c r="J54" s="60">
        <f>100-(K54/B54*100)</f>
        <v>51.355000000000004</v>
      </c>
      <c r="K54" s="80">
        <f>+H54-H54*I54/100</f>
        <v>0.56778221485006286</v>
      </c>
      <c r="L54" s="35">
        <f>+(K54/365)*16</f>
        <v>2.4889083390687686E-2</v>
      </c>
      <c r="M54" s="35">
        <f t="shared" si="17"/>
        <v>0.70559306958430057</v>
      </c>
      <c r="N54" s="31">
        <v>36</v>
      </c>
      <c r="O54" s="31">
        <v>146</v>
      </c>
      <c r="P54" s="61">
        <f>+Q54*N54</f>
        <v>0.17398185277421108</v>
      </c>
      <c r="Q54" s="120">
        <f>+M54/O54</f>
        <v>4.8328292437280857E-3</v>
      </c>
      <c r="R54" s="119"/>
    </row>
    <row r="55" spans="1:18" ht="13.8" customHeight="1" x14ac:dyDescent="0.25">
      <c r="A55" s="59">
        <v>2020</v>
      </c>
      <c r="B55" s="84" t="s">
        <v>8</v>
      </c>
      <c r="C55" s="172" t="s">
        <v>8</v>
      </c>
      <c r="D55" s="84" t="s">
        <v>8</v>
      </c>
      <c r="E55" s="172" t="s">
        <v>8</v>
      </c>
      <c r="F55" s="84" t="s">
        <v>8</v>
      </c>
      <c r="G55" s="172" t="s">
        <v>8</v>
      </c>
      <c r="H55" s="79" t="s">
        <v>8</v>
      </c>
      <c r="I55" s="172" t="s">
        <v>8</v>
      </c>
      <c r="J55" s="173" t="s">
        <v>8</v>
      </c>
      <c r="K55" s="79" t="s">
        <v>8</v>
      </c>
      <c r="L55" s="84" t="s">
        <v>8</v>
      </c>
      <c r="M55" s="84" t="s">
        <v>8</v>
      </c>
      <c r="N55" s="172" t="s">
        <v>8</v>
      </c>
      <c r="O55" s="172" t="s">
        <v>8</v>
      </c>
      <c r="P55" s="81" t="s">
        <v>8</v>
      </c>
      <c r="Q55" s="140" t="s">
        <v>8</v>
      </c>
      <c r="R55" s="119"/>
    </row>
    <row r="56" spans="1:18" ht="13.8" customHeight="1" x14ac:dyDescent="0.25">
      <c r="A56" s="19">
        <v>2021</v>
      </c>
      <c r="B56" s="76" t="s">
        <v>8</v>
      </c>
      <c r="C56" s="174" t="s">
        <v>8</v>
      </c>
      <c r="D56" s="76" t="s">
        <v>8</v>
      </c>
      <c r="E56" s="174" t="s">
        <v>8</v>
      </c>
      <c r="F56" s="76" t="s">
        <v>8</v>
      </c>
      <c r="G56" s="174" t="s">
        <v>8</v>
      </c>
      <c r="H56" s="76" t="s">
        <v>8</v>
      </c>
      <c r="I56" s="174" t="s">
        <v>8</v>
      </c>
      <c r="J56" s="175" t="s">
        <v>8</v>
      </c>
      <c r="K56" s="76" t="s">
        <v>8</v>
      </c>
      <c r="L56" s="76" t="s">
        <v>8</v>
      </c>
      <c r="M56" s="76" t="s">
        <v>8</v>
      </c>
      <c r="N56" s="174" t="s">
        <v>8</v>
      </c>
      <c r="O56" s="174" t="s">
        <v>8</v>
      </c>
      <c r="P56" s="77" t="s">
        <v>8</v>
      </c>
      <c r="Q56" s="137" t="s">
        <v>8</v>
      </c>
      <c r="R56" s="119"/>
    </row>
    <row r="57" spans="1:18" ht="13.8" customHeight="1" thickBot="1" x14ac:dyDescent="0.3">
      <c r="A57" s="123">
        <v>2022</v>
      </c>
      <c r="B57" s="135" t="s">
        <v>8</v>
      </c>
      <c r="C57" s="176" t="s">
        <v>8</v>
      </c>
      <c r="D57" s="135" t="s">
        <v>8</v>
      </c>
      <c r="E57" s="176" t="s">
        <v>8</v>
      </c>
      <c r="F57" s="135" t="s">
        <v>8</v>
      </c>
      <c r="G57" s="176" t="s">
        <v>8</v>
      </c>
      <c r="H57" s="135" t="s">
        <v>8</v>
      </c>
      <c r="I57" s="176" t="s">
        <v>8</v>
      </c>
      <c r="J57" s="177" t="s">
        <v>8</v>
      </c>
      <c r="K57" s="135" t="s">
        <v>8</v>
      </c>
      <c r="L57" s="135" t="s">
        <v>8</v>
      </c>
      <c r="M57" s="135" t="s">
        <v>8</v>
      </c>
      <c r="N57" s="176" t="s">
        <v>8</v>
      </c>
      <c r="O57" s="176" t="s">
        <v>8</v>
      </c>
      <c r="P57" s="144" t="s">
        <v>8</v>
      </c>
      <c r="Q57" s="141" t="s">
        <v>8</v>
      </c>
      <c r="R57" s="119"/>
    </row>
    <row r="58" spans="1:18" ht="15" customHeight="1" thickTop="1" x14ac:dyDescent="0.25">
      <c r="A58" s="7" t="s">
        <v>96</v>
      </c>
    </row>
    <row r="59" spans="1:18" ht="15" customHeight="1" x14ac:dyDescent="0.25">
      <c r="A59" s="7" t="s">
        <v>88</v>
      </c>
    </row>
    <row r="60" spans="1:18" ht="15" customHeight="1" x14ac:dyDescent="0.25">
      <c r="A60" s="7" t="s">
        <v>104</v>
      </c>
    </row>
    <row r="61" spans="1:18" ht="15" customHeight="1" x14ac:dyDescent="0.25">
      <c r="A61" s="7" t="s">
        <v>209</v>
      </c>
    </row>
    <row r="62" spans="1:18" ht="15" customHeight="1" x14ac:dyDescent="0.25">
      <c r="A62" s="7" t="s">
        <v>210</v>
      </c>
    </row>
    <row r="63" spans="1:18" ht="15" customHeight="1" x14ac:dyDescent="0.25">
      <c r="A63" s="7" t="s">
        <v>105</v>
      </c>
    </row>
    <row r="64" spans="1:18" ht="15" customHeight="1" x14ac:dyDescent="0.25">
      <c r="A64" s="7" t="s">
        <v>185</v>
      </c>
    </row>
    <row r="65" spans="1:1" ht="15" customHeight="1" x14ac:dyDescent="0.25">
      <c r="A65" s="7" t="s">
        <v>196</v>
      </c>
    </row>
    <row r="66" spans="1:1" ht="15" customHeight="1" x14ac:dyDescent="0.25">
      <c r="A66"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95">
    <pageSetUpPr fitToPage="1"/>
  </sheetPr>
  <dimension ref="A1:R66"/>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145</v>
      </c>
      <c r="B1" s="129"/>
      <c r="C1" s="129"/>
      <c r="D1" s="129"/>
      <c r="E1" s="129"/>
      <c r="F1" s="43"/>
      <c r="G1" s="129"/>
      <c r="H1" s="43"/>
      <c r="I1" s="129"/>
      <c r="J1" s="129"/>
      <c r="K1" s="129"/>
      <c r="L1" s="129"/>
      <c r="M1" s="129"/>
      <c r="N1" s="129"/>
      <c r="O1" s="129"/>
      <c r="P1" s="129"/>
      <c r="Q1" s="129"/>
    </row>
    <row r="2" spans="1:18" ht="36" customHeight="1" thickTop="1" x14ac:dyDescent="0.25">
      <c r="A2" s="52" t="s">
        <v>0</v>
      </c>
      <c r="B2" s="53" t="s">
        <v>141</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35">
        <v>14.264593082161916</v>
      </c>
      <c r="C5" s="15">
        <v>27</v>
      </c>
      <c r="D5" s="16">
        <f t="shared" ref="D5:D46" si="0">+B5-B5*(C5/100)</f>
        <v>10.413152949978198</v>
      </c>
      <c r="E5" s="15">
        <v>6</v>
      </c>
      <c r="F5" s="16">
        <f t="shared" ref="F5:F46" si="1">+(D5-D5*(E5)/100)</f>
        <v>9.7883637729795065</v>
      </c>
      <c r="G5" s="15">
        <v>0</v>
      </c>
      <c r="H5" s="16">
        <f>F5-(F5*G5/100)</f>
        <v>9.7883637729795065</v>
      </c>
      <c r="I5" s="15">
        <v>7</v>
      </c>
      <c r="J5" s="17">
        <f t="shared" ref="J5:J46" si="2">100-(K5/B5*100)</f>
        <v>36.183399999999999</v>
      </c>
      <c r="K5" s="16">
        <f>+H5-H5*I5/100</f>
        <v>9.103178308870941</v>
      </c>
      <c r="L5" s="16">
        <f t="shared" ref="L5:L46" si="3">+(K5/365)*16</f>
        <v>0.39904343271763032</v>
      </c>
      <c r="M5" s="16">
        <f t="shared" ref="M5:M37" si="4">+L5*28.3495</f>
        <v>11.31268179582846</v>
      </c>
      <c r="N5" s="15">
        <v>110</v>
      </c>
      <c r="O5" s="15">
        <v>164</v>
      </c>
      <c r="P5" s="18">
        <f t="shared" ref="P5:P46" si="5">+Q5*N5</f>
        <v>7.5877743752507962</v>
      </c>
      <c r="Q5" s="114">
        <f t="shared" ref="Q5:Q46" si="6">+M5/O5</f>
        <v>6.8979767047734508E-2</v>
      </c>
      <c r="R5" s="119"/>
    </row>
    <row r="6" spans="1:18" ht="13.8" customHeight="1" x14ac:dyDescent="0.25">
      <c r="A6" s="19">
        <v>1971</v>
      </c>
      <c r="B6" s="20">
        <v>14.790301053002493</v>
      </c>
      <c r="C6" s="21">
        <v>27</v>
      </c>
      <c r="D6" s="20">
        <f t="shared" si="0"/>
        <v>10.796919768691819</v>
      </c>
      <c r="E6" s="21">
        <v>6</v>
      </c>
      <c r="F6" s="20">
        <f t="shared" si="1"/>
        <v>10.14910458257031</v>
      </c>
      <c r="G6" s="21">
        <v>0</v>
      </c>
      <c r="H6" s="20">
        <f t="shared" ref="H6:H52" si="7">F6-(F6*G6/100)</f>
        <v>10.14910458257031</v>
      </c>
      <c r="I6" s="21">
        <v>7</v>
      </c>
      <c r="J6" s="22">
        <f t="shared" si="2"/>
        <v>36.183400000000013</v>
      </c>
      <c r="K6" s="20">
        <f t="shared" ref="K6:K52" si="8">+H6-H6*I6/100</f>
        <v>9.4386672617903873</v>
      </c>
      <c r="L6" s="20">
        <f t="shared" si="3"/>
        <v>0.41374979777711285</v>
      </c>
      <c r="M6" s="20">
        <f t="shared" si="4"/>
        <v>11.729599892082261</v>
      </c>
      <c r="N6" s="21">
        <v>110</v>
      </c>
      <c r="O6" s="21">
        <v>164</v>
      </c>
      <c r="P6" s="23">
        <f t="shared" si="5"/>
        <v>7.8674145617624918</v>
      </c>
      <c r="Q6" s="115">
        <f t="shared" si="6"/>
        <v>7.1521950561477199E-2</v>
      </c>
      <c r="R6" s="119"/>
    </row>
    <row r="7" spans="1:18" ht="13.8" customHeight="1" x14ac:dyDescent="0.25">
      <c r="A7" s="19">
        <v>1972</v>
      </c>
      <c r="B7" s="20">
        <v>14.976145727032593</v>
      </c>
      <c r="C7" s="21">
        <v>27</v>
      </c>
      <c r="D7" s="20">
        <f t="shared" si="0"/>
        <v>10.932586380733792</v>
      </c>
      <c r="E7" s="21">
        <v>6</v>
      </c>
      <c r="F7" s="20">
        <f t="shared" si="1"/>
        <v>10.276631197889765</v>
      </c>
      <c r="G7" s="21">
        <v>0</v>
      </c>
      <c r="H7" s="20">
        <f t="shared" si="7"/>
        <v>10.276631197889765</v>
      </c>
      <c r="I7" s="21">
        <v>7</v>
      </c>
      <c r="J7" s="22">
        <f t="shared" si="2"/>
        <v>36.183399999999999</v>
      </c>
      <c r="K7" s="20">
        <f t="shared" si="8"/>
        <v>9.5572670140374818</v>
      </c>
      <c r="L7" s="20">
        <f t="shared" si="3"/>
        <v>0.41894869102630056</v>
      </c>
      <c r="M7" s="20">
        <f t="shared" si="4"/>
        <v>11.876985916250106</v>
      </c>
      <c r="N7" s="21">
        <v>110</v>
      </c>
      <c r="O7" s="21">
        <v>164</v>
      </c>
      <c r="P7" s="23">
        <f t="shared" si="5"/>
        <v>7.9662710413872659</v>
      </c>
      <c r="Q7" s="115">
        <f t="shared" si="6"/>
        <v>7.2420645830793329E-2</v>
      </c>
      <c r="R7" s="119"/>
    </row>
    <row r="8" spans="1:18" ht="13.8" customHeight="1" x14ac:dyDescent="0.25">
      <c r="A8" s="19">
        <v>1973</v>
      </c>
      <c r="B8" s="20">
        <v>14.476636166995487</v>
      </c>
      <c r="C8" s="21">
        <v>27</v>
      </c>
      <c r="D8" s="20">
        <f t="shared" si="0"/>
        <v>10.567944401906704</v>
      </c>
      <c r="E8" s="21">
        <v>6</v>
      </c>
      <c r="F8" s="20">
        <f t="shared" si="1"/>
        <v>9.9338677377923013</v>
      </c>
      <c r="G8" s="21">
        <v>0</v>
      </c>
      <c r="H8" s="20">
        <f t="shared" si="7"/>
        <v>9.9338677377923013</v>
      </c>
      <c r="I8" s="21">
        <v>7</v>
      </c>
      <c r="J8" s="22">
        <f t="shared" si="2"/>
        <v>36.18340000000002</v>
      </c>
      <c r="K8" s="20">
        <f t="shared" si="8"/>
        <v>9.2384969961468393</v>
      </c>
      <c r="L8" s="20">
        <f t="shared" si="3"/>
        <v>0.40497521078999843</v>
      </c>
      <c r="M8" s="20">
        <f t="shared" si="4"/>
        <v>11.48084473829106</v>
      </c>
      <c r="N8" s="21">
        <v>110</v>
      </c>
      <c r="O8" s="21">
        <v>164</v>
      </c>
      <c r="P8" s="23">
        <f t="shared" si="5"/>
        <v>7.7005665927561981</v>
      </c>
      <c r="Q8" s="115">
        <f t="shared" si="6"/>
        <v>7.0005150843238162E-2</v>
      </c>
      <c r="R8" s="119"/>
    </row>
    <row r="9" spans="1:18" ht="13.8" customHeight="1" x14ac:dyDescent="0.25">
      <c r="A9" s="19">
        <v>1974</v>
      </c>
      <c r="B9" s="20">
        <v>13.522259208629746</v>
      </c>
      <c r="C9" s="21">
        <v>27</v>
      </c>
      <c r="D9" s="20">
        <f t="shared" si="0"/>
        <v>9.8712492222997152</v>
      </c>
      <c r="E9" s="21">
        <v>6</v>
      </c>
      <c r="F9" s="20">
        <f t="shared" si="1"/>
        <v>9.2789742689617327</v>
      </c>
      <c r="G9" s="21">
        <v>0</v>
      </c>
      <c r="H9" s="20">
        <f t="shared" si="7"/>
        <v>9.2789742689617327</v>
      </c>
      <c r="I9" s="21">
        <v>7</v>
      </c>
      <c r="J9" s="22">
        <f t="shared" si="2"/>
        <v>36.183399999999985</v>
      </c>
      <c r="K9" s="20">
        <f t="shared" si="8"/>
        <v>8.6294460701344118</v>
      </c>
      <c r="L9" s="20">
        <f t="shared" si="3"/>
        <v>0.37827708800589205</v>
      </c>
      <c r="M9" s="20">
        <f t="shared" si="4"/>
        <v>10.723966306423037</v>
      </c>
      <c r="N9" s="21">
        <v>110</v>
      </c>
      <c r="O9" s="21">
        <v>164</v>
      </c>
      <c r="P9" s="23">
        <f t="shared" si="5"/>
        <v>7.1929042299178914</v>
      </c>
      <c r="Q9" s="115">
        <f t="shared" si="6"/>
        <v>6.539003845379901E-2</v>
      </c>
      <c r="R9" s="119"/>
    </row>
    <row r="10" spans="1:18" ht="13.8" customHeight="1" x14ac:dyDescent="0.25">
      <c r="A10" s="19">
        <v>1975</v>
      </c>
      <c r="B10" s="20">
        <v>12.041004310633966</v>
      </c>
      <c r="C10" s="21">
        <v>27</v>
      </c>
      <c r="D10" s="20">
        <f t="shared" si="0"/>
        <v>8.7899331467627952</v>
      </c>
      <c r="E10" s="21">
        <v>6</v>
      </c>
      <c r="F10" s="20">
        <f t="shared" si="1"/>
        <v>8.262537157957027</v>
      </c>
      <c r="G10" s="21">
        <v>0</v>
      </c>
      <c r="H10" s="20">
        <f t="shared" si="7"/>
        <v>8.262537157957027</v>
      </c>
      <c r="I10" s="21">
        <v>7</v>
      </c>
      <c r="J10" s="22">
        <f t="shared" si="2"/>
        <v>36.183400000000013</v>
      </c>
      <c r="K10" s="20">
        <f t="shared" si="8"/>
        <v>7.6841595569000347</v>
      </c>
      <c r="L10" s="20">
        <f t="shared" si="3"/>
        <v>0.33683987098739876</v>
      </c>
      <c r="M10" s="20">
        <f t="shared" si="4"/>
        <v>9.5492419225572611</v>
      </c>
      <c r="N10" s="21">
        <v>110</v>
      </c>
      <c r="O10" s="21">
        <v>164</v>
      </c>
      <c r="P10" s="23">
        <f t="shared" si="5"/>
        <v>6.4049793383006026</v>
      </c>
      <c r="Q10" s="115">
        <f t="shared" si="6"/>
        <v>5.8227084893641839E-2</v>
      </c>
      <c r="R10" s="119"/>
    </row>
    <row r="11" spans="1:18" ht="13.8" customHeight="1" x14ac:dyDescent="0.25">
      <c r="A11" s="13">
        <v>1976</v>
      </c>
      <c r="B11" s="35">
        <v>13.090323692102666</v>
      </c>
      <c r="C11" s="15">
        <v>27</v>
      </c>
      <c r="D11" s="16">
        <f t="shared" si="0"/>
        <v>9.5559362952349467</v>
      </c>
      <c r="E11" s="15">
        <v>6</v>
      </c>
      <c r="F11" s="16">
        <f t="shared" si="1"/>
        <v>8.9825801175208504</v>
      </c>
      <c r="G11" s="15">
        <v>0</v>
      </c>
      <c r="H11" s="16">
        <f t="shared" si="7"/>
        <v>8.9825801175208504</v>
      </c>
      <c r="I11" s="15">
        <v>7</v>
      </c>
      <c r="J11" s="17">
        <f t="shared" si="2"/>
        <v>36.183399999999999</v>
      </c>
      <c r="K11" s="16">
        <f t="shared" si="8"/>
        <v>8.3537995092943902</v>
      </c>
      <c r="L11" s="16">
        <f t="shared" si="3"/>
        <v>0.36619395109235681</v>
      </c>
      <c r="M11" s="16">
        <f t="shared" si="4"/>
        <v>10.38141541649277</v>
      </c>
      <c r="N11" s="15">
        <v>110</v>
      </c>
      <c r="O11" s="15">
        <v>164</v>
      </c>
      <c r="P11" s="18">
        <f t="shared" si="5"/>
        <v>6.9631444866719789</v>
      </c>
      <c r="Q11" s="114">
        <f t="shared" si="6"/>
        <v>6.3301313515199811E-2</v>
      </c>
      <c r="R11" s="119"/>
    </row>
    <row r="12" spans="1:18" ht="13.8" customHeight="1" x14ac:dyDescent="0.25">
      <c r="A12" s="13">
        <v>1977</v>
      </c>
      <c r="B12" s="35">
        <v>14.122201688577363</v>
      </c>
      <c r="C12" s="15">
        <v>27</v>
      </c>
      <c r="D12" s="16">
        <f t="shared" si="0"/>
        <v>10.309207232661475</v>
      </c>
      <c r="E12" s="15">
        <v>6</v>
      </c>
      <c r="F12" s="16">
        <f t="shared" si="1"/>
        <v>9.6906547987017859</v>
      </c>
      <c r="G12" s="15">
        <v>0</v>
      </c>
      <c r="H12" s="16">
        <f t="shared" si="7"/>
        <v>9.6906547987017859</v>
      </c>
      <c r="I12" s="15">
        <v>7</v>
      </c>
      <c r="J12" s="17">
        <f t="shared" si="2"/>
        <v>36.183399999999999</v>
      </c>
      <c r="K12" s="16">
        <f t="shared" si="8"/>
        <v>9.0123089627926607</v>
      </c>
      <c r="L12" s="16">
        <f t="shared" si="3"/>
        <v>0.39506011891693854</v>
      </c>
      <c r="M12" s="16">
        <f t="shared" si="4"/>
        <v>11.199756841235748</v>
      </c>
      <c r="N12" s="15">
        <v>110</v>
      </c>
      <c r="O12" s="15">
        <v>164</v>
      </c>
      <c r="P12" s="18">
        <f t="shared" si="5"/>
        <v>7.5120320276581243</v>
      </c>
      <c r="Q12" s="114">
        <f t="shared" si="6"/>
        <v>6.8291200251437492E-2</v>
      </c>
      <c r="R12" s="119"/>
    </row>
    <row r="13" spans="1:18" ht="13.8" customHeight="1" x14ac:dyDescent="0.25">
      <c r="A13" s="13">
        <v>1978</v>
      </c>
      <c r="B13" s="35">
        <v>13.364962279543743</v>
      </c>
      <c r="C13" s="15">
        <v>27</v>
      </c>
      <c r="D13" s="16">
        <f t="shared" si="0"/>
        <v>9.756422464066933</v>
      </c>
      <c r="E13" s="15">
        <v>6</v>
      </c>
      <c r="F13" s="16">
        <f t="shared" si="1"/>
        <v>9.1710371162229176</v>
      </c>
      <c r="G13" s="15">
        <v>0</v>
      </c>
      <c r="H13" s="16">
        <f t="shared" si="7"/>
        <v>9.1710371162229176</v>
      </c>
      <c r="I13" s="15">
        <v>7</v>
      </c>
      <c r="J13" s="17">
        <f t="shared" si="2"/>
        <v>36.183399999999985</v>
      </c>
      <c r="K13" s="16">
        <f t="shared" si="8"/>
        <v>8.5290645180873135</v>
      </c>
      <c r="L13" s="16">
        <f t="shared" si="3"/>
        <v>0.37387680079286856</v>
      </c>
      <c r="M13" s="16">
        <f t="shared" si="4"/>
        <v>10.599220364077427</v>
      </c>
      <c r="N13" s="15">
        <v>110</v>
      </c>
      <c r="O13" s="15">
        <v>164</v>
      </c>
      <c r="P13" s="18">
        <f t="shared" si="5"/>
        <v>7.109233171027542</v>
      </c>
      <c r="Q13" s="114">
        <f t="shared" si="6"/>
        <v>6.4629392463886742E-2</v>
      </c>
      <c r="R13" s="119"/>
    </row>
    <row r="14" spans="1:18" ht="13.8" customHeight="1" x14ac:dyDescent="0.25">
      <c r="A14" s="13">
        <v>1979</v>
      </c>
      <c r="B14" s="35">
        <v>12.655855378621423</v>
      </c>
      <c r="C14" s="15">
        <v>27</v>
      </c>
      <c r="D14" s="16">
        <f t="shared" si="0"/>
        <v>9.238774426393638</v>
      </c>
      <c r="E14" s="15">
        <v>6</v>
      </c>
      <c r="F14" s="16">
        <f t="shared" si="1"/>
        <v>8.6844479608100205</v>
      </c>
      <c r="G14" s="15">
        <v>0</v>
      </c>
      <c r="H14" s="16">
        <f t="shared" si="7"/>
        <v>8.6844479608100205</v>
      </c>
      <c r="I14" s="15">
        <v>7</v>
      </c>
      <c r="J14" s="17">
        <f t="shared" si="2"/>
        <v>36.183400000000013</v>
      </c>
      <c r="K14" s="16">
        <f t="shared" si="8"/>
        <v>8.0765366035533184</v>
      </c>
      <c r="L14" s="16">
        <f t="shared" si="3"/>
        <v>0.35403996070370708</v>
      </c>
      <c r="M14" s="16">
        <f t="shared" si="4"/>
        <v>10.036855865969743</v>
      </c>
      <c r="N14" s="15">
        <v>110</v>
      </c>
      <c r="O14" s="15">
        <v>164</v>
      </c>
      <c r="P14" s="18">
        <f t="shared" si="5"/>
        <v>6.7320374710772661</v>
      </c>
      <c r="Q14" s="114">
        <f t="shared" si="6"/>
        <v>6.1200340646156967E-2</v>
      </c>
      <c r="R14" s="119"/>
    </row>
    <row r="15" spans="1:18" ht="13.8" customHeight="1" x14ac:dyDescent="0.25">
      <c r="A15" s="13">
        <v>1980</v>
      </c>
      <c r="B15" s="35">
        <v>13.041375023237432</v>
      </c>
      <c r="C15" s="15">
        <v>27</v>
      </c>
      <c r="D15" s="16">
        <f t="shared" si="0"/>
        <v>9.5202037669633253</v>
      </c>
      <c r="E15" s="15">
        <v>6</v>
      </c>
      <c r="F15" s="16">
        <f t="shared" si="1"/>
        <v>8.9489915409455261</v>
      </c>
      <c r="G15" s="15">
        <v>0</v>
      </c>
      <c r="H15" s="16">
        <f t="shared" si="7"/>
        <v>8.9489915409455261</v>
      </c>
      <c r="I15" s="15">
        <v>7</v>
      </c>
      <c r="J15" s="17">
        <f t="shared" si="2"/>
        <v>36.183399999999999</v>
      </c>
      <c r="K15" s="16">
        <f t="shared" si="8"/>
        <v>8.3225621330793391</v>
      </c>
      <c r="L15" s="16">
        <f t="shared" si="3"/>
        <v>0.36482464145005322</v>
      </c>
      <c r="M15" s="16">
        <f t="shared" si="4"/>
        <v>10.342596172788284</v>
      </c>
      <c r="N15" s="15">
        <v>110</v>
      </c>
      <c r="O15" s="15">
        <v>164</v>
      </c>
      <c r="P15" s="18">
        <f t="shared" si="5"/>
        <v>6.9371071890653129</v>
      </c>
      <c r="Q15" s="114">
        <f t="shared" si="6"/>
        <v>6.306461080968466E-2</v>
      </c>
      <c r="R15" s="119"/>
    </row>
    <row r="16" spans="1:18" ht="13.8" customHeight="1" x14ac:dyDescent="0.25">
      <c r="A16" s="19">
        <v>1981</v>
      </c>
      <c r="B16" s="20">
        <v>12.140424801064047</v>
      </c>
      <c r="C16" s="21">
        <v>27</v>
      </c>
      <c r="D16" s="20">
        <f t="shared" si="0"/>
        <v>8.8625101047767529</v>
      </c>
      <c r="E16" s="21">
        <v>6</v>
      </c>
      <c r="F16" s="20">
        <f t="shared" si="1"/>
        <v>8.3307594984901474</v>
      </c>
      <c r="G16" s="21">
        <v>0</v>
      </c>
      <c r="H16" s="20">
        <f t="shared" si="7"/>
        <v>8.3307594984901474</v>
      </c>
      <c r="I16" s="21">
        <v>7</v>
      </c>
      <c r="J16" s="22">
        <f t="shared" si="2"/>
        <v>36.183400000000013</v>
      </c>
      <c r="K16" s="20">
        <f t="shared" si="8"/>
        <v>7.7476063335958374</v>
      </c>
      <c r="L16" s="20">
        <f t="shared" si="3"/>
        <v>0.33962109955488601</v>
      </c>
      <c r="M16" s="20">
        <f t="shared" si="4"/>
        <v>9.6280883618312405</v>
      </c>
      <c r="N16" s="21">
        <v>110</v>
      </c>
      <c r="O16" s="21">
        <v>164</v>
      </c>
      <c r="P16" s="23">
        <f t="shared" si="5"/>
        <v>6.4578641451307099</v>
      </c>
      <c r="Q16" s="115">
        <f t="shared" si="6"/>
        <v>5.8707855864824639E-2</v>
      </c>
      <c r="R16" s="119"/>
    </row>
    <row r="17" spans="1:18" ht="13.8" customHeight="1" x14ac:dyDescent="0.25">
      <c r="A17" s="19">
        <v>1982</v>
      </c>
      <c r="B17" s="20">
        <v>11.59018529101605</v>
      </c>
      <c r="C17" s="21">
        <v>27</v>
      </c>
      <c r="D17" s="20">
        <f t="shared" si="0"/>
        <v>8.4608352624417158</v>
      </c>
      <c r="E17" s="21">
        <v>6</v>
      </c>
      <c r="F17" s="20">
        <f t="shared" si="1"/>
        <v>7.9531851466952128</v>
      </c>
      <c r="G17" s="21">
        <v>0</v>
      </c>
      <c r="H17" s="20">
        <f t="shared" si="7"/>
        <v>7.9531851466952128</v>
      </c>
      <c r="I17" s="21">
        <v>7</v>
      </c>
      <c r="J17" s="22">
        <f t="shared" si="2"/>
        <v>36.183400000000013</v>
      </c>
      <c r="K17" s="20">
        <f t="shared" si="8"/>
        <v>7.3964621864265476</v>
      </c>
      <c r="L17" s="20">
        <f t="shared" si="3"/>
        <v>0.32422847940499933</v>
      </c>
      <c r="M17" s="20">
        <f t="shared" si="4"/>
        <v>9.1917152768920278</v>
      </c>
      <c r="N17" s="21">
        <v>110</v>
      </c>
      <c r="O17" s="21">
        <v>164</v>
      </c>
      <c r="P17" s="23">
        <f t="shared" si="5"/>
        <v>6.1651748808422138</v>
      </c>
      <c r="Q17" s="115">
        <f t="shared" si="6"/>
        <v>5.6047044371292855E-2</v>
      </c>
      <c r="R17" s="119"/>
    </row>
    <row r="18" spans="1:18" ht="13.8" customHeight="1" x14ac:dyDescent="0.25">
      <c r="A18" s="19">
        <v>1983</v>
      </c>
      <c r="B18" s="20">
        <v>11.623882531412962</v>
      </c>
      <c r="C18" s="21">
        <v>27</v>
      </c>
      <c r="D18" s="20">
        <f t="shared" si="0"/>
        <v>8.4854342479314617</v>
      </c>
      <c r="E18" s="21">
        <v>6</v>
      </c>
      <c r="F18" s="20">
        <f t="shared" si="1"/>
        <v>7.9763081930555737</v>
      </c>
      <c r="G18" s="21">
        <v>0</v>
      </c>
      <c r="H18" s="20">
        <f t="shared" si="7"/>
        <v>7.9763081930555737</v>
      </c>
      <c r="I18" s="21">
        <v>7</v>
      </c>
      <c r="J18" s="22">
        <f t="shared" si="2"/>
        <v>36.183400000000013</v>
      </c>
      <c r="K18" s="20">
        <f t="shared" si="8"/>
        <v>7.4179666195416836</v>
      </c>
      <c r="L18" s="20">
        <f t="shared" si="3"/>
        <v>0.32517113948675874</v>
      </c>
      <c r="M18" s="20">
        <f t="shared" si="4"/>
        <v>9.2184392188798672</v>
      </c>
      <c r="N18" s="21">
        <v>110</v>
      </c>
      <c r="O18" s="21">
        <v>164</v>
      </c>
      <c r="P18" s="23">
        <f t="shared" si="5"/>
        <v>6.1830994760779596</v>
      </c>
      <c r="Q18" s="115">
        <f t="shared" si="6"/>
        <v>5.620999523707236E-2</v>
      </c>
      <c r="R18" s="119"/>
    </row>
    <row r="19" spans="1:18" ht="13.8" customHeight="1" x14ac:dyDescent="0.25">
      <c r="A19" s="19">
        <v>1984</v>
      </c>
      <c r="B19" s="20">
        <v>10.216356909401284</v>
      </c>
      <c r="C19" s="21">
        <v>27</v>
      </c>
      <c r="D19" s="20">
        <f t="shared" si="0"/>
        <v>7.4579405438629376</v>
      </c>
      <c r="E19" s="21">
        <v>6</v>
      </c>
      <c r="F19" s="20">
        <f t="shared" si="1"/>
        <v>7.010464111231161</v>
      </c>
      <c r="G19" s="21">
        <v>0</v>
      </c>
      <c r="H19" s="20">
        <f t="shared" si="7"/>
        <v>7.010464111231161</v>
      </c>
      <c r="I19" s="21">
        <v>7</v>
      </c>
      <c r="J19" s="22">
        <f t="shared" si="2"/>
        <v>36.183400000000013</v>
      </c>
      <c r="K19" s="20">
        <f t="shared" si="8"/>
        <v>6.5197316234449794</v>
      </c>
      <c r="L19" s="20">
        <f t="shared" si="3"/>
        <v>0.28579645472635529</v>
      </c>
      <c r="M19" s="20">
        <f t="shared" si="4"/>
        <v>8.1021865932648094</v>
      </c>
      <c r="N19" s="21">
        <v>110</v>
      </c>
      <c r="O19" s="21">
        <v>164</v>
      </c>
      <c r="P19" s="23">
        <f t="shared" si="5"/>
        <v>5.4343934467020061</v>
      </c>
      <c r="Q19" s="115">
        <f t="shared" si="6"/>
        <v>4.9403576788200058E-2</v>
      </c>
      <c r="R19" s="119"/>
    </row>
    <row r="20" spans="1:18" ht="13.8" customHeight="1" x14ac:dyDescent="0.25">
      <c r="A20" s="19">
        <v>1985</v>
      </c>
      <c r="B20" s="20">
        <v>11.891250608567502</v>
      </c>
      <c r="C20" s="21">
        <v>27</v>
      </c>
      <c r="D20" s="20">
        <f t="shared" si="0"/>
        <v>8.6806129442542765</v>
      </c>
      <c r="E20" s="21">
        <v>6</v>
      </c>
      <c r="F20" s="20">
        <f t="shared" si="1"/>
        <v>8.1597761675990199</v>
      </c>
      <c r="G20" s="21">
        <v>0</v>
      </c>
      <c r="H20" s="20">
        <f t="shared" si="7"/>
        <v>8.1597761675990199</v>
      </c>
      <c r="I20" s="21">
        <v>7</v>
      </c>
      <c r="J20" s="22">
        <f t="shared" si="2"/>
        <v>36.183399999999999</v>
      </c>
      <c r="K20" s="20">
        <f t="shared" si="8"/>
        <v>7.5885918358670885</v>
      </c>
      <c r="L20" s="20">
        <f t="shared" si="3"/>
        <v>0.33265060102431071</v>
      </c>
      <c r="M20" s="20">
        <f t="shared" si="4"/>
        <v>9.4304782137386969</v>
      </c>
      <c r="N20" s="21">
        <v>110</v>
      </c>
      <c r="O20" s="21">
        <v>164</v>
      </c>
      <c r="P20" s="23">
        <f t="shared" si="5"/>
        <v>6.3253207531174187</v>
      </c>
      <c r="Q20" s="115">
        <f t="shared" si="6"/>
        <v>5.7502915937431079E-2</v>
      </c>
      <c r="R20" s="119"/>
    </row>
    <row r="21" spans="1:18" ht="13.8" customHeight="1" x14ac:dyDescent="0.25">
      <c r="A21" s="13">
        <v>1986</v>
      </c>
      <c r="B21" s="35">
        <v>12.085942588118904</v>
      </c>
      <c r="C21" s="15">
        <v>27</v>
      </c>
      <c r="D21" s="16">
        <f t="shared" si="0"/>
        <v>8.8227380893267995</v>
      </c>
      <c r="E21" s="15">
        <v>6</v>
      </c>
      <c r="F21" s="16">
        <f t="shared" si="1"/>
        <v>8.2933738039671923</v>
      </c>
      <c r="G21" s="15">
        <v>0</v>
      </c>
      <c r="H21" s="16">
        <f t="shared" si="7"/>
        <v>8.2933738039671923</v>
      </c>
      <c r="I21" s="15">
        <v>7</v>
      </c>
      <c r="J21" s="17">
        <f t="shared" si="2"/>
        <v>36.183399999999999</v>
      </c>
      <c r="K21" s="16">
        <f t="shared" si="8"/>
        <v>7.7128376376894892</v>
      </c>
      <c r="L21" s="16">
        <f t="shared" si="3"/>
        <v>0.33809699233707352</v>
      </c>
      <c r="M21" s="16">
        <f t="shared" si="4"/>
        <v>9.5848806842598648</v>
      </c>
      <c r="N21" s="15">
        <v>110</v>
      </c>
      <c r="O21" s="15">
        <v>164</v>
      </c>
      <c r="P21" s="18">
        <f t="shared" si="5"/>
        <v>6.4288833857840553</v>
      </c>
      <c r="Q21" s="114">
        <f t="shared" si="6"/>
        <v>5.8444394416218688E-2</v>
      </c>
      <c r="R21" s="119"/>
    </row>
    <row r="22" spans="1:18" ht="13.8" customHeight="1" x14ac:dyDescent="0.25">
      <c r="A22" s="13">
        <v>1987</v>
      </c>
      <c r="B22" s="35">
        <v>10.626711845768606</v>
      </c>
      <c r="C22" s="15">
        <v>27</v>
      </c>
      <c r="D22" s="16">
        <f t="shared" si="0"/>
        <v>7.7574996474110822</v>
      </c>
      <c r="E22" s="15">
        <v>6</v>
      </c>
      <c r="F22" s="16">
        <f t="shared" si="1"/>
        <v>7.2920496685664169</v>
      </c>
      <c r="G22" s="15">
        <v>0</v>
      </c>
      <c r="H22" s="16">
        <f t="shared" si="7"/>
        <v>7.2920496685664169</v>
      </c>
      <c r="I22" s="15">
        <v>7</v>
      </c>
      <c r="J22" s="17">
        <f t="shared" si="2"/>
        <v>36.183399999999999</v>
      </c>
      <c r="K22" s="16">
        <f t="shared" si="8"/>
        <v>6.7816061917667678</v>
      </c>
      <c r="L22" s="16">
        <f t="shared" si="3"/>
        <v>0.29727588785826925</v>
      </c>
      <c r="M22" s="16">
        <f t="shared" si="4"/>
        <v>8.4276227828380037</v>
      </c>
      <c r="N22" s="15">
        <v>110</v>
      </c>
      <c r="O22" s="15">
        <v>164</v>
      </c>
      <c r="P22" s="18">
        <f t="shared" si="5"/>
        <v>5.652673817757198</v>
      </c>
      <c r="Q22" s="114">
        <f t="shared" si="6"/>
        <v>5.1387943797792705E-2</v>
      </c>
      <c r="R22" s="119"/>
    </row>
    <row r="23" spans="1:18" ht="13.8" customHeight="1" x14ac:dyDescent="0.25">
      <c r="A23" s="13">
        <v>1988</v>
      </c>
      <c r="B23" s="35">
        <v>10.389250215287671</v>
      </c>
      <c r="C23" s="15">
        <v>27</v>
      </c>
      <c r="D23" s="16">
        <f t="shared" si="0"/>
        <v>7.5841526571599998</v>
      </c>
      <c r="E23" s="15">
        <v>6</v>
      </c>
      <c r="F23" s="16">
        <f t="shared" si="1"/>
        <v>7.1291034977303998</v>
      </c>
      <c r="G23" s="15">
        <v>0</v>
      </c>
      <c r="H23" s="16">
        <f t="shared" si="7"/>
        <v>7.1291034977303998</v>
      </c>
      <c r="I23" s="15">
        <v>7</v>
      </c>
      <c r="J23" s="17">
        <f t="shared" si="2"/>
        <v>36.183399999999999</v>
      </c>
      <c r="K23" s="16">
        <f t="shared" si="8"/>
        <v>6.6300662528892715</v>
      </c>
      <c r="L23" s="16">
        <f t="shared" si="3"/>
        <v>0.29063304122254341</v>
      </c>
      <c r="M23" s="16">
        <f t="shared" si="4"/>
        <v>8.2393014021384943</v>
      </c>
      <c r="N23" s="15">
        <v>110</v>
      </c>
      <c r="O23" s="15">
        <v>164</v>
      </c>
      <c r="P23" s="18">
        <f t="shared" si="5"/>
        <v>5.5263606965563072</v>
      </c>
      <c r="Q23" s="114">
        <f t="shared" si="6"/>
        <v>5.0239642695966431E-2</v>
      </c>
      <c r="R23" s="119"/>
    </row>
    <row r="24" spans="1:18" ht="13.8" customHeight="1" x14ac:dyDescent="0.25">
      <c r="A24" s="13">
        <v>1989</v>
      </c>
      <c r="B24" s="35">
        <v>9.5416524488360235</v>
      </c>
      <c r="C24" s="15">
        <v>27</v>
      </c>
      <c r="D24" s="16">
        <f t="shared" si="0"/>
        <v>6.9654062876502971</v>
      </c>
      <c r="E24" s="15">
        <v>6</v>
      </c>
      <c r="F24" s="16">
        <f t="shared" si="1"/>
        <v>6.5474819103912791</v>
      </c>
      <c r="G24" s="15">
        <v>0</v>
      </c>
      <c r="H24" s="16">
        <f t="shared" si="7"/>
        <v>6.5474819103912791</v>
      </c>
      <c r="I24" s="15">
        <v>7</v>
      </c>
      <c r="J24" s="17">
        <f t="shared" si="2"/>
        <v>36.183399999999999</v>
      </c>
      <c r="K24" s="16">
        <f t="shared" si="8"/>
        <v>6.08915817666389</v>
      </c>
      <c r="L24" s="16">
        <f t="shared" si="3"/>
        <v>0.26692200226471846</v>
      </c>
      <c r="M24" s="16">
        <f t="shared" si="4"/>
        <v>7.5671053032036362</v>
      </c>
      <c r="N24" s="15">
        <v>110</v>
      </c>
      <c r="O24" s="15">
        <v>164</v>
      </c>
      <c r="P24" s="18">
        <f t="shared" si="5"/>
        <v>5.0754974594658542</v>
      </c>
      <c r="Q24" s="114">
        <f t="shared" si="6"/>
        <v>4.6140885995144126E-2</v>
      </c>
      <c r="R24" s="119"/>
    </row>
    <row r="25" spans="1:18" ht="13.8" customHeight="1" x14ac:dyDescent="0.25">
      <c r="A25" s="13">
        <v>1990</v>
      </c>
      <c r="B25" s="35">
        <v>10.948489142282071</v>
      </c>
      <c r="C25" s="15">
        <v>27</v>
      </c>
      <c r="D25" s="16">
        <f t="shared" si="0"/>
        <v>7.9923970738659111</v>
      </c>
      <c r="E25" s="15">
        <v>6</v>
      </c>
      <c r="F25" s="16">
        <f t="shared" si="1"/>
        <v>7.5128532494339568</v>
      </c>
      <c r="G25" s="15">
        <v>0</v>
      </c>
      <c r="H25" s="16">
        <f t="shared" si="7"/>
        <v>7.5128532494339568</v>
      </c>
      <c r="I25" s="15">
        <v>7</v>
      </c>
      <c r="J25" s="17">
        <f t="shared" si="2"/>
        <v>36.183399999999999</v>
      </c>
      <c r="K25" s="16">
        <f t="shared" si="8"/>
        <v>6.9869535219735797</v>
      </c>
      <c r="L25" s="16">
        <f t="shared" si="3"/>
        <v>0.30627741466185554</v>
      </c>
      <c r="M25" s="16">
        <f t="shared" si="4"/>
        <v>8.6828115669562731</v>
      </c>
      <c r="N25" s="15">
        <v>110</v>
      </c>
      <c r="O25" s="15">
        <v>164</v>
      </c>
      <c r="P25" s="18">
        <f t="shared" si="5"/>
        <v>5.8238370266170119</v>
      </c>
      <c r="Q25" s="114">
        <f t="shared" si="6"/>
        <v>5.2943972969245565E-2</v>
      </c>
      <c r="R25" s="119"/>
    </row>
    <row r="26" spans="1:18" ht="13.8" customHeight="1" x14ac:dyDescent="0.25">
      <c r="A26" s="19">
        <v>1991</v>
      </c>
      <c r="B26" s="20">
        <v>11.071454578381132</v>
      </c>
      <c r="C26" s="21">
        <v>27</v>
      </c>
      <c r="D26" s="20">
        <f t="shared" si="0"/>
        <v>8.0821618422182269</v>
      </c>
      <c r="E26" s="21">
        <v>6</v>
      </c>
      <c r="F26" s="20">
        <f t="shared" si="1"/>
        <v>7.597232131685133</v>
      </c>
      <c r="G26" s="21">
        <v>0</v>
      </c>
      <c r="H26" s="20">
        <f t="shared" si="7"/>
        <v>7.597232131685133</v>
      </c>
      <c r="I26" s="21">
        <v>7</v>
      </c>
      <c r="J26" s="22">
        <f t="shared" si="2"/>
        <v>36.183399999999999</v>
      </c>
      <c r="K26" s="20">
        <f t="shared" si="8"/>
        <v>7.0654258824671734</v>
      </c>
      <c r="L26" s="20">
        <f t="shared" si="3"/>
        <v>0.30971729895746514</v>
      </c>
      <c r="M26" s="20">
        <f t="shared" si="4"/>
        <v>8.7803305667946567</v>
      </c>
      <c r="N26" s="21">
        <v>110</v>
      </c>
      <c r="O26" s="21">
        <v>164</v>
      </c>
      <c r="P26" s="23">
        <f t="shared" si="5"/>
        <v>5.8892461118744652</v>
      </c>
      <c r="Q26" s="115">
        <f t="shared" si="6"/>
        <v>5.3538601017040589E-2</v>
      </c>
      <c r="R26" s="119"/>
    </row>
    <row r="27" spans="1:18" ht="13.8" customHeight="1" x14ac:dyDescent="0.25">
      <c r="A27" s="19">
        <v>1992</v>
      </c>
      <c r="B27" s="20">
        <v>11.854184796760091</v>
      </c>
      <c r="C27" s="21">
        <v>27</v>
      </c>
      <c r="D27" s="20">
        <f t="shared" si="0"/>
        <v>8.6535549016348661</v>
      </c>
      <c r="E27" s="21">
        <v>6</v>
      </c>
      <c r="F27" s="20">
        <f t="shared" si="1"/>
        <v>8.1343416075367738</v>
      </c>
      <c r="G27" s="21">
        <v>0</v>
      </c>
      <c r="H27" s="20">
        <f t="shared" si="7"/>
        <v>8.1343416075367738</v>
      </c>
      <c r="I27" s="21">
        <v>7</v>
      </c>
      <c r="J27" s="22">
        <f t="shared" si="2"/>
        <v>36.183399999999999</v>
      </c>
      <c r="K27" s="20">
        <f t="shared" si="8"/>
        <v>7.5649376950092</v>
      </c>
      <c r="L27" s="20">
        <f t="shared" si="3"/>
        <v>0.33161370717848548</v>
      </c>
      <c r="M27" s="20">
        <f t="shared" si="4"/>
        <v>9.4010827916564743</v>
      </c>
      <c r="N27" s="21">
        <v>110</v>
      </c>
      <c r="O27" s="21">
        <v>164</v>
      </c>
      <c r="P27" s="23">
        <f t="shared" si="5"/>
        <v>6.3056043114769036</v>
      </c>
      <c r="Q27" s="115">
        <f t="shared" si="6"/>
        <v>5.7323675558880939E-2</v>
      </c>
      <c r="R27" s="119"/>
    </row>
    <row r="28" spans="1:18" ht="13.8" customHeight="1" x14ac:dyDescent="0.25">
      <c r="A28" s="19">
        <v>1993</v>
      </c>
      <c r="B28" s="20">
        <v>11.079992616301238</v>
      </c>
      <c r="C28" s="21">
        <v>27</v>
      </c>
      <c r="D28" s="20">
        <f t="shared" si="0"/>
        <v>8.088394609899904</v>
      </c>
      <c r="E28" s="21">
        <v>6</v>
      </c>
      <c r="F28" s="20">
        <f t="shared" si="1"/>
        <v>7.6030909333059098</v>
      </c>
      <c r="G28" s="21">
        <v>0</v>
      </c>
      <c r="H28" s="20">
        <f t="shared" si="7"/>
        <v>7.6030909333059098</v>
      </c>
      <c r="I28" s="21">
        <v>7</v>
      </c>
      <c r="J28" s="22">
        <f t="shared" si="2"/>
        <v>36.183399999999999</v>
      </c>
      <c r="K28" s="20">
        <f t="shared" si="8"/>
        <v>7.0708745679744958</v>
      </c>
      <c r="L28" s="20">
        <f t="shared" si="3"/>
        <v>0.30995614544545735</v>
      </c>
      <c r="M28" s="20">
        <f t="shared" si="4"/>
        <v>8.7871017453059928</v>
      </c>
      <c r="N28" s="21">
        <v>110</v>
      </c>
      <c r="O28" s="21">
        <v>164</v>
      </c>
      <c r="P28" s="23">
        <f t="shared" si="5"/>
        <v>5.8937877559979217</v>
      </c>
      <c r="Q28" s="115">
        <f t="shared" si="6"/>
        <v>5.3579888690890198E-2</v>
      </c>
      <c r="R28" s="119"/>
    </row>
    <row r="29" spans="1:18" ht="13.8" customHeight="1" x14ac:dyDescent="0.25">
      <c r="A29" s="19">
        <v>1994</v>
      </c>
      <c r="B29" s="20">
        <v>10.07323783795443</v>
      </c>
      <c r="C29" s="21">
        <v>27</v>
      </c>
      <c r="D29" s="20">
        <f t="shared" si="0"/>
        <v>7.3534636217067337</v>
      </c>
      <c r="E29" s="21">
        <v>6</v>
      </c>
      <c r="F29" s="20">
        <f t="shared" si="1"/>
        <v>6.9122558044043299</v>
      </c>
      <c r="G29" s="21">
        <v>0</v>
      </c>
      <c r="H29" s="20">
        <f t="shared" si="7"/>
        <v>6.9122558044043299</v>
      </c>
      <c r="I29" s="21">
        <v>7</v>
      </c>
      <c r="J29" s="22">
        <f t="shared" si="2"/>
        <v>36.183400000000013</v>
      </c>
      <c r="K29" s="20">
        <f t="shared" si="8"/>
        <v>6.4283978980960264</v>
      </c>
      <c r="L29" s="20">
        <f t="shared" si="3"/>
        <v>0.28179278457407236</v>
      </c>
      <c r="M29" s="20">
        <f t="shared" si="4"/>
        <v>7.9886845462826646</v>
      </c>
      <c r="N29" s="21">
        <v>110</v>
      </c>
      <c r="O29" s="21">
        <v>164</v>
      </c>
      <c r="P29" s="23">
        <f t="shared" si="5"/>
        <v>5.3582640249456901</v>
      </c>
      <c r="Q29" s="115">
        <f t="shared" si="6"/>
        <v>4.8711491135869908E-2</v>
      </c>
      <c r="R29" s="119"/>
    </row>
    <row r="30" spans="1:18" ht="13.8" customHeight="1" x14ac:dyDescent="0.25">
      <c r="A30" s="19">
        <v>1995</v>
      </c>
      <c r="B30" s="20">
        <v>10.397702735868521</v>
      </c>
      <c r="C30" s="21">
        <v>27</v>
      </c>
      <c r="D30" s="20">
        <f t="shared" si="0"/>
        <v>7.5903229971840194</v>
      </c>
      <c r="E30" s="21">
        <v>6</v>
      </c>
      <c r="F30" s="20">
        <f t="shared" si="1"/>
        <v>7.1349036173529781</v>
      </c>
      <c r="G30" s="21">
        <v>0</v>
      </c>
      <c r="H30" s="20">
        <f t="shared" si="7"/>
        <v>7.1349036173529781</v>
      </c>
      <c r="I30" s="21">
        <v>7</v>
      </c>
      <c r="J30" s="22">
        <f t="shared" si="2"/>
        <v>36.183399999999999</v>
      </c>
      <c r="K30" s="20">
        <f t="shared" si="8"/>
        <v>6.6354603641382699</v>
      </c>
      <c r="L30" s="20">
        <f t="shared" si="3"/>
        <v>0.29086949541428031</v>
      </c>
      <c r="M30" s="20">
        <f t="shared" si="4"/>
        <v>8.2460047602471391</v>
      </c>
      <c r="N30" s="21">
        <v>110</v>
      </c>
      <c r="O30" s="21">
        <v>164</v>
      </c>
      <c r="P30" s="23">
        <f t="shared" si="5"/>
        <v>5.5308568513852761</v>
      </c>
      <c r="Q30" s="115">
        <f t="shared" si="6"/>
        <v>5.0280516830775238E-2</v>
      </c>
      <c r="R30" s="119"/>
    </row>
    <row r="31" spans="1:18" ht="13.8" customHeight="1" x14ac:dyDescent="0.25">
      <c r="A31" s="13">
        <v>1996</v>
      </c>
      <c r="B31" s="35">
        <v>10.361091197104416</v>
      </c>
      <c r="C31" s="15">
        <v>27</v>
      </c>
      <c r="D31" s="16">
        <f t="shared" si="0"/>
        <v>7.5635965738862243</v>
      </c>
      <c r="E31" s="15">
        <v>6</v>
      </c>
      <c r="F31" s="16">
        <f t="shared" si="1"/>
        <v>7.1097807794530512</v>
      </c>
      <c r="G31" s="15">
        <v>0</v>
      </c>
      <c r="H31" s="16">
        <f t="shared" si="7"/>
        <v>7.1097807794530512</v>
      </c>
      <c r="I31" s="15">
        <v>7</v>
      </c>
      <c r="J31" s="17">
        <f t="shared" si="2"/>
        <v>36.183399999999999</v>
      </c>
      <c r="K31" s="16">
        <f t="shared" si="8"/>
        <v>6.6120961248913375</v>
      </c>
      <c r="L31" s="16">
        <f t="shared" si="3"/>
        <v>0.28984530958427779</v>
      </c>
      <c r="M31" s="16">
        <f t="shared" si="4"/>
        <v>8.2169696040594822</v>
      </c>
      <c r="N31" s="15">
        <v>110</v>
      </c>
      <c r="O31" s="15">
        <v>164</v>
      </c>
      <c r="P31" s="18">
        <f t="shared" si="5"/>
        <v>5.5113820515033112</v>
      </c>
      <c r="Q31" s="114">
        <f t="shared" si="6"/>
        <v>5.0103473195484645E-2</v>
      </c>
      <c r="R31" s="119"/>
    </row>
    <row r="32" spans="1:18" ht="13.8" customHeight="1" x14ac:dyDescent="0.25">
      <c r="A32" s="13">
        <v>1997</v>
      </c>
      <c r="B32" s="35">
        <v>9.1479963185597839</v>
      </c>
      <c r="C32" s="15">
        <v>27</v>
      </c>
      <c r="D32" s="16">
        <f t="shared" si="0"/>
        <v>6.6780373125486427</v>
      </c>
      <c r="E32" s="15">
        <v>6</v>
      </c>
      <c r="F32" s="16">
        <f t="shared" si="1"/>
        <v>6.2773550737957242</v>
      </c>
      <c r="G32" s="15">
        <v>0</v>
      </c>
      <c r="H32" s="16">
        <f t="shared" si="7"/>
        <v>6.2773550737957242</v>
      </c>
      <c r="I32" s="15">
        <v>7</v>
      </c>
      <c r="J32" s="17">
        <f t="shared" si="2"/>
        <v>36.183399999999985</v>
      </c>
      <c r="K32" s="16">
        <f t="shared" si="8"/>
        <v>5.837940218630024</v>
      </c>
      <c r="L32" s="16">
        <f t="shared" si="3"/>
        <v>0.25590970821391884</v>
      </c>
      <c r="M32" s="16">
        <f t="shared" si="4"/>
        <v>7.2549122730104916</v>
      </c>
      <c r="N32" s="15">
        <v>110</v>
      </c>
      <c r="O32" s="15">
        <v>164</v>
      </c>
      <c r="P32" s="18">
        <f t="shared" si="5"/>
        <v>4.8660996953119149</v>
      </c>
      <c r="Q32" s="114">
        <f t="shared" si="6"/>
        <v>4.4237269957381045E-2</v>
      </c>
      <c r="R32" s="119"/>
    </row>
    <row r="33" spans="1:18" ht="13.8" customHeight="1" x14ac:dyDescent="0.25">
      <c r="A33" s="13">
        <v>1998</v>
      </c>
      <c r="B33" s="35">
        <v>9.1890966177285307</v>
      </c>
      <c r="C33" s="15">
        <v>27</v>
      </c>
      <c r="D33" s="16">
        <f t="shared" si="0"/>
        <v>6.7080405309418278</v>
      </c>
      <c r="E33" s="15">
        <v>6</v>
      </c>
      <c r="F33" s="16">
        <f t="shared" si="1"/>
        <v>6.3055580990853182</v>
      </c>
      <c r="G33" s="15">
        <v>0</v>
      </c>
      <c r="H33" s="16">
        <f t="shared" si="7"/>
        <v>6.3055580990853182</v>
      </c>
      <c r="I33" s="15">
        <v>7</v>
      </c>
      <c r="J33" s="17">
        <f t="shared" si="2"/>
        <v>36.183399999999999</v>
      </c>
      <c r="K33" s="16">
        <f t="shared" si="8"/>
        <v>5.8641690321493458</v>
      </c>
      <c r="L33" s="16">
        <f t="shared" si="3"/>
        <v>0.257059464422985</v>
      </c>
      <c r="M33" s="16">
        <f t="shared" si="4"/>
        <v>7.2875072866594133</v>
      </c>
      <c r="N33" s="15">
        <v>110</v>
      </c>
      <c r="O33" s="15">
        <v>164</v>
      </c>
      <c r="P33" s="18">
        <f t="shared" si="5"/>
        <v>4.8879622044666799</v>
      </c>
      <c r="Q33" s="114">
        <f t="shared" si="6"/>
        <v>4.4436020040606178E-2</v>
      </c>
      <c r="R33" s="119"/>
    </row>
    <row r="34" spans="1:18" ht="13.8" customHeight="1" x14ac:dyDescent="0.25">
      <c r="A34" s="13">
        <v>1999</v>
      </c>
      <c r="B34" s="35">
        <v>9.0670753324940492</v>
      </c>
      <c r="C34" s="15">
        <v>27</v>
      </c>
      <c r="D34" s="16">
        <f t="shared" si="0"/>
        <v>6.618964992720656</v>
      </c>
      <c r="E34" s="15">
        <v>6</v>
      </c>
      <c r="F34" s="16">
        <f t="shared" si="1"/>
        <v>6.2218270931574162</v>
      </c>
      <c r="G34" s="15">
        <v>0</v>
      </c>
      <c r="H34" s="16">
        <f t="shared" si="7"/>
        <v>6.2218270931574162</v>
      </c>
      <c r="I34" s="15">
        <v>7</v>
      </c>
      <c r="J34" s="17">
        <f t="shared" si="2"/>
        <v>36.183399999999999</v>
      </c>
      <c r="K34" s="16">
        <f t="shared" si="8"/>
        <v>5.7862991966363975</v>
      </c>
      <c r="L34" s="16">
        <f t="shared" si="3"/>
        <v>0.25364599218132156</v>
      </c>
      <c r="M34" s="16">
        <f t="shared" si="4"/>
        <v>7.1907370553443748</v>
      </c>
      <c r="N34" s="15">
        <v>110</v>
      </c>
      <c r="O34" s="15">
        <v>164</v>
      </c>
      <c r="P34" s="18">
        <f t="shared" si="5"/>
        <v>4.8230553419992761</v>
      </c>
      <c r="Q34" s="114">
        <f t="shared" si="6"/>
        <v>4.3845957654538872E-2</v>
      </c>
      <c r="R34" s="119"/>
    </row>
    <row r="35" spans="1:18" ht="13.8" customHeight="1" x14ac:dyDescent="0.25">
      <c r="A35" s="13">
        <v>2000</v>
      </c>
      <c r="B35" s="35">
        <v>8.983110239280121</v>
      </c>
      <c r="C35" s="15">
        <v>27</v>
      </c>
      <c r="D35" s="16">
        <f t="shared" si="0"/>
        <v>6.557670474674488</v>
      </c>
      <c r="E35" s="15">
        <v>6</v>
      </c>
      <c r="F35" s="16">
        <f t="shared" si="1"/>
        <v>6.1642102461940187</v>
      </c>
      <c r="G35" s="15">
        <v>0</v>
      </c>
      <c r="H35" s="16">
        <f t="shared" si="7"/>
        <v>6.1642102461940187</v>
      </c>
      <c r="I35" s="15">
        <v>7</v>
      </c>
      <c r="J35" s="17">
        <f t="shared" si="2"/>
        <v>36.183400000000013</v>
      </c>
      <c r="K35" s="16">
        <f t="shared" si="8"/>
        <v>5.732715528960437</v>
      </c>
      <c r="L35" s="16">
        <f t="shared" si="3"/>
        <v>0.25129711907771779</v>
      </c>
      <c r="M35" s="16">
        <f t="shared" si="4"/>
        <v>7.1241476772937604</v>
      </c>
      <c r="N35" s="15">
        <v>110</v>
      </c>
      <c r="O35" s="15">
        <v>164</v>
      </c>
      <c r="P35" s="18">
        <f t="shared" si="5"/>
        <v>4.7783917347702047</v>
      </c>
      <c r="Q35" s="114">
        <f t="shared" si="6"/>
        <v>4.3439924861547317E-2</v>
      </c>
      <c r="R35" s="119"/>
    </row>
    <row r="36" spans="1:18" ht="13.8" customHeight="1" x14ac:dyDescent="0.25">
      <c r="A36" s="19">
        <v>2001</v>
      </c>
      <c r="B36" s="20">
        <v>8.699496839057165</v>
      </c>
      <c r="C36" s="21">
        <v>27</v>
      </c>
      <c r="D36" s="20">
        <f t="shared" si="0"/>
        <v>6.3506326925117307</v>
      </c>
      <c r="E36" s="21">
        <v>6</v>
      </c>
      <c r="F36" s="20">
        <f t="shared" si="1"/>
        <v>5.9695947309610267</v>
      </c>
      <c r="G36" s="21">
        <v>0</v>
      </c>
      <c r="H36" s="20">
        <f t="shared" si="7"/>
        <v>5.9695947309610267</v>
      </c>
      <c r="I36" s="21">
        <v>7</v>
      </c>
      <c r="J36" s="22">
        <f t="shared" si="2"/>
        <v>36.183399999999999</v>
      </c>
      <c r="K36" s="20">
        <f t="shared" si="8"/>
        <v>5.5517230997937546</v>
      </c>
      <c r="L36" s="20">
        <f t="shared" si="3"/>
        <v>0.24336320437452075</v>
      </c>
      <c r="M36" s="20">
        <f t="shared" si="4"/>
        <v>6.8992251624154761</v>
      </c>
      <c r="N36" s="21">
        <v>110</v>
      </c>
      <c r="O36" s="21">
        <v>164</v>
      </c>
      <c r="P36" s="23">
        <f t="shared" si="5"/>
        <v>4.6275290723518436</v>
      </c>
      <c r="Q36" s="115">
        <f t="shared" si="6"/>
        <v>4.2068446112289486E-2</v>
      </c>
      <c r="R36" s="119"/>
    </row>
    <row r="37" spans="1:18" ht="13.8" customHeight="1" x14ac:dyDescent="0.25">
      <c r="A37" s="19">
        <v>2002</v>
      </c>
      <c r="B37" s="20">
        <v>7.841860465625742</v>
      </c>
      <c r="C37" s="21">
        <v>27</v>
      </c>
      <c r="D37" s="20">
        <f t="shared" si="0"/>
        <v>5.724558139906792</v>
      </c>
      <c r="E37" s="21">
        <v>6</v>
      </c>
      <c r="F37" s="20">
        <f t="shared" si="1"/>
        <v>5.381084651512384</v>
      </c>
      <c r="G37" s="21">
        <v>0</v>
      </c>
      <c r="H37" s="20">
        <f t="shared" si="7"/>
        <v>5.381084651512384</v>
      </c>
      <c r="I37" s="21">
        <v>7</v>
      </c>
      <c r="J37" s="22">
        <f t="shared" si="2"/>
        <v>36.183400000000013</v>
      </c>
      <c r="K37" s="20">
        <f t="shared" si="8"/>
        <v>5.0044087259065169</v>
      </c>
      <c r="L37" s="20">
        <f t="shared" si="3"/>
        <v>0.21937134140960074</v>
      </c>
      <c r="M37" s="20">
        <f t="shared" si="4"/>
        <v>6.2190678432914757</v>
      </c>
      <c r="N37" s="21">
        <v>110</v>
      </c>
      <c r="O37" s="21">
        <v>164</v>
      </c>
      <c r="P37" s="23">
        <f t="shared" si="5"/>
        <v>4.1713259924515995</v>
      </c>
      <c r="Q37" s="115">
        <f t="shared" si="6"/>
        <v>3.792114538592363E-2</v>
      </c>
      <c r="R37" s="119"/>
    </row>
    <row r="38" spans="1:18" ht="13.8" customHeight="1" x14ac:dyDescent="0.25">
      <c r="A38" s="19">
        <v>2003</v>
      </c>
      <c r="B38" s="20">
        <v>8.3276455409093888</v>
      </c>
      <c r="C38" s="21">
        <v>27</v>
      </c>
      <c r="D38" s="20">
        <f t="shared" si="0"/>
        <v>6.0791812448638538</v>
      </c>
      <c r="E38" s="21">
        <v>6</v>
      </c>
      <c r="F38" s="20">
        <f t="shared" si="1"/>
        <v>5.7144303701720229</v>
      </c>
      <c r="G38" s="21">
        <v>0</v>
      </c>
      <c r="H38" s="20">
        <f t="shared" si="7"/>
        <v>5.7144303701720229</v>
      </c>
      <c r="I38" s="21">
        <v>7</v>
      </c>
      <c r="J38" s="22">
        <f t="shared" si="2"/>
        <v>36.183399999999999</v>
      </c>
      <c r="K38" s="20">
        <f t="shared" si="8"/>
        <v>5.3144202442599813</v>
      </c>
      <c r="L38" s="20">
        <f t="shared" si="3"/>
        <v>0.23296088741961563</v>
      </c>
      <c r="M38" s="20">
        <f t="shared" ref="M38:M43" si="9">+L38*28.3495</f>
        <v>6.604324677902393</v>
      </c>
      <c r="N38" s="21">
        <v>110</v>
      </c>
      <c r="O38" s="21">
        <v>164</v>
      </c>
      <c r="P38" s="23">
        <f t="shared" si="5"/>
        <v>4.4297299668857519</v>
      </c>
      <c r="Q38" s="115">
        <f t="shared" si="6"/>
        <v>4.0270272426234106E-2</v>
      </c>
      <c r="R38" s="119"/>
    </row>
    <row r="39" spans="1:18" ht="13.8" customHeight="1" x14ac:dyDescent="0.25">
      <c r="A39" s="19">
        <v>2004</v>
      </c>
      <c r="B39" s="20">
        <v>8.2134331142490673</v>
      </c>
      <c r="C39" s="21">
        <v>27</v>
      </c>
      <c r="D39" s="20">
        <f t="shared" si="0"/>
        <v>5.9958061734018191</v>
      </c>
      <c r="E39" s="21">
        <v>6</v>
      </c>
      <c r="F39" s="20">
        <f t="shared" si="1"/>
        <v>5.6360578029977102</v>
      </c>
      <c r="G39" s="21">
        <v>0</v>
      </c>
      <c r="H39" s="20">
        <f t="shared" si="7"/>
        <v>5.6360578029977102</v>
      </c>
      <c r="I39" s="21">
        <v>7</v>
      </c>
      <c r="J39" s="22">
        <f t="shared" si="2"/>
        <v>36.183399999999999</v>
      </c>
      <c r="K39" s="20">
        <f t="shared" si="8"/>
        <v>5.2415337567878701</v>
      </c>
      <c r="L39" s="20">
        <f t="shared" si="3"/>
        <v>0.2297658633112491</v>
      </c>
      <c r="M39" s="20">
        <f t="shared" si="9"/>
        <v>6.5137473419422562</v>
      </c>
      <c r="N39" s="21">
        <v>110</v>
      </c>
      <c r="O39" s="21">
        <v>164</v>
      </c>
      <c r="P39" s="23">
        <f t="shared" si="5"/>
        <v>4.3689768756929768</v>
      </c>
      <c r="Q39" s="115">
        <f t="shared" si="6"/>
        <v>3.9717971597208877E-2</v>
      </c>
      <c r="R39" s="119"/>
    </row>
    <row r="40" spans="1:18" ht="13.8" customHeight="1" x14ac:dyDescent="0.25">
      <c r="A40" s="19">
        <v>2005</v>
      </c>
      <c r="B40" s="20">
        <v>8.5822123471134084</v>
      </c>
      <c r="C40" s="21">
        <v>27</v>
      </c>
      <c r="D40" s="20">
        <f t="shared" si="0"/>
        <v>6.2650150133927873</v>
      </c>
      <c r="E40" s="21">
        <v>6</v>
      </c>
      <c r="F40" s="20">
        <f t="shared" si="1"/>
        <v>5.8891141125892199</v>
      </c>
      <c r="G40" s="21">
        <v>0</v>
      </c>
      <c r="H40" s="20">
        <f t="shared" si="7"/>
        <v>5.8891141125892199</v>
      </c>
      <c r="I40" s="21">
        <v>7</v>
      </c>
      <c r="J40" s="22">
        <f t="shared" si="2"/>
        <v>36.183400000000013</v>
      </c>
      <c r="K40" s="20">
        <f t="shared" si="8"/>
        <v>5.4768761247079745</v>
      </c>
      <c r="L40" s="20">
        <f t="shared" si="3"/>
        <v>0.24008224108308929</v>
      </c>
      <c r="M40" s="20">
        <f t="shared" si="9"/>
        <v>6.8062114935850397</v>
      </c>
      <c r="N40" s="21">
        <v>110</v>
      </c>
      <c r="O40" s="21">
        <v>164</v>
      </c>
      <c r="P40" s="23">
        <f t="shared" si="5"/>
        <v>4.5651418554533807</v>
      </c>
      <c r="Q40" s="115">
        <f t="shared" si="6"/>
        <v>4.150128959503073E-2</v>
      </c>
      <c r="R40" s="119"/>
    </row>
    <row r="41" spans="1:18" ht="13.8" customHeight="1" x14ac:dyDescent="0.25">
      <c r="A41" s="13">
        <v>2006</v>
      </c>
      <c r="B41" s="35">
        <v>8.3522605294438481</v>
      </c>
      <c r="C41" s="15">
        <v>27</v>
      </c>
      <c r="D41" s="16">
        <f t="shared" si="0"/>
        <v>6.0971501864940088</v>
      </c>
      <c r="E41" s="15">
        <v>6</v>
      </c>
      <c r="F41" s="16">
        <f t="shared" si="1"/>
        <v>5.7313211753043678</v>
      </c>
      <c r="G41" s="15">
        <v>0</v>
      </c>
      <c r="H41" s="16">
        <f t="shared" si="7"/>
        <v>5.7313211753043678</v>
      </c>
      <c r="I41" s="15">
        <v>7</v>
      </c>
      <c r="J41" s="17">
        <f t="shared" si="2"/>
        <v>36.183400000000013</v>
      </c>
      <c r="K41" s="16">
        <f t="shared" si="8"/>
        <v>5.3301286930330622</v>
      </c>
      <c r="L41" s="16">
        <f t="shared" si="3"/>
        <v>0.23364947695487395</v>
      </c>
      <c r="M41" s="16">
        <f t="shared" si="9"/>
        <v>6.6238458469321992</v>
      </c>
      <c r="N41" s="15">
        <v>110</v>
      </c>
      <c r="O41" s="15">
        <v>164</v>
      </c>
      <c r="P41" s="18">
        <f t="shared" si="5"/>
        <v>4.4428234339179387</v>
      </c>
      <c r="Q41" s="114">
        <f t="shared" si="6"/>
        <v>4.0389303944708535E-2</v>
      </c>
      <c r="R41" s="119"/>
    </row>
    <row r="42" spans="1:18" ht="13.8" customHeight="1" x14ac:dyDescent="0.25">
      <c r="A42" s="13">
        <v>2007</v>
      </c>
      <c r="B42" s="35">
        <v>6.8468221607989932</v>
      </c>
      <c r="C42" s="15">
        <v>27</v>
      </c>
      <c r="D42" s="16">
        <f t="shared" si="0"/>
        <v>4.998180177383265</v>
      </c>
      <c r="E42" s="15">
        <v>6</v>
      </c>
      <c r="F42" s="16">
        <f t="shared" si="1"/>
        <v>4.6982893667402692</v>
      </c>
      <c r="G42" s="15">
        <v>0</v>
      </c>
      <c r="H42" s="16">
        <f t="shared" si="7"/>
        <v>4.6982893667402692</v>
      </c>
      <c r="I42" s="15">
        <v>7</v>
      </c>
      <c r="J42" s="17">
        <f t="shared" si="2"/>
        <v>36.183399999999999</v>
      </c>
      <c r="K42" s="16">
        <f t="shared" si="8"/>
        <v>4.3694091110684505</v>
      </c>
      <c r="L42" s="16">
        <f t="shared" si="3"/>
        <v>0.19153574185505537</v>
      </c>
      <c r="M42" s="16">
        <f t="shared" si="9"/>
        <v>5.429942513719892</v>
      </c>
      <c r="N42" s="15">
        <v>110</v>
      </c>
      <c r="O42" s="15">
        <v>164</v>
      </c>
      <c r="P42" s="18">
        <f t="shared" si="5"/>
        <v>3.6420346128609027</v>
      </c>
      <c r="Q42" s="114">
        <f t="shared" si="6"/>
        <v>3.3109405571462754E-2</v>
      </c>
      <c r="R42" s="119"/>
    </row>
    <row r="43" spans="1:18" ht="13.8" customHeight="1" x14ac:dyDescent="0.25">
      <c r="A43" s="13">
        <v>2008</v>
      </c>
      <c r="B43" s="35">
        <v>6.7409710022180374</v>
      </c>
      <c r="C43" s="15">
        <v>27</v>
      </c>
      <c r="D43" s="16">
        <f t="shared" si="0"/>
        <v>4.9209088316191671</v>
      </c>
      <c r="E43" s="15">
        <v>6</v>
      </c>
      <c r="F43" s="16">
        <f t="shared" si="1"/>
        <v>4.6256543017220171</v>
      </c>
      <c r="G43" s="15">
        <v>0</v>
      </c>
      <c r="H43" s="16">
        <f t="shared" si="7"/>
        <v>4.6256543017220171</v>
      </c>
      <c r="I43" s="15">
        <v>7</v>
      </c>
      <c r="J43" s="17">
        <f t="shared" si="2"/>
        <v>36.183399999999999</v>
      </c>
      <c r="K43" s="16">
        <f t="shared" si="8"/>
        <v>4.301858500601476</v>
      </c>
      <c r="L43" s="16">
        <f t="shared" si="3"/>
        <v>0.18857461920444826</v>
      </c>
      <c r="M43" s="16">
        <f t="shared" si="9"/>
        <v>5.3459961671365059</v>
      </c>
      <c r="N43" s="15">
        <v>110</v>
      </c>
      <c r="O43" s="15">
        <v>164</v>
      </c>
      <c r="P43" s="18">
        <f t="shared" si="5"/>
        <v>3.585729136493998</v>
      </c>
      <c r="Q43" s="114">
        <f t="shared" si="6"/>
        <v>3.2597537604490891E-2</v>
      </c>
      <c r="R43" s="119"/>
    </row>
    <row r="44" spans="1:18" ht="13.8" customHeight="1" x14ac:dyDescent="0.25">
      <c r="A44" s="13">
        <v>2009</v>
      </c>
      <c r="B44" s="35">
        <v>7.5978040387361458</v>
      </c>
      <c r="C44" s="15">
        <v>27</v>
      </c>
      <c r="D44" s="16">
        <f t="shared" si="0"/>
        <v>5.5463969482773869</v>
      </c>
      <c r="E44" s="15">
        <v>6</v>
      </c>
      <c r="F44" s="16">
        <f t="shared" si="1"/>
        <v>5.2136131313807441</v>
      </c>
      <c r="G44" s="15">
        <v>0</v>
      </c>
      <c r="H44" s="16">
        <f t="shared" si="7"/>
        <v>5.2136131313807441</v>
      </c>
      <c r="I44" s="15">
        <v>7</v>
      </c>
      <c r="J44" s="17">
        <f t="shared" si="2"/>
        <v>36.183399999999985</v>
      </c>
      <c r="K44" s="16">
        <f t="shared" si="8"/>
        <v>4.8486602121840923</v>
      </c>
      <c r="L44" s="16">
        <f t="shared" si="3"/>
        <v>0.21254400930122047</v>
      </c>
      <c r="M44" s="16">
        <f t="shared" ref="M44:M49" si="10">+L44*28.3495</f>
        <v>6.0255163916849499</v>
      </c>
      <c r="N44" s="15">
        <v>110</v>
      </c>
      <c r="O44" s="15">
        <v>164</v>
      </c>
      <c r="P44" s="18">
        <f t="shared" si="5"/>
        <v>4.0415048968618565</v>
      </c>
      <c r="Q44" s="114">
        <f t="shared" si="6"/>
        <v>3.674095360783506E-2</v>
      </c>
      <c r="R44" s="119"/>
    </row>
    <row r="45" spans="1:18" ht="13.8" customHeight="1" x14ac:dyDescent="0.25">
      <c r="A45" s="13">
        <v>2010</v>
      </c>
      <c r="B45" s="35">
        <v>6.8537859142779576</v>
      </c>
      <c r="C45" s="15">
        <v>27</v>
      </c>
      <c r="D45" s="16">
        <f t="shared" si="0"/>
        <v>5.0032637174229091</v>
      </c>
      <c r="E45" s="15">
        <v>6</v>
      </c>
      <c r="F45" s="16">
        <f t="shared" si="1"/>
        <v>4.7030678943775346</v>
      </c>
      <c r="G45" s="15">
        <v>0</v>
      </c>
      <c r="H45" s="16">
        <f t="shared" si="7"/>
        <v>4.7030678943775346</v>
      </c>
      <c r="I45" s="15">
        <v>7</v>
      </c>
      <c r="J45" s="17">
        <f t="shared" si="2"/>
        <v>36.183399999999999</v>
      </c>
      <c r="K45" s="16">
        <f t="shared" si="8"/>
        <v>4.3738531417711073</v>
      </c>
      <c r="L45" s="16">
        <f t="shared" si="3"/>
        <v>0.19173054868037731</v>
      </c>
      <c r="M45" s="16">
        <f t="shared" si="10"/>
        <v>5.435465189814356</v>
      </c>
      <c r="N45" s="15">
        <v>110</v>
      </c>
      <c r="O45" s="15">
        <v>164</v>
      </c>
      <c r="P45" s="18">
        <f t="shared" si="5"/>
        <v>3.6457388468267027</v>
      </c>
      <c r="Q45" s="114">
        <f t="shared" si="6"/>
        <v>3.3143080425697295E-2</v>
      </c>
      <c r="R45" s="119"/>
    </row>
    <row r="46" spans="1:18" ht="13.8" customHeight="1" x14ac:dyDescent="0.25">
      <c r="A46" s="24">
        <v>2011</v>
      </c>
      <c r="B46" s="20">
        <v>5.8179008398427339</v>
      </c>
      <c r="C46" s="25">
        <v>27</v>
      </c>
      <c r="D46" s="26">
        <f t="shared" si="0"/>
        <v>4.2470676130851954</v>
      </c>
      <c r="E46" s="25">
        <v>6</v>
      </c>
      <c r="F46" s="26">
        <f t="shared" si="1"/>
        <v>3.9922435563000835</v>
      </c>
      <c r="G46" s="25">
        <v>0</v>
      </c>
      <c r="H46" s="20">
        <f t="shared" si="7"/>
        <v>3.9922435563000835</v>
      </c>
      <c r="I46" s="25">
        <v>7</v>
      </c>
      <c r="J46" s="27">
        <f t="shared" si="2"/>
        <v>36.183400000000013</v>
      </c>
      <c r="K46" s="20">
        <f t="shared" si="8"/>
        <v>3.7127865073590778</v>
      </c>
      <c r="L46" s="26">
        <f t="shared" si="3"/>
        <v>0.16275228525409657</v>
      </c>
      <c r="M46" s="26">
        <f t="shared" si="10"/>
        <v>4.6139459108110108</v>
      </c>
      <c r="N46" s="21">
        <v>110</v>
      </c>
      <c r="O46" s="25">
        <v>164</v>
      </c>
      <c r="P46" s="28">
        <f t="shared" si="5"/>
        <v>3.0947198182268973</v>
      </c>
      <c r="Q46" s="116">
        <f t="shared" si="6"/>
        <v>2.8133816529335432E-2</v>
      </c>
      <c r="R46" s="119"/>
    </row>
    <row r="47" spans="1:18" ht="13.8" customHeight="1" x14ac:dyDescent="0.25">
      <c r="A47" s="19">
        <v>2012</v>
      </c>
      <c r="B47" s="20">
        <v>5.8550998478723555</v>
      </c>
      <c r="C47" s="21">
        <v>27</v>
      </c>
      <c r="D47" s="20">
        <f t="shared" ref="D47:D52" si="11">+B47-B47*(C47/100)</f>
        <v>4.2742228889468192</v>
      </c>
      <c r="E47" s="21">
        <v>6</v>
      </c>
      <c r="F47" s="20">
        <f t="shared" ref="F47:F52" si="12">+(D47-D47*(E47)/100)</f>
        <v>4.0177695156100102</v>
      </c>
      <c r="G47" s="21">
        <v>0</v>
      </c>
      <c r="H47" s="20">
        <f t="shared" si="7"/>
        <v>4.0177695156100102</v>
      </c>
      <c r="I47" s="21">
        <v>7</v>
      </c>
      <c r="J47" s="22">
        <f t="shared" ref="J47:J52" si="13">100-(K47/B47*100)</f>
        <v>36.183399999999999</v>
      </c>
      <c r="K47" s="20">
        <f t="shared" si="8"/>
        <v>3.7365256495173096</v>
      </c>
      <c r="L47" s="20">
        <f t="shared" ref="L47:L52" si="14">+(K47/365)*16</f>
        <v>0.16379290518432041</v>
      </c>
      <c r="M47" s="20">
        <f t="shared" si="10"/>
        <v>4.6434469655228909</v>
      </c>
      <c r="N47" s="21">
        <v>110</v>
      </c>
      <c r="O47" s="21">
        <v>164</v>
      </c>
      <c r="P47" s="23">
        <f t="shared" ref="P47:P52" si="15">+Q47*N47</f>
        <v>3.1145071110214513</v>
      </c>
      <c r="Q47" s="115">
        <f t="shared" ref="Q47:Q52" si="16">+M47/O47</f>
        <v>2.8313701009285919E-2</v>
      </c>
      <c r="R47" s="119"/>
    </row>
    <row r="48" spans="1:18" ht="13.8" customHeight="1" x14ac:dyDescent="0.25">
      <c r="A48" s="24">
        <v>2013</v>
      </c>
      <c r="B48" s="20">
        <v>5.767494930942255</v>
      </c>
      <c r="C48" s="25">
        <v>27</v>
      </c>
      <c r="D48" s="26">
        <f t="shared" si="11"/>
        <v>4.2102712995878457</v>
      </c>
      <c r="E48" s="25">
        <v>6</v>
      </c>
      <c r="F48" s="26">
        <f t="shared" si="12"/>
        <v>3.9576550216125748</v>
      </c>
      <c r="G48" s="25">
        <v>0</v>
      </c>
      <c r="H48" s="20">
        <f t="shared" si="7"/>
        <v>3.9576550216125748</v>
      </c>
      <c r="I48" s="25">
        <v>7</v>
      </c>
      <c r="J48" s="27">
        <f t="shared" si="13"/>
        <v>36.183400000000013</v>
      </c>
      <c r="K48" s="20">
        <f t="shared" si="8"/>
        <v>3.6806191700996944</v>
      </c>
      <c r="L48" s="26">
        <f t="shared" si="14"/>
        <v>0.161342210196151</v>
      </c>
      <c r="M48" s="26">
        <f t="shared" si="10"/>
        <v>4.5739709879557822</v>
      </c>
      <c r="N48" s="25">
        <v>110</v>
      </c>
      <c r="O48" s="25">
        <v>164</v>
      </c>
      <c r="P48" s="28">
        <f t="shared" si="15"/>
        <v>3.0679073699703419</v>
      </c>
      <c r="Q48" s="116">
        <f t="shared" si="16"/>
        <v>2.789006699973038E-2</v>
      </c>
      <c r="R48" s="119"/>
    </row>
    <row r="49" spans="1:18" ht="13.8" customHeight="1" x14ac:dyDescent="0.25">
      <c r="A49" s="19">
        <v>2014</v>
      </c>
      <c r="B49" s="20">
        <v>5.7687075508018948</v>
      </c>
      <c r="C49" s="21">
        <v>27</v>
      </c>
      <c r="D49" s="20">
        <f t="shared" si="11"/>
        <v>4.2111565120853829</v>
      </c>
      <c r="E49" s="21">
        <v>6</v>
      </c>
      <c r="F49" s="20">
        <f t="shared" si="12"/>
        <v>3.9584871213602599</v>
      </c>
      <c r="G49" s="21">
        <v>0</v>
      </c>
      <c r="H49" s="20">
        <f t="shared" si="7"/>
        <v>3.9584871213602599</v>
      </c>
      <c r="I49" s="21">
        <v>7</v>
      </c>
      <c r="J49" s="22">
        <f t="shared" si="13"/>
        <v>36.183399999999999</v>
      </c>
      <c r="K49" s="20">
        <f t="shared" si="8"/>
        <v>3.6813930228650418</v>
      </c>
      <c r="L49" s="20">
        <f t="shared" si="14"/>
        <v>0.1613761325091525</v>
      </c>
      <c r="M49" s="20">
        <f t="shared" si="10"/>
        <v>4.574932668568219</v>
      </c>
      <c r="N49" s="21">
        <v>110</v>
      </c>
      <c r="O49" s="21">
        <v>164</v>
      </c>
      <c r="P49" s="23">
        <f t="shared" si="15"/>
        <v>3.0685523996494153</v>
      </c>
      <c r="Q49" s="115">
        <f t="shared" si="16"/>
        <v>2.7895930905903775E-2</v>
      </c>
      <c r="R49" s="119"/>
    </row>
    <row r="50" spans="1:18" ht="13.8" customHeight="1" x14ac:dyDescent="0.25">
      <c r="A50" s="24">
        <v>2015</v>
      </c>
      <c r="B50" s="20">
        <v>5.3425393822967466</v>
      </c>
      <c r="C50" s="25">
        <v>27</v>
      </c>
      <c r="D50" s="26">
        <f t="shared" si="11"/>
        <v>3.9000537490766249</v>
      </c>
      <c r="E50" s="25">
        <v>6</v>
      </c>
      <c r="F50" s="26">
        <f t="shared" si="12"/>
        <v>3.6660505241320274</v>
      </c>
      <c r="G50" s="25">
        <v>0</v>
      </c>
      <c r="H50" s="20">
        <f t="shared" si="7"/>
        <v>3.6660505241320274</v>
      </c>
      <c r="I50" s="25">
        <v>7</v>
      </c>
      <c r="J50" s="27">
        <f t="shared" si="13"/>
        <v>36.183399999999999</v>
      </c>
      <c r="K50" s="20">
        <f t="shared" si="8"/>
        <v>3.4094269874427856</v>
      </c>
      <c r="L50" s="26">
        <f t="shared" si="14"/>
        <v>0.1494543336961221</v>
      </c>
      <c r="M50" s="26">
        <f t="shared" ref="M50:M54" si="17">+L50*28.3495</f>
        <v>4.236955633118213</v>
      </c>
      <c r="N50" s="25">
        <v>110</v>
      </c>
      <c r="O50" s="25">
        <v>164</v>
      </c>
      <c r="P50" s="28">
        <f t="shared" si="15"/>
        <v>2.8418604856280694</v>
      </c>
      <c r="Q50" s="116">
        <f t="shared" si="16"/>
        <v>2.5835095323891541E-2</v>
      </c>
      <c r="R50" s="119"/>
    </row>
    <row r="51" spans="1:18" ht="13.8" customHeight="1" x14ac:dyDescent="0.25">
      <c r="A51" s="29">
        <v>2016</v>
      </c>
      <c r="B51" s="35">
        <v>5.0170796951812635</v>
      </c>
      <c r="C51" s="30">
        <v>27</v>
      </c>
      <c r="D51" s="14">
        <f t="shared" si="11"/>
        <v>3.6624681774823222</v>
      </c>
      <c r="E51" s="30">
        <v>6</v>
      </c>
      <c r="F51" s="14">
        <f t="shared" si="12"/>
        <v>3.4427200868333827</v>
      </c>
      <c r="G51" s="30">
        <v>0</v>
      </c>
      <c r="H51" s="16">
        <f t="shared" si="7"/>
        <v>3.4427200868333827</v>
      </c>
      <c r="I51" s="30">
        <v>7</v>
      </c>
      <c r="J51" s="32">
        <f t="shared" si="13"/>
        <v>36.183400000000013</v>
      </c>
      <c r="K51" s="16">
        <f t="shared" si="8"/>
        <v>3.2017296807550459</v>
      </c>
      <c r="L51" s="14">
        <f t="shared" si="14"/>
        <v>0.14034979422487873</v>
      </c>
      <c r="M51" s="14">
        <f t="shared" si="17"/>
        <v>3.9788464913781993</v>
      </c>
      <c r="N51" s="30">
        <v>110</v>
      </c>
      <c r="O51" s="30">
        <v>164</v>
      </c>
      <c r="P51" s="33">
        <f t="shared" si="15"/>
        <v>2.668738500314646</v>
      </c>
      <c r="Q51" s="117">
        <f t="shared" si="16"/>
        <v>2.426125909376951E-2</v>
      </c>
      <c r="R51" s="119"/>
    </row>
    <row r="52" spans="1:18" ht="13.8" customHeight="1" x14ac:dyDescent="0.25">
      <c r="A52" s="29">
        <v>2017</v>
      </c>
      <c r="B52" s="35">
        <v>5.0525540013230179</v>
      </c>
      <c r="C52" s="30">
        <v>27</v>
      </c>
      <c r="D52" s="14">
        <f t="shared" si="11"/>
        <v>3.6883644209658031</v>
      </c>
      <c r="E52" s="30">
        <v>6</v>
      </c>
      <c r="F52" s="14">
        <f t="shared" si="12"/>
        <v>3.4670625557078547</v>
      </c>
      <c r="G52" s="30">
        <v>0</v>
      </c>
      <c r="H52" s="16">
        <f t="shared" si="7"/>
        <v>3.4670625557078547</v>
      </c>
      <c r="I52" s="30">
        <v>7</v>
      </c>
      <c r="J52" s="32">
        <f t="shared" si="13"/>
        <v>36.183399999999999</v>
      </c>
      <c r="K52" s="16">
        <f t="shared" si="8"/>
        <v>3.224368176808305</v>
      </c>
      <c r="L52" s="14">
        <f t="shared" si="14"/>
        <v>0.14134216665461063</v>
      </c>
      <c r="M52" s="14">
        <f t="shared" si="17"/>
        <v>4.0069797535748837</v>
      </c>
      <c r="N52" s="30">
        <v>110</v>
      </c>
      <c r="O52" s="30">
        <v>164</v>
      </c>
      <c r="P52" s="33">
        <f t="shared" si="15"/>
        <v>2.6876083713002266</v>
      </c>
      <c r="Q52" s="117">
        <f t="shared" si="16"/>
        <v>2.4432803375456606E-2</v>
      </c>
      <c r="R52" s="119"/>
    </row>
    <row r="53" spans="1:18" ht="13.8" customHeight="1" x14ac:dyDescent="0.25">
      <c r="A53" s="59">
        <v>2018</v>
      </c>
      <c r="B53" s="35">
        <v>5.1852256421665404</v>
      </c>
      <c r="C53" s="31">
        <v>27</v>
      </c>
      <c r="D53" s="35">
        <f>+B53-B53*(C53/100)</f>
        <v>3.7852147187815746</v>
      </c>
      <c r="E53" s="31">
        <v>6</v>
      </c>
      <c r="F53" s="35">
        <f>+(D53-D53*(E53)/100)</f>
        <v>3.5581018356546803</v>
      </c>
      <c r="G53" s="31">
        <v>0</v>
      </c>
      <c r="H53" s="80">
        <f>F53-(F53*G53/100)</f>
        <v>3.5581018356546803</v>
      </c>
      <c r="I53" s="31">
        <v>7</v>
      </c>
      <c r="J53" s="60">
        <f>100-(K53/B53*100)</f>
        <v>36.183399999999985</v>
      </c>
      <c r="K53" s="80">
        <f>+H53-H53*I53/100</f>
        <v>3.3090347071588528</v>
      </c>
      <c r="L53" s="35">
        <f>+(K53/365)*16</f>
        <v>0.14505357620422368</v>
      </c>
      <c r="M53" s="35">
        <f t="shared" si="17"/>
        <v>4.112196358601639</v>
      </c>
      <c r="N53" s="31">
        <v>110</v>
      </c>
      <c r="O53" s="31">
        <v>164</v>
      </c>
      <c r="P53" s="61">
        <f>+Q53*N53</f>
        <v>2.7581804844279287</v>
      </c>
      <c r="Q53" s="120">
        <f>+M53/O53</f>
        <v>2.5074368040253897E-2</v>
      </c>
      <c r="R53" s="119"/>
    </row>
    <row r="54" spans="1:18" ht="13.8" customHeight="1" x14ac:dyDescent="0.25">
      <c r="A54" s="59">
        <v>2019</v>
      </c>
      <c r="B54" s="35">
        <v>4.6504910783623021</v>
      </c>
      <c r="C54" s="31">
        <v>27</v>
      </c>
      <c r="D54" s="35">
        <f>+B54-B54*(C54/100)</f>
        <v>3.3948584872044805</v>
      </c>
      <c r="E54" s="31">
        <v>6</v>
      </c>
      <c r="F54" s="35">
        <f>+(D54-D54*(E54)/100)</f>
        <v>3.1911669779722116</v>
      </c>
      <c r="G54" s="31">
        <v>0</v>
      </c>
      <c r="H54" s="80">
        <f>F54-(F54*G54/100)</f>
        <v>3.1911669779722116</v>
      </c>
      <c r="I54" s="31">
        <v>7</v>
      </c>
      <c r="J54" s="60">
        <f>100-(K54/B54*100)</f>
        <v>36.183399999999999</v>
      </c>
      <c r="K54" s="80">
        <f>+H54-H54*I54/100</f>
        <v>2.9677852895141568</v>
      </c>
      <c r="L54" s="35">
        <f>+(K54/365)*16</f>
        <v>0.13009469762253839</v>
      </c>
      <c r="M54" s="35">
        <f t="shared" si="17"/>
        <v>3.688119630250152</v>
      </c>
      <c r="N54" s="31">
        <v>110</v>
      </c>
      <c r="O54" s="31">
        <v>164</v>
      </c>
      <c r="P54" s="61">
        <f>+Q54*N54</f>
        <v>2.4737387763872971</v>
      </c>
      <c r="Q54" s="120">
        <f>+M54/O54</f>
        <v>2.2488534330793609E-2</v>
      </c>
      <c r="R54" s="119"/>
    </row>
    <row r="55" spans="1:18" ht="13.8" customHeight="1" x14ac:dyDescent="0.25">
      <c r="A55" s="59">
        <v>2020</v>
      </c>
      <c r="B55" s="84" t="s">
        <v>8</v>
      </c>
      <c r="C55" s="172" t="s">
        <v>8</v>
      </c>
      <c r="D55" s="84" t="s">
        <v>8</v>
      </c>
      <c r="E55" s="172" t="s">
        <v>8</v>
      </c>
      <c r="F55" s="84" t="s">
        <v>8</v>
      </c>
      <c r="G55" s="172" t="s">
        <v>8</v>
      </c>
      <c r="H55" s="79" t="s">
        <v>8</v>
      </c>
      <c r="I55" s="172" t="s">
        <v>8</v>
      </c>
      <c r="J55" s="173" t="s">
        <v>8</v>
      </c>
      <c r="K55" s="79" t="s">
        <v>8</v>
      </c>
      <c r="L55" s="84" t="s">
        <v>8</v>
      </c>
      <c r="M55" s="84" t="s">
        <v>8</v>
      </c>
      <c r="N55" s="172" t="s">
        <v>8</v>
      </c>
      <c r="O55" s="172" t="s">
        <v>8</v>
      </c>
      <c r="P55" s="81" t="s">
        <v>8</v>
      </c>
      <c r="Q55" s="140" t="s">
        <v>8</v>
      </c>
      <c r="R55" s="119"/>
    </row>
    <row r="56" spans="1:18" ht="13.8" customHeight="1" x14ac:dyDescent="0.25">
      <c r="A56" s="19">
        <v>2021</v>
      </c>
      <c r="B56" s="76" t="s">
        <v>8</v>
      </c>
      <c r="C56" s="174" t="s">
        <v>8</v>
      </c>
      <c r="D56" s="76" t="s">
        <v>8</v>
      </c>
      <c r="E56" s="174" t="s">
        <v>8</v>
      </c>
      <c r="F56" s="76" t="s">
        <v>8</v>
      </c>
      <c r="G56" s="174" t="s">
        <v>8</v>
      </c>
      <c r="H56" s="76" t="s">
        <v>8</v>
      </c>
      <c r="I56" s="174" t="s">
        <v>8</v>
      </c>
      <c r="J56" s="175" t="s">
        <v>8</v>
      </c>
      <c r="K56" s="76" t="s">
        <v>8</v>
      </c>
      <c r="L56" s="76" t="s">
        <v>8</v>
      </c>
      <c r="M56" s="76" t="s">
        <v>8</v>
      </c>
      <c r="N56" s="174" t="s">
        <v>8</v>
      </c>
      <c r="O56" s="174" t="s">
        <v>8</v>
      </c>
      <c r="P56" s="77" t="s">
        <v>8</v>
      </c>
      <c r="Q56" s="137" t="s">
        <v>8</v>
      </c>
      <c r="R56" s="119"/>
    </row>
    <row r="57" spans="1:18" ht="13.8" customHeight="1" thickBot="1" x14ac:dyDescent="0.3">
      <c r="A57" s="123">
        <v>2022</v>
      </c>
      <c r="B57" s="135" t="s">
        <v>8</v>
      </c>
      <c r="C57" s="176" t="s">
        <v>8</v>
      </c>
      <c r="D57" s="135" t="s">
        <v>8</v>
      </c>
      <c r="E57" s="176" t="s">
        <v>8</v>
      </c>
      <c r="F57" s="135" t="s">
        <v>8</v>
      </c>
      <c r="G57" s="176" t="s">
        <v>8</v>
      </c>
      <c r="H57" s="135" t="s">
        <v>8</v>
      </c>
      <c r="I57" s="176" t="s">
        <v>8</v>
      </c>
      <c r="J57" s="177" t="s">
        <v>8</v>
      </c>
      <c r="K57" s="135" t="s">
        <v>8</v>
      </c>
      <c r="L57" s="135" t="s">
        <v>8</v>
      </c>
      <c r="M57" s="135" t="s">
        <v>8</v>
      </c>
      <c r="N57" s="176" t="s">
        <v>8</v>
      </c>
      <c r="O57" s="176" t="s">
        <v>8</v>
      </c>
      <c r="P57" s="144" t="s">
        <v>8</v>
      </c>
      <c r="Q57" s="141" t="s">
        <v>8</v>
      </c>
      <c r="R57" s="119"/>
    </row>
    <row r="58" spans="1:18" ht="15" customHeight="1" thickTop="1" x14ac:dyDescent="0.25">
      <c r="A58" s="7" t="s">
        <v>96</v>
      </c>
    </row>
    <row r="59" spans="1:18" ht="15" customHeight="1" x14ac:dyDescent="0.25">
      <c r="A59" s="7" t="s">
        <v>88</v>
      </c>
    </row>
    <row r="60" spans="1:18" ht="15" customHeight="1" x14ac:dyDescent="0.25">
      <c r="A60" s="7" t="s">
        <v>104</v>
      </c>
    </row>
    <row r="61" spans="1:18" ht="15" customHeight="1" x14ac:dyDescent="0.25">
      <c r="A61" s="7" t="s">
        <v>209</v>
      </c>
    </row>
    <row r="62" spans="1:18" ht="15" customHeight="1" x14ac:dyDescent="0.25">
      <c r="A62" s="7" t="s">
        <v>210</v>
      </c>
    </row>
    <row r="63" spans="1:18" ht="15" customHeight="1" x14ac:dyDescent="0.25">
      <c r="A63" s="7" t="s">
        <v>105</v>
      </c>
    </row>
    <row r="64" spans="1:18" ht="15" customHeight="1" x14ac:dyDescent="0.25">
      <c r="A64" s="7" t="s">
        <v>106</v>
      </c>
    </row>
    <row r="65" spans="1:1" ht="15" customHeight="1" x14ac:dyDescent="0.25">
      <c r="A65" s="7" t="s">
        <v>201</v>
      </c>
    </row>
    <row r="66" spans="1:1" ht="15" customHeight="1" x14ac:dyDescent="0.25">
      <c r="A66"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R71"/>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108</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49"/>
      <c r="M2" s="49"/>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0"/>
      <c r="B4" s="58" t="s">
        <v>80</v>
      </c>
      <c r="C4" s="58" t="s">
        <v>81</v>
      </c>
      <c r="D4" s="58" t="s">
        <v>80</v>
      </c>
      <c r="E4" s="58" t="s">
        <v>81</v>
      </c>
      <c r="F4" s="58" t="s">
        <v>80</v>
      </c>
      <c r="G4" s="58" t="s">
        <v>81</v>
      </c>
      <c r="H4" s="58" t="s">
        <v>80</v>
      </c>
      <c r="I4" s="58" t="s">
        <v>81</v>
      </c>
      <c r="J4" s="58" t="s">
        <v>81</v>
      </c>
      <c r="K4" s="58" t="s">
        <v>80</v>
      </c>
      <c r="L4" s="58" t="s">
        <v>82</v>
      </c>
      <c r="M4" s="58" t="s">
        <v>83</v>
      </c>
      <c r="N4" s="58" t="s">
        <v>84</v>
      </c>
      <c r="O4" s="58" t="s">
        <v>85</v>
      </c>
      <c r="P4" s="58" t="s">
        <v>84</v>
      </c>
      <c r="Q4" s="130" t="s">
        <v>86</v>
      </c>
      <c r="R4" s="119"/>
    </row>
    <row r="5" spans="1:18" ht="13.8" customHeight="1" x14ac:dyDescent="0.25">
      <c r="A5" s="13">
        <v>1970</v>
      </c>
      <c r="B5" s="14">
        <v>2.1628660047207537</v>
      </c>
      <c r="C5" s="15">
        <v>8</v>
      </c>
      <c r="D5" s="16">
        <f t="shared" ref="D5:D46" si="0">+B5-B5*(C5/100)</f>
        <v>1.9898367243430934</v>
      </c>
      <c r="E5" s="15">
        <v>7.7695411820476963</v>
      </c>
      <c r="F5" s="16">
        <f t="shared" ref="F5:F46" si="1">+(D5-D5*(E5)/100)</f>
        <v>1.835235540589748</v>
      </c>
      <c r="G5" s="15">
        <v>18</v>
      </c>
      <c r="H5" s="15">
        <f>F5-(F5*G5/100)</f>
        <v>1.5048931432835935</v>
      </c>
      <c r="I5" s="15">
        <v>39</v>
      </c>
      <c r="J5" s="17">
        <f t="shared" ref="J5:J46" si="2">100-(K5/B5*100)</f>
        <v>57.557018539319429</v>
      </c>
      <c r="K5" s="16">
        <f>+H5-H5*I5/100</f>
        <v>0.91798481740299198</v>
      </c>
      <c r="L5" s="16">
        <f t="shared" ref="L5:L46" si="3">+(K5/365)*16</f>
        <v>4.0240430351911979E-2</v>
      </c>
      <c r="M5" s="16">
        <f t="shared" ref="M5:M46" si="4">+L5*28.3495</f>
        <v>1.1407960802615287</v>
      </c>
      <c r="N5" s="15">
        <v>30</v>
      </c>
      <c r="O5" s="15">
        <v>149</v>
      </c>
      <c r="P5" s="18">
        <f t="shared" ref="P5:P46" si="5">+Q5*N5</f>
        <v>0.22969048595869704</v>
      </c>
      <c r="Q5" s="114">
        <f t="shared" ref="Q5:Q46" si="6">+M5/O5</f>
        <v>7.656349531956568E-3</v>
      </c>
      <c r="R5" s="119"/>
    </row>
    <row r="6" spans="1:18" ht="13.8" customHeight="1" x14ac:dyDescent="0.25">
      <c r="A6" s="19">
        <v>1971</v>
      </c>
      <c r="B6" s="20">
        <v>2.264748797318707</v>
      </c>
      <c r="C6" s="21">
        <v>8</v>
      </c>
      <c r="D6" s="20">
        <f t="shared" si="0"/>
        <v>2.0835688935332106</v>
      </c>
      <c r="E6" s="21">
        <v>7.7695411820476963</v>
      </c>
      <c r="F6" s="20">
        <f t="shared" si="1"/>
        <v>1.9216851502938124</v>
      </c>
      <c r="G6" s="21">
        <v>18</v>
      </c>
      <c r="H6" s="21">
        <f t="shared" ref="H6:H52" si="7">F6-(F6*G6/100)</f>
        <v>1.5757818232409262</v>
      </c>
      <c r="I6" s="21">
        <v>39</v>
      </c>
      <c r="J6" s="22">
        <f t="shared" si="2"/>
        <v>57.557018539319429</v>
      </c>
      <c r="K6" s="20">
        <f t="shared" ref="K6:K52" si="8">+H6-H6*I6/100</f>
        <v>0.96122691217696499</v>
      </c>
      <c r="L6" s="20">
        <f t="shared" si="3"/>
        <v>4.2135974232414906E-2</v>
      </c>
      <c r="M6" s="20">
        <f t="shared" si="4"/>
        <v>1.1945338015018463</v>
      </c>
      <c r="N6" s="21">
        <v>30</v>
      </c>
      <c r="O6" s="21">
        <v>149</v>
      </c>
      <c r="P6" s="23">
        <f t="shared" si="5"/>
        <v>0.24051016137621067</v>
      </c>
      <c r="Q6" s="115">
        <f t="shared" si="6"/>
        <v>8.0170053792070223E-3</v>
      </c>
      <c r="R6" s="119"/>
    </row>
    <row r="7" spans="1:18" ht="13.8" customHeight="1" x14ac:dyDescent="0.25">
      <c r="A7" s="19">
        <v>1972</v>
      </c>
      <c r="B7" s="20">
        <v>2.4035712924495942</v>
      </c>
      <c r="C7" s="21">
        <v>8</v>
      </c>
      <c r="D7" s="20">
        <f t="shared" si="0"/>
        <v>2.2112855890536265</v>
      </c>
      <c r="E7" s="21">
        <v>7.7695411820476963</v>
      </c>
      <c r="F7" s="20">
        <f t="shared" si="1"/>
        <v>2.0394788445594192</v>
      </c>
      <c r="G7" s="21">
        <v>18</v>
      </c>
      <c r="H7" s="21">
        <f t="shared" si="7"/>
        <v>1.6723726525387237</v>
      </c>
      <c r="I7" s="21">
        <v>39</v>
      </c>
      <c r="J7" s="22">
        <f t="shared" si="2"/>
        <v>57.557018539319444</v>
      </c>
      <c r="K7" s="20">
        <f t="shared" si="8"/>
        <v>1.0201473180486214</v>
      </c>
      <c r="L7" s="20">
        <f t="shared" si="3"/>
        <v>4.47187865445971E-2</v>
      </c>
      <c r="M7" s="20">
        <f t="shared" si="4"/>
        <v>1.2677552391460554</v>
      </c>
      <c r="N7" s="21">
        <v>30</v>
      </c>
      <c r="O7" s="21">
        <v>149</v>
      </c>
      <c r="P7" s="23">
        <f t="shared" si="5"/>
        <v>0.25525273271397086</v>
      </c>
      <c r="Q7" s="115">
        <f t="shared" si="6"/>
        <v>8.5084244237990294E-3</v>
      </c>
      <c r="R7" s="119"/>
    </row>
    <row r="8" spans="1:18" ht="13.8" customHeight="1" x14ac:dyDescent="0.25">
      <c r="A8" s="19">
        <v>1973</v>
      </c>
      <c r="B8" s="20">
        <v>2.5341066212383621</v>
      </c>
      <c r="C8" s="21">
        <v>8</v>
      </c>
      <c r="D8" s="20">
        <f t="shared" si="0"/>
        <v>2.331378091539293</v>
      </c>
      <c r="E8" s="21">
        <v>7.7695411820476963</v>
      </c>
      <c r="F8" s="20">
        <f t="shared" si="1"/>
        <v>2.15024071060791</v>
      </c>
      <c r="G8" s="21">
        <v>18</v>
      </c>
      <c r="H8" s="21">
        <f t="shared" si="7"/>
        <v>1.7631973826984861</v>
      </c>
      <c r="I8" s="21">
        <v>39</v>
      </c>
      <c r="J8" s="22">
        <f t="shared" si="2"/>
        <v>57.557018539319451</v>
      </c>
      <c r="K8" s="20">
        <f t="shared" si="8"/>
        <v>1.0755504034460763</v>
      </c>
      <c r="L8" s="20">
        <f t="shared" si="3"/>
        <v>4.7147414945581431E-2</v>
      </c>
      <c r="M8" s="20">
        <f t="shared" si="4"/>
        <v>1.3366056399997608</v>
      </c>
      <c r="N8" s="21">
        <v>30</v>
      </c>
      <c r="O8" s="21">
        <v>149</v>
      </c>
      <c r="P8" s="23">
        <f t="shared" si="5"/>
        <v>0.26911522953015321</v>
      </c>
      <c r="Q8" s="115">
        <f t="shared" si="6"/>
        <v>8.9705076510051066E-3</v>
      </c>
      <c r="R8" s="119"/>
    </row>
    <row r="9" spans="1:18" ht="13.8" customHeight="1" x14ac:dyDescent="0.25">
      <c r="A9" s="19">
        <v>1974</v>
      </c>
      <c r="B9" s="20">
        <v>2.7247561420408317</v>
      </c>
      <c r="C9" s="21">
        <v>8</v>
      </c>
      <c r="D9" s="20">
        <f t="shared" si="0"/>
        <v>2.5067756506775654</v>
      </c>
      <c r="E9" s="21">
        <v>7.7695411820476963</v>
      </c>
      <c r="F9" s="20">
        <f t="shared" si="1"/>
        <v>2.3120106841566277</v>
      </c>
      <c r="G9" s="21">
        <v>18</v>
      </c>
      <c r="H9" s="21">
        <f t="shared" si="7"/>
        <v>1.8958487610084347</v>
      </c>
      <c r="I9" s="21">
        <v>39</v>
      </c>
      <c r="J9" s="22">
        <f t="shared" si="2"/>
        <v>57.557018539319436</v>
      </c>
      <c r="K9" s="20">
        <f t="shared" si="8"/>
        <v>1.1564677442151452</v>
      </c>
      <c r="L9" s="20">
        <f t="shared" si="3"/>
        <v>5.0694476458746092E-2</v>
      </c>
      <c r="M9" s="20">
        <f t="shared" si="4"/>
        <v>1.4371630603672223</v>
      </c>
      <c r="N9" s="21">
        <v>30</v>
      </c>
      <c r="O9" s="21">
        <v>149</v>
      </c>
      <c r="P9" s="23">
        <f t="shared" si="5"/>
        <v>0.28936169000682332</v>
      </c>
      <c r="Q9" s="115">
        <f t="shared" si="6"/>
        <v>9.6453896668941101E-3</v>
      </c>
      <c r="R9" s="119"/>
    </row>
    <row r="10" spans="1:18" ht="13.8" customHeight="1" x14ac:dyDescent="0.25">
      <c r="A10" s="19">
        <v>1975</v>
      </c>
      <c r="B10" s="20">
        <v>2.4845698304880703</v>
      </c>
      <c r="C10" s="21">
        <v>8</v>
      </c>
      <c r="D10" s="20">
        <f t="shared" si="0"/>
        <v>2.2858042440490247</v>
      </c>
      <c r="E10" s="21">
        <v>7.7695411820476963</v>
      </c>
      <c r="F10" s="20">
        <f t="shared" si="1"/>
        <v>2.1082077419666416</v>
      </c>
      <c r="G10" s="21">
        <v>18</v>
      </c>
      <c r="H10" s="21">
        <f t="shared" si="7"/>
        <v>1.7287303484126462</v>
      </c>
      <c r="I10" s="21">
        <v>39</v>
      </c>
      <c r="J10" s="22">
        <f t="shared" si="2"/>
        <v>57.557018539319436</v>
      </c>
      <c r="K10" s="20">
        <f t="shared" si="8"/>
        <v>1.0545255125317141</v>
      </c>
      <c r="L10" s="20">
        <f t="shared" si="3"/>
        <v>4.6225775891801164E-2</v>
      </c>
      <c r="M10" s="20">
        <f t="shared" si="4"/>
        <v>1.3104776336446171</v>
      </c>
      <c r="N10" s="21">
        <v>30</v>
      </c>
      <c r="O10" s="21">
        <v>149</v>
      </c>
      <c r="P10" s="23">
        <f t="shared" si="5"/>
        <v>0.26385455710965444</v>
      </c>
      <c r="Q10" s="115">
        <f t="shared" si="6"/>
        <v>8.7951519036551483E-3</v>
      </c>
      <c r="R10" s="119"/>
    </row>
    <row r="11" spans="1:18" ht="13.8" customHeight="1" x14ac:dyDescent="0.25">
      <c r="A11" s="13">
        <v>1976</v>
      </c>
      <c r="B11" s="14">
        <v>2.6670030041048456</v>
      </c>
      <c r="C11" s="15">
        <v>8</v>
      </c>
      <c r="D11" s="16">
        <f t="shared" si="0"/>
        <v>2.453642763776458</v>
      </c>
      <c r="E11" s="15">
        <v>7.7695411820476963</v>
      </c>
      <c r="F11" s="16">
        <f t="shared" si="1"/>
        <v>2.2630059787845127</v>
      </c>
      <c r="G11" s="15">
        <v>18</v>
      </c>
      <c r="H11" s="15">
        <f t="shared" si="7"/>
        <v>1.8556649026033005</v>
      </c>
      <c r="I11" s="15">
        <v>39</v>
      </c>
      <c r="J11" s="17">
        <f t="shared" si="2"/>
        <v>57.557018539319436</v>
      </c>
      <c r="K11" s="16">
        <f t="shared" si="8"/>
        <v>1.1319555905880132</v>
      </c>
      <c r="L11" s="16">
        <f t="shared" si="3"/>
        <v>4.9619971094269071E-2</v>
      </c>
      <c r="M11" s="16">
        <f t="shared" si="4"/>
        <v>1.4067013705369811</v>
      </c>
      <c r="N11" s="15">
        <v>30</v>
      </c>
      <c r="O11" s="15">
        <v>149</v>
      </c>
      <c r="P11" s="18">
        <f t="shared" si="5"/>
        <v>0.28322846386650624</v>
      </c>
      <c r="Q11" s="114">
        <f t="shared" si="6"/>
        <v>9.4409487955502084E-3</v>
      </c>
      <c r="R11" s="119"/>
    </row>
    <row r="12" spans="1:18" ht="13.8" customHeight="1" x14ac:dyDescent="0.25">
      <c r="A12" s="13">
        <v>1977</v>
      </c>
      <c r="B12" s="14">
        <v>2.799231743696621</v>
      </c>
      <c r="C12" s="15">
        <v>8</v>
      </c>
      <c r="D12" s="16">
        <f t="shared" si="0"/>
        <v>2.5752932042008911</v>
      </c>
      <c r="E12" s="15">
        <v>7.7695411820476963</v>
      </c>
      <c r="F12" s="16">
        <f t="shared" si="1"/>
        <v>2.3752047381420271</v>
      </c>
      <c r="G12" s="15">
        <v>18</v>
      </c>
      <c r="H12" s="15">
        <f t="shared" si="7"/>
        <v>1.9476678852764622</v>
      </c>
      <c r="I12" s="15">
        <v>39</v>
      </c>
      <c r="J12" s="17">
        <f t="shared" si="2"/>
        <v>57.557018539319444</v>
      </c>
      <c r="K12" s="16">
        <f t="shared" si="8"/>
        <v>1.188077410018642</v>
      </c>
      <c r="L12" s="16">
        <f t="shared" si="3"/>
        <v>5.2080105644652798E-2</v>
      </c>
      <c r="M12" s="16">
        <f t="shared" si="4"/>
        <v>1.4764449549730845</v>
      </c>
      <c r="N12" s="15">
        <v>30</v>
      </c>
      <c r="O12" s="15">
        <v>149</v>
      </c>
      <c r="P12" s="18">
        <f t="shared" si="5"/>
        <v>0.29727079630330561</v>
      </c>
      <c r="Q12" s="114">
        <f t="shared" si="6"/>
        <v>9.9090265434435207E-3</v>
      </c>
      <c r="R12" s="119"/>
    </row>
    <row r="13" spans="1:18" ht="13.8" customHeight="1" x14ac:dyDescent="0.25">
      <c r="A13" s="13">
        <v>1978</v>
      </c>
      <c r="B13" s="14">
        <v>2.7661342857784668</v>
      </c>
      <c r="C13" s="15">
        <v>8</v>
      </c>
      <c r="D13" s="16">
        <f t="shared" si="0"/>
        <v>2.5448435429161895</v>
      </c>
      <c r="E13" s="15">
        <v>7.7695411820476963</v>
      </c>
      <c r="F13" s="16">
        <f t="shared" si="1"/>
        <v>2.3471208758306346</v>
      </c>
      <c r="G13" s="15">
        <v>18</v>
      </c>
      <c r="H13" s="15">
        <f t="shared" si="7"/>
        <v>1.9246391181811204</v>
      </c>
      <c r="I13" s="15">
        <v>39</v>
      </c>
      <c r="J13" s="17">
        <f t="shared" si="2"/>
        <v>57.557018539319429</v>
      </c>
      <c r="K13" s="16">
        <f t="shared" si="8"/>
        <v>1.1740298620904834</v>
      </c>
      <c r="L13" s="16">
        <f t="shared" si="3"/>
        <v>5.1464322721774619E-2</v>
      </c>
      <c r="M13" s="16">
        <f t="shared" si="4"/>
        <v>1.4589878170009496</v>
      </c>
      <c r="N13" s="15">
        <v>30</v>
      </c>
      <c r="O13" s="15">
        <v>149</v>
      </c>
      <c r="P13" s="18">
        <f t="shared" si="5"/>
        <v>0.293755936308916</v>
      </c>
      <c r="Q13" s="114">
        <f t="shared" si="6"/>
        <v>9.7918645436305338E-3</v>
      </c>
      <c r="R13" s="119"/>
    </row>
    <row r="14" spans="1:18" ht="13.8" customHeight="1" x14ac:dyDescent="0.25">
      <c r="A14" s="13">
        <v>1979</v>
      </c>
      <c r="B14" s="14">
        <v>2.9375041656483964</v>
      </c>
      <c r="C14" s="15">
        <v>8</v>
      </c>
      <c r="D14" s="16">
        <f t="shared" si="0"/>
        <v>2.7025038323965247</v>
      </c>
      <c r="E14" s="15">
        <v>7.7695411820476963</v>
      </c>
      <c r="F14" s="16">
        <f t="shared" si="1"/>
        <v>2.4925316841920595</v>
      </c>
      <c r="G14" s="15">
        <v>18</v>
      </c>
      <c r="H14" s="15">
        <f t="shared" si="7"/>
        <v>2.0438759810374889</v>
      </c>
      <c r="I14" s="15">
        <v>39</v>
      </c>
      <c r="J14" s="17">
        <f t="shared" si="2"/>
        <v>57.557018539319436</v>
      </c>
      <c r="K14" s="16">
        <f t="shared" si="8"/>
        <v>1.2467643484328681</v>
      </c>
      <c r="L14" s="16">
        <f t="shared" si="3"/>
        <v>5.4652683766920243E-2</v>
      </c>
      <c r="M14" s="16">
        <f t="shared" si="4"/>
        <v>1.5493762584503055</v>
      </c>
      <c r="N14" s="15">
        <v>30</v>
      </c>
      <c r="O14" s="15">
        <v>149</v>
      </c>
      <c r="P14" s="18">
        <f t="shared" si="5"/>
        <v>0.31195495136583329</v>
      </c>
      <c r="Q14" s="114">
        <f t="shared" si="6"/>
        <v>1.039849837886111E-2</v>
      </c>
      <c r="R14" s="119"/>
    </row>
    <row r="15" spans="1:18" ht="13.8" customHeight="1" x14ac:dyDescent="0.25">
      <c r="A15" s="13">
        <v>1980</v>
      </c>
      <c r="B15" s="14">
        <v>2.8854851883403736</v>
      </c>
      <c r="C15" s="15">
        <v>8</v>
      </c>
      <c r="D15" s="16">
        <f t="shared" si="0"/>
        <v>2.6546463732731436</v>
      </c>
      <c r="E15" s="15">
        <v>7.7695411820476963</v>
      </c>
      <c r="F15" s="16">
        <f t="shared" si="1"/>
        <v>2.4483925300639511</v>
      </c>
      <c r="G15" s="15">
        <v>18</v>
      </c>
      <c r="H15" s="15">
        <f t="shared" si="7"/>
        <v>2.0076818746524401</v>
      </c>
      <c r="I15" s="15">
        <v>39</v>
      </c>
      <c r="J15" s="17">
        <f t="shared" si="2"/>
        <v>57.557018539319436</v>
      </c>
      <c r="K15" s="16">
        <f t="shared" si="8"/>
        <v>1.2246859435379884</v>
      </c>
      <c r="L15" s="16">
        <f t="shared" si="3"/>
        <v>5.3684863278377577E-2</v>
      </c>
      <c r="M15" s="16">
        <f t="shared" si="4"/>
        <v>1.5219390315103651</v>
      </c>
      <c r="N15" s="15">
        <v>30</v>
      </c>
      <c r="O15" s="15">
        <v>149</v>
      </c>
      <c r="P15" s="18">
        <f t="shared" si="5"/>
        <v>0.30643067748530839</v>
      </c>
      <c r="Q15" s="114">
        <f t="shared" si="6"/>
        <v>1.0214355916176946E-2</v>
      </c>
      <c r="R15" s="119"/>
    </row>
    <row r="16" spans="1:18" ht="13.8" customHeight="1" x14ac:dyDescent="0.25">
      <c r="A16" s="19">
        <v>1981</v>
      </c>
      <c r="B16" s="20">
        <v>2.7860640268561441</v>
      </c>
      <c r="C16" s="21">
        <v>8</v>
      </c>
      <c r="D16" s="20">
        <f t="shared" si="0"/>
        <v>2.5631789047076525</v>
      </c>
      <c r="E16" s="21">
        <v>7.7695411820476963</v>
      </c>
      <c r="F16" s="20">
        <f t="shared" si="1"/>
        <v>2.3640316641368324</v>
      </c>
      <c r="G16" s="21">
        <v>18</v>
      </c>
      <c r="H16" s="21">
        <f t="shared" si="7"/>
        <v>1.9385059645922027</v>
      </c>
      <c r="I16" s="21">
        <v>39</v>
      </c>
      <c r="J16" s="22">
        <f t="shared" si="2"/>
        <v>57.557018539319429</v>
      </c>
      <c r="K16" s="20">
        <f t="shared" si="8"/>
        <v>1.1824886384012436</v>
      </c>
      <c r="L16" s="20">
        <f t="shared" si="3"/>
        <v>5.1835118395670954E-2</v>
      </c>
      <c r="M16" s="20">
        <f t="shared" si="4"/>
        <v>1.4694996889580736</v>
      </c>
      <c r="N16" s="21">
        <v>30</v>
      </c>
      <c r="O16" s="21">
        <v>149</v>
      </c>
      <c r="P16" s="23">
        <f t="shared" si="5"/>
        <v>0.29587242059558527</v>
      </c>
      <c r="Q16" s="115">
        <f t="shared" si="6"/>
        <v>9.8624140198528432E-3</v>
      </c>
      <c r="R16" s="119"/>
    </row>
    <row r="17" spans="1:18" ht="13.8" customHeight="1" x14ac:dyDescent="0.25">
      <c r="A17" s="19">
        <v>1982</v>
      </c>
      <c r="B17" s="20">
        <v>2.9721604906368979</v>
      </c>
      <c r="C17" s="21">
        <v>8</v>
      </c>
      <c r="D17" s="20">
        <f t="shared" si="0"/>
        <v>2.734387651385946</v>
      </c>
      <c r="E17" s="21">
        <v>7.7695411820476963</v>
      </c>
      <c r="F17" s="20">
        <f t="shared" si="1"/>
        <v>2.5219382767346881</v>
      </c>
      <c r="G17" s="21">
        <v>18</v>
      </c>
      <c r="H17" s="21">
        <f t="shared" si="7"/>
        <v>2.0679893869224442</v>
      </c>
      <c r="I17" s="21">
        <v>39</v>
      </c>
      <c r="J17" s="22">
        <f t="shared" si="2"/>
        <v>57.557018539319444</v>
      </c>
      <c r="K17" s="20">
        <f t="shared" si="8"/>
        <v>1.2614735260226908</v>
      </c>
      <c r="L17" s="20">
        <f t="shared" si="3"/>
        <v>5.5297469633871381E-2</v>
      </c>
      <c r="M17" s="20">
        <f t="shared" si="4"/>
        <v>1.5676556153854366</v>
      </c>
      <c r="N17" s="21">
        <v>30</v>
      </c>
      <c r="O17" s="21">
        <v>149</v>
      </c>
      <c r="P17" s="23">
        <f t="shared" si="5"/>
        <v>0.31563535880243693</v>
      </c>
      <c r="Q17" s="115">
        <f t="shared" si="6"/>
        <v>1.0521178626747897E-2</v>
      </c>
      <c r="R17" s="119"/>
    </row>
    <row r="18" spans="1:18" ht="13.8" customHeight="1" x14ac:dyDescent="0.25">
      <c r="A18" s="19">
        <v>1983</v>
      </c>
      <c r="B18" s="20">
        <v>3.3255515200143404</v>
      </c>
      <c r="C18" s="21">
        <v>8</v>
      </c>
      <c r="D18" s="20">
        <f t="shared" si="0"/>
        <v>3.0595073984131931</v>
      </c>
      <c r="E18" s="21">
        <v>7.7695411820476963</v>
      </c>
      <c r="F18" s="20">
        <f t="shared" si="1"/>
        <v>2.8217977111256838</v>
      </c>
      <c r="G18" s="21">
        <v>18</v>
      </c>
      <c r="H18" s="21">
        <f t="shared" si="7"/>
        <v>2.3138741231230608</v>
      </c>
      <c r="I18" s="21">
        <v>39</v>
      </c>
      <c r="J18" s="22">
        <f t="shared" si="2"/>
        <v>57.557018539319444</v>
      </c>
      <c r="K18" s="20">
        <f t="shared" si="8"/>
        <v>1.411463215105067</v>
      </c>
      <c r="L18" s="20">
        <f t="shared" si="3"/>
        <v>6.1872360114194717E-2</v>
      </c>
      <c r="M18" s="20">
        <f t="shared" si="4"/>
        <v>1.7540504730573632</v>
      </c>
      <c r="N18" s="21">
        <v>30</v>
      </c>
      <c r="O18" s="21">
        <v>149</v>
      </c>
      <c r="P18" s="23">
        <f t="shared" si="5"/>
        <v>0.35316452477665033</v>
      </c>
      <c r="Q18" s="115">
        <f t="shared" si="6"/>
        <v>1.1772150825888344E-2</v>
      </c>
      <c r="R18" s="119"/>
    </row>
    <row r="19" spans="1:18" ht="13.8" customHeight="1" x14ac:dyDescent="0.25">
      <c r="A19" s="19">
        <v>1984</v>
      </c>
      <c r="B19" s="20">
        <v>3.6247397904784466</v>
      </c>
      <c r="C19" s="21">
        <v>8</v>
      </c>
      <c r="D19" s="20">
        <f t="shared" si="0"/>
        <v>3.3347606072401708</v>
      </c>
      <c r="E19" s="21">
        <v>7.7695411820476963</v>
      </c>
      <c r="F19" s="20">
        <f t="shared" si="1"/>
        <v>3.0756650085379418</v>
      </c>
      <c r="G19" s="21">
        <v>18</v>
      </c>
      <c r="H19" s="21">
        <f t="shared" si="7"/>
        <v>2.5220453070011124</v>
      </c>
      <c r="I19" s="21">
        <v>39</v>
      </c>
      <c r="J19" s="22">
        <f t="shared" si="2"/>
        <v>57.557018539319436</v>
      </c>
      <c r="K19" s="20">
        <f t="shared" si="8"/>
        <v>1.5384476372706786</v>
      </c>
      <c r="L19" s="20">
        <f t="shared" si="3"/>
        <v>6.7438800537892765E-2</v>
      </c>
      <c r="M19" s="20">
        <f t="shared" si="4"/>
        <v>1.911856275848991</v>
      </c>
      <c r="N19" s="21">
        <v>30</v>
      </c>
      <c r="O19" s="21">
        <v>149</v>
      </c>
      <c r="P19" s="23">
        <f t="shared" si="5"/>
        <v>0.38493750520449482</v>
      </c>
      <c r="Q19" s="115">
        <f t="shared" si="6"/>
        <v>1.2831250173483161E-2</v>
      </c>
      <c r="R19" s="119"/>
    </row>
    <row r="20" spans="1:18" ht="13.8" customHeight="1" x14ac:dyDescent="0.25">
      <c r="A20" s="19">
        <v>1985</v>
      </c>
      <c r="B20" s="20">
        <v>3.8001224493219161</v>
      </c>
      <c r="C20" s="21">
        <v>8</v>
      </c>
      <c r="D20" s="20">
        <f t="shared" si="0"/>
        <v>3.4961126533761631</v>
      </c>
      <c r="E20" s="21">
        <v>7.7695411820476963</v>
      </c>
      <c r="F20" s="20">
        <f t="shared" si="1"/>
        <v>3.2244807410013214</v>
      </c>
      <c r="G20" s="21">
        <v>18</v>
      </c>
      <c r="H20" s="21">
        <f t="shared" si="7"/>
        <v>2.6440742076210837</v>
      </c>
      <c r="I20" s="21">
        <v>39</v>
      </c>
      <c r="J20" s="22">
        <f t="shared" si="2"/>
        <v>57.557018539319429</v>
      </c>
      <c r="K20" s="20">
        <f t="shared" si="8"/>
        <v>1.6128852666488611</v>
      </c>
      <c r="L20" s="20">
        <f t="shared" si="3"/>
        <v>7.0701819907895286E-2</v>
      </c>
      <c r="M20" s="20">
        <f t="shared" si="4"/>
        <v>2.0043612434788773</v>
      </c>
      <c r="N20" s="21">
        <v>30</v>
      </c>
      <c r="O20" s="21">
        <v>149</v>
      </c>
      <c r="P20" s="23">
        <f t="shared" si="5"/>
        <v>0.40356266647225719</v>
      </c>
      <c r="Q20" s="115">
        <f t="shared" si="6"/>
        <v>1.3452088882408572E-2</v>
      </c>
      <c r="R20" s="119"/>
    </row>
    <row r="21" spans="1:18" ht="13.8" customHeight="1" x14ac:dyDescent="0.25">
      <c r="A21" s="13">
        <v>1986</v>
      </c>
      <c r="B21" s="14">
        <v>3.9654935986137598</v>
      </c>
      <c r="C21" s="15">
        <v>8</v>
      </c>
      <c r="D21" s="16">
        <f t="shared" si="0"/>
        <v>3.6482541107246589</v>
      </c>
      <c r="E21" s="15">
        <v>7.7695411820476963</v>
      </c>
      <c r="F21" s="16">
        <f t="shared" si="1"/>
        <v>3.3648015051661586</v>
      </c>
      <c r="G21" s="15">
        <v>18</v>
      </c>
      <c r="H21" s="15">
        <f t="shared" si="7"/>
        <v>2.7591372342362499</v>
      </c>
      <c r="I21" s="15">
        <v>39</v>
      </c>
      <c r="J21" s="17">
        <f t="shared" si="2"/>
        <v>57.557018539319436</v>
      </c>
      <c r="K21" s="16">
        <f t="shared" si="8"/>
        <v>1.6830737128841124</v>
      </c>
      <c r="L21" s="16">
        <f t="shared" si="3"/>
        <v>7.3778573715467949E-2</v>
      </c>
      <c r="M21" s="16">
        <f t="shared" si="4"/>
        <v>2.0915856755466584</v>
      </c>
      <c r="N21" s="15">
        <v>30</v>
      </c>
      <c r="O21" s="15">
        <v>149</v>
      </c>
      <c r="P21" s="18">
        <f t="shared" si="5"/>
        <v>0.42112463266040107</v>
      </c>
      <c r="Q21" s="114">
        <f t="shared" si="6"/>
        <v>1.4037487755346701E-2</v>
      </c>
      <c r="R21" s="119"/>
    </row>
    <row r="22" spans="1:18" ht="13.8" customHeight="1" x14ac:dyDescent="0.25">
      <c r="A22" s="13">
        <v>1987</v>
      </c>
      <c r="B22" s="14">
        <v>4.2293372432085139</v>
      </c>
      <c r="C22" s="15">
        <v>8</v>
      </c>
      <c r="D22" s="16">
        <f t="shared" si="0"/>
        <v>3.8909902637518328</v>
      </c>
      <c r="E22" s="15">
        <v>7.7695411820476963</v>
      </c>
      <c r="F22" s="16">
        <f t="shared" si="1"/>
        <v>3.5886781728201678</v>
      </c>
      <c r="G22" s="15">
        <v>18</v>
      </c>
      <c r="H22" s="15">
        <f t="shared" si="7"/>
        <v>2.9427161017125378</v>
      </c>
      <c r="I22" s="15">
        <v>39</v>
      </c>
      <c r="J22" s="17">
        <f t="shared" si="2"/>
        <v>57.557018539319429</v>
      </c>
      <c r="K22" s="16">
        <f t="shared" si="8"/>
        <v>1.7950568220446481</v>
      </c>
      <c r="L22" s="16">
        <f t="shared" si="3"/>
        <v>7.8687422336203752E-2</v>
      </c>
      <c r="M22" s="16">
        <f t="shared" si="4"/>
        <v>2.2307490795202081</v>
      </c>
      <c r="N22" s="15">
        <v>30</v>
      </c>
      <c r="O22" s="15">
        <v>149</v>
      </c>
      <c r="P22" s="18">
        <f t="shared" si="5"/>
        <v>0.44914410997051168</v>
      </c>
      <c r="Q22" s="114">
        <f t="shared" si="6"/>
        <v>1.4971470332350389E-2</v>
      </c>
      <c r="R22" s="119"/>
    </row>
    <row r="23" spans="1:18" ht="13.8" customHeight="1" x14ac:dyDescent="0.25">
      <c r="A23" s="13">
        <v>1988</v>
      </c>
      <c r="B23" s="14">
        <v>4.4755347500826463</v>
      </c>
      <c r="C23" s="15">
        <v>8</v>
      </c>
      <c r="D23" s="16">
        <f t="shared" si="0"/>
        <v>4.1174919700760348</v>
      </c>
      <c r="E23" s="15">
        <v>7.7695411820476963</v>
      </c>
      <c r="F23" s="16">
        <f t="shared" si="1"/>
        <v>3.7975817357934702</v>
      </c>
      <c r="G23" s="15">
        <v>18</v>
      </c>
      <c r="H23" s="15">
        <f t="shared" si="7"/>
        <v>3.1140170233506455</v>
      </c>
      <c r="I23" s="15">
        <v>39</v>
      </c>
      <c r="J23" s="17">
        <f t="shared" si="2"/>
        <v>57.557018539319436</v>
      </c>
      <c r="K23" s="16">
        <f t="shared" si="8"/>
        <v>1.8995503842438937</v>
      </c>
      <c r="L23" s="16">
        <f t="shared" si="3"/>
        <v>8.3267962049047392E-2</v>
      </c>
      <c r="M23" s="16">
        <f t="shared" si="4"/>
        <v>2.3606050901094688</v>
      </c>
      <c r="N23" s="15">
        <v>30</v>
      </c>
      <c r="O23" s="15">
        <v>149</v>
      </c>
      <c r="P23" s="18">
        <f t="shared" si="5"/>
        <v>0.47528961545828236</v>
      </c>
      <c r="Q23" s="114">
        <f t="shared" si="6"/>
        <v>1.5842987181942745E-2</v>
      </c>
      <c r="R23" s="119"/>
    </row>
    <row r="24" spans="1:18" ht="13.8" customHeight="1" x14ac:dyDescent="0.25">
      <c r="A24" s="13">
        <v>1989</v>
      </c>
      <c r="B24" s="14">
        <v>4.6885731092980567</v>
      </c>
      <c r="C24" s="15">
        <v>8</v>
      </c>
      <c r="D24" s="16">
        <f t="shared" si="0"/>
        <v>4.3134872605542123</v>
      </c>
      <c r="E24" s="15">
        <v>7.7695411820476963</v>
      </c>
      <c r="F24" s="16">
        <f t="shared" si="1"/>
        <v>3.9783490914630715</v>
      </c>
      <c r="G24" s="15">
        <v>18</v>
      </c>
      <c r="H24" s="15">
        <f t="shared" si="7"/>
        <v>3.2622462549997184</v>
      </c>
      <c r="I24" s="15">
        <v>39</v>
      </c>
      <c r="J24" s="17">
        <f t="shared" si="2"/>
        <v>57.557018539319444</v>
      </c>
      <c r="K24" s="16">
        <f t="shared" si="8"/>
        <v>1.9899702155498282</v>
      </c>
      <c r="L24" s="16">
        <f t="shared" si="3"/>
        <v>8.7231571092595203E-2</v>
      </c>
      <c r="M24" s="16">
        <f t="shared" si="4"/>
        <v>2.4729714246895278</v>
      </c>
      <c r="N24" s="15">
        <v>30</v>
      </c>
      <c r="O24" s="15">
        <v>149</v>
      </c>
      <c r="P24" s="18">
        <f t="shared" si="5"/>
        <v>0.49791370966903237</v>
      </c>
      <c r="Q24" s="114">
        <f t="shared" si="6"/>
        <v>1.6597123655634413E-2</v>
      </c>
      <c r="R24" s="119"/>
    </row>
    <row r="25" spans="1:18" ht="13.8" customHeight="1" x14ac:dyDescent="0.25">
      <c r="A25" s="13">
        <v>1990</v>
      </c>
      <c r="B25" s="14">
        <v>5.8810651218704528</v>
      </c>
      <c r="C25" s="15">
        <v>8</v>
      </c>
      <c r="D25" s="16">
        <f t="shared" si="0"/>
        <v>5.4105799121208165</v>
      </c>
      <c r="E25" s="15">
        <v>7.7695411820476963</v>
      </c>
      <c r="F25" s="16">
        <f t="shared" si="1"/>
        <v>4.9902026776609896</v>
      </c>
      <c r="G25" s="15">
        <v>18</v>
      </c>
      <c r="H25" s="15">
        <f t="shared" si="7"/>
        <v>4.0919661956820113</v>
      </c>
      <c r="I25" s="15">
        <v>39</v>
      </c>
      <c r="J25" s="17">
        <f t="shared" si="2"/>
        <v>57.557018539319444</v>
      </c>
      <c r="K25" s="16">
        <f t="shared" si="8"/>
        <v>2.4960993793660267</v>
      </c>
      <c r="L25" s="16">
        <f t="shared" si="3"/>
        <v>0.10941805498590802</v>
      </c>
      <c r="M25" s="16">
        <f t="shared" si="4"/>
        <v>3.1019471498229994</v>
      </c>
      <c r="N25" s="15">
        <v>30</v>
      </c>
      <c r="O25" s="15">
        <v>149</v>
      </c>
      <c r="P25" s="18">
        <f t="shared" si="5"/>
        <v>0.62455311741402675</v>
      </c>
      <c r="Q25" s="114">
        <f t="shared" si="6"/>
        <v>2.0818437247134225E-2</v>
      </c>
      <c r="R25" s="119"/>
    </row>
    <row r="26" spans="1:18" ht="13.8" customHeight="1" x14ac:dyDescent="0.25">
      <c r="A26" s="19">
        <v>1991</v>
      </c>
      <c r="B26" s="20">
        <v>6.3012046415206733</v>
      </c>
      <c r="C26" s="21">
        <v>8</v>
      </c>
      <c r="D26" s="20">
        <f t="shared" si="0"/>
        <v>5.7971082701990193</v>
      </c>
      <c r="E26" s="21">
        <v>7.7695411820476963</v>
      </c>
      <c r="F26" s="20">
        <f t="shared" si="1"/>
        <v>5.3466995557780139</v>
      </c>
      <c r="G26" s="21">
        <v>18</v>
      </c>
      <c r="H26" s="21">
        <f t="shared" si="7"/>
        <v>4.3842936357379712</v>
      </c>
      <c r="I26" s="21">
        <v>39</v>
      </c>
      <c r="J26" s="22">
        <f t="shared" si="2"/>
        <v>57.557018539319436</v>
      </c>
      <c r="K26" s="20">
        <f t="shared" si="8"/>
        <v>2.6744191178001624</v>
      </c>
      <c r="L26" s="20">
        <f t="shared" si="3"/>
        <v>0.11723481064329479</v>
      </c>
      <c r="M26" s="20">
        <f t="shared" si="4"/>
        <v>3.3235482643320853</v>
      </c>
      <c r="N26" s="21">
        <v>30</v>
      </c>
      <c r="O26" s="21">
        <v>149</v>
      </c>
      <c r="P26" s="23">
        <f t="shared" si="5"/>
        <v>0.6691707914762588</v>
      </c>
      <c r="Q26" s="115">
        <f t="shared" si="6"/>
        <v>2.2305693049208625E-2</v>
      </c>
      <c r="R26" s="119"/>
    </row>
    <row r="27" spans="1:18" ht="13.8" customHeight="1" x14ac:dyDescent="0.25">
      <c r="A27" s="19">
        <v>1992</v>
      </c>
      <c r="B27" s="20">
        <v>7.1018734673355546</v>
      </c>
      <c r="C27" s="21">
        <v>8</v>
      </c>
      <c r="D27" s="20">
        <f t="shared" si="0"/>
        <v>6.5337235899487105</v>
      </c>
      <c r="E27" s="21">
        <v>7.7695411820476963</v>
      </c>
      <c r="F27" s="20">
        <f t="shared" si="1"/>
        <v>6.0260832449064807</v>
      </c>
      <c r="G27" s="21">
        <v>18</v>
      </c>
      <c r="H27" s="21">
        <f t="shared" si="7"/>
        <v>4.9413882608233139</v>
      </c>
      <c r="I27" s="21">
        <v>39</v>
      </c>
      <c r="J27" s="22">
        <f t="shared" si="2"/>
        <v>57.557018539319429</v>
      </c>
      <c r="K27" s="20">
        <f t="shared" si="8"/>
        <v>3.0142468391022215</v>
      </c>
      <c r="L27" s="20">
        <f t="shared" si="3"/>
        <v>0.13213136828941244</v>
      </c>
      <c r="M27" s="20">
        <f t="shared" si="4"/>
        <v>3.7458582253206978</v>
      </c>
      <c r="N27" s="21">
        <v>30</v>
      </c>
      <c r="O27" s="21">
        <v>149</v>
      </c>
      <c r="P27" s="23">
        <f t="shared" si="5"/>
        <v>0.75419964268201967</v>
      </c>
      <c r="Q27" s="115">
        <f t="shared" si="6"/>
        <v>2.5139988089400656E-2</v>
      </c>
      <c r="R27" s="119"/>
    </row>
    <row r="28" spans="1:18" ht="13.8" customHeight="1" x14ac:dyDescent="0.25">
      <c r="A28" s="19">
        <v>1993</v>
      </c>
      <c r="B28" s="20">
        <v>7.6309871641224953</v>
      </c>
      <c r="C28" s="21">
        <v>8</v>
      </c>
      <c r="D28" s="20">
        <f t="shared" si="0"/>
        <v>7.0205081909926959</v>
      </c>
      <c r="E28" s="21">
        <v>7.7695411820476963</v>
      </c>
      <c r="F28" s="20">
        <f t="shared" si="1"/>
        <v>6.4750469159044863</v>
      </c>
      <c r="G28" s="21">
        <v>18</v>
      </c>
      <c r="H28" s="21">
        <f t="shared" si="7"/>
        <v>5.3095384710416784</v>
      </c>
      <c r="I28" s="21">
        <v>39</v>
      </c>
      <c r="J28" s="22">
        <f t="shared" si="2"/>
        <v>57.557018539319436</v>
      </c>
      <c r="K28" s="20">
        <f t="shared" si="8"/>
        <v>3.2388184673354239</v>
      </c>
      <c r="L28" s="20">
        <f t="shared" si="3"/>
        <v>0.14197560404758022</v>
      </c>
      <c r="M28" s="20">
        <f t="shared" si="4"/>
        <v>4.024937386946875</v>
      </c>
      <c r="N28" s="21">
        <v>30</v>
      </c>
      <c r="O28" s="21">
        <v>149</v>
      </c>
      <c r="P28" s="23">
        <f t="shared" si="5"/>
        <v>0.81039007790876683</v>
      </c>
      <c r="Q28" s="115">
        <f t="shared" si="6"/>
        <v>2.7013002596958893E-2</v>
      </c>
      <c r="R28" s="119"/>
    </row>
    <row r="29" spans="1:18" ht="13.8" customHeight="1" x14ac:dyDescent="0.25">
      <c r="A29" s="19">
        <v>1994</v>
      </c>
      <c r="B29" s="20">
        <v>7.0592418499202845</v>
      </c>
      <c r="C29" s="21">
        <v>8</v>
      </c>
      <c r="D29" s="20">
        <f t="shared" si="0"/>
        <v>6.4945025019266618</v>
      </c>
      <c r="E29" s="21">
        <v>7.7695411820476963</v>
      </c>
      <c r="F29" s="20">
        <f t="shared" si="1"/>
        <v>5.989909455470352</v>
      </c>
      <c r="G29" s="21">
        <v>18</v>
      </c>
      <c r="H29" s="21">
        <f t="shared" si="7"/>
        <v>4.9117257534856886</v>
      </c>
      <c r="I29" s="21">
        <v>39</v>
      </c>
      <c r="J29" s="22">
        <f t="shared" si="2"/>
        <v>57.557018539319429</v>
      </c>
      <c r="K29" s="20">
        <f t="shared" si="8"/>
        <v>2.9961527096262701</v>
      </c>
      <c r="L29" s="20">
        <f t="shared" si="3"/>
        <v>0.13133820096991869</v>
      </c>
      <c r="M29" s="20">
        <f t="shared" si="4"/>
        <v>3.7233723283967097</v>
      </c>
      <c r="N29" s="21">
        <v>30</v>
      </c>
      <c r="O29" s="21">
        <v>149</v>
      </c>
      <c r="P29" s="23">
        <f t="shared" si="5"/>
        <v>0.74967228088524362</v>
      </c>
      <c r="Q29" s="115">
        <f t="shared" si="6"/>
        <v>2.4989076029508121E-2</v>
      </c>
      <c r="R29" s="119"/>
    </row>
    <row r="30" spans="1:18" ht="13.8" customHeight="1" x14ac:dyDescent="0.25">
      <c r="A30" s="19">
        <v>1995</v>
      </c>
      <c r="B30" s="20">
        <v>7.0105233974733352</v>
      </c>
      <c r="C30" s="21">
        <v>8</v>
      </c>
      <c r="D30" s="20">
        <f t="shared" si="0"/>
        <v>6.4496815256754685</v>
      </c>
      <c r="E30" s="21">
        <v>7.7695411820476963</v>
      </c>
      <c r="F30" s="20">
        <f t="shared" si="1"/>
        <v>5.9485708634271912</v>
      </c>
      <c r="G30" s="21">
        <v>18</v>
      </c>
      <c r="H30" s="21">
        <f t="shared" si="7"/>
        <v>4.8778281080102968</v>
      </c>
      <c r="I30" s="21">
        <v>39</v>
      </c>
      <c r="J30" s="22">
        <f t="shared" si="2"/>
        <v>57.557018539319429</v>
      </c>
      <c r="K30" s="20">
        <f t="shared" si="8"/>
        <v>2.9754751458862811</v>
      </c>
      <c r="L30" s="20">
        <f t="shared" si="3"/>
        <v>0.13043178721693288</v>
      </c>
      <c r="M30" s="20">
        <f t="shared" si="4"/>
        <v>3.6976759517064388</v>
      </c>
      <c r="N30" s="21">
        <v>30</v>
      </c>
      <c r="O30" s="21">
        <v>149</v>
      </c>
      <c r="P30" s="23">
        <f t="shared" si="5"/>
        <v>0.74449851376639709</v>
      </c>
      <c r="Q30" s="115">
        <f t="shared" si="6"/>
        <v>2.4816617125546569E-2</v>
      </c>
      <c r="R30" s="119"/>
    </row>
    <row r="31" spans="1:18" ht="13.8" customHeight="1" x14ac:dyDescent="0.25">
      <c r="A31" s="13">
        <v>1996</v>
      </c>
      <c r="B31" s="14">
        <v>8.0689195436475369</v>
      </c>
      <c r="C31" s="15">
        <v>8</v>
      </c>
      <c r="D31" s="16">
        <f t="shared" si="0"/>
        <v>7.4234059801557342</v>
      </c>
      <c r="E31" s="15">
        <v>7.7695411820476963</v>
      </c>
      <c r="F31" s="16">
        <f t="shared" si="1"/>
        <v>6.8466413954169427</v>
      </c>
      <c r="G31" s="15">
        <v>18</v>
      </c>
      <c r="H31" s="15">
        <f t="shared" si="7"/>
        <v>5.614245944241893</v>
      </c>
      <c r="I31" s="15">
        <v>39</v>
      </c>
      <c r="J31" s="17">
        <f t="shared" si="2"/>
        <v>57.557018539319436</v>
      </c>
      <c r="K31" s="16">
        <f t="shared" si="8"/>
        <v>3.4246900259875548</v>
      </c>
      <c r="L31" s="16">
        <f t="shared" si="3"/>
        <v>0.15012339839945446</v>
      </c>
      <c r="M31" s="16">
        <f t="shared" si="4"/>
        <v>4.255923282925334</v>
      </c>
      <c r="N31" s="15">
        <v>30</v>
      </c>
      <c r="O31" s="15">
        <v>149</v>
      </c>
      <c r="P31" s="18">
        <f t="shared" si="5"/>
        <v>0.85689730528697994</v>
      </c>
      <c r="Q31" s="114">
        <f t="shared" si="6"/>
        <v>2.8563243509565999E-2</v>
      </c>
      <c r="R31" s="119"/>
    </row>
    <row r="32" spans="1:18" ht="13.8" customHeight="1" x14ac:dyDescent="0.25">
      <c r="A32" s="13">
        <v>1997</v>
      </c>
      <c r="B32" s="14">
        <v>7.3339579825361296</v>
      </c>
      <c r="C32" s="15">
        <v>8</v>
      </c>
      <c r="D32" s="16">
        <f t="shared" si="0"/>
        <v>6.747241343933239</v>
      </c>
      <c r="E32" s="15">
        <v>7.7695411820476963</v>
      </c>
      <c r="F32" s="16">
        <f t="shared" si="1"/>
        <v>6.2230116490641976</v>
      </c>
      <c r="G32" s="15">
        <v>18</v>
      </c>
      <c r="H32" s="15">
        <f t="shared" si="7"/>
        <v>5.1028695522326419</v>
      </c>
      <c r="I32" s="15">
        <v>39</v>
      </c>
      <c r="J32" s="17">
        <f t="shared" si="2"/>
        <v>57.557018539319444</v>
      </c>
      <c r="K32" s="16">
        <f t="shared" si="8"/>
        <v>3.1127504268619113</v>
      </c>
      <c r="L32" s="16">
        <f t="shared" si="3"/>
        <v>0.13644933378024818</v>
      </c>
      <c r="M32" s="16">
        <f t="shared" si="4"/>
        <v>3.8682703880031455</v>
      </c>
      <c r="N32" s="15">
        <v>30</v>
      </c>
      <c r="O32" s="15">
        <v>149</v>
      </c>
      <c r="P32" s="18">
        <f t="shared" si="5"/>
        <v>0.77884638684627094</v>
      </c>
      <c r="Q32" s="114">
        <f t="shared" si="6"/>
        <v>2.596154622820903E-2</v>
      </c>
      <c r="R32" s="119"/>
    </row>
    <row r="33" spans="1:18" ht="13.8" customHeight="1" x14ac:dyDescent="0.25">
      <c r="A33" s="13">
        <v>1998</v>
      </c>
      <c r="B33" s="14">
        <v>7.7627908617753478</v>
      </c>
      <c r="C33" s="15">
        <v>8</v>
      </c>
      <c r="D33" s="16">
        <f t="shared" si="0"/>
        <v>7.14176759283332</v>
      </c>
      <c r="E33" s="15">
        <v>7.7695411820476963</v>
      </c>
      <c r="F33" s="16">
        <f t="shared" si="1"/>
        <v>6.5868850185819987</v>
      </c>
      <c r="G33" s="15">
        <v>18</v>
      </c>
      <c r="H33" s="15">
        <f t="shared" si="7"/>
        <v>5.4012457152372395</v>
      </c>
      <c r="I33" s="15">
        <v>39</v>
      </c>
      <c r="J33" s="17">
        <f t="shared" si="2"/>
        <v>57.557018539319429</v>
      </c>
      <c r="K33" s="16">
        <f t="shared" si="8"/>
        <v>3.2947598862947163</v>
      </c>
      <c r="L33" s="16">
        <f t="shared" si="3"/>
        <v>0.14442783063209716</v>
      </c>
      <c r="M33" s="16">
        <f t="shared" si="4"/>
        <v>4.0944567845046382</v>
      </c>
      <c r="N33" s="15">
        <v>30</v>
      </c>
      <c r="O33" s="15">
        <v>149</v>
      </c>
      <c r="P33" s="18">
        <f t="shared" si="5"/>
        <v>0.82438727204791373</v>
      </c>
      <c r="Q33" s="114">
        <f t="shared" si="6"/>
        <v>2.7479575734930459E-2</v>
      </c>
      <c r="R33" s="119"/>
    </row>
    <row r="34" spans="1:18" ht="13.8" customHeight="1" x14ac:dyDescent="0.25">
      <c r="A34" s="13">
        <v>1999</v>
      </c>
      <c r="B34" s="14">
        <v>7.7191553656671266</v>
      </c>
      <c r="C34" s="15">
        <v>8</v>
      </c>
      <c r="D34" s="16">
        <f t="shared" si="0"/>
        <v>7.1016229364137562</v>
      </c>
      <c r="E34" s="15">
        <v>7.7695411820476963</v>
      </c>
      <c r="F34" s="16">
        <f t="shared" si="1"/>
        <v>6.5498594177753446</v>
      </c>
      <c r="G34" s="15">
        <v>18</v>
      </c>
      <c r="H34" s="15">
        <f t="shared" si="7"/>
        <v>5.3708847225757825</v>
      </c>
      <c r="I34" s="15">
        <v>39</v>
      </c>
      <c r="J34" s="17">
        <f t="shared" si="2"/>
        <v>57.557018539319436</v>
      </c>
      <c r="K34" s="16">
        <f t="shared" si="8"/>
        <v>3.2762396807712273</v>
      </c>
      <c r="L34" s="16">
        <f t="shared" si="3"/>
        <v>0.14361598600640996</v>
      </c>
      <c r="M34" s="16">
        <f t="shared" si="4"/>
        <v>4.0714413952887192</v>
      </c>
      <c r="N34" s="15">
        <v>30</v>
      </c>
      <c r="O34" s="15">
        <v>149</v>
      </c>
      <c r="P34" s="18">
        <f t="shared" si="5"/>
        <v>0.81975330106484279</v>
      </c>
      <c r="Q34" s="114">
        <f t="shared" si="6"/>
        <v>2.732511003549476E-2</v>
      </c>
      <c r="R34" s="119"/>
    </row>
    <row r="35" spans="1:18" ht="13.8" customHeight="1" x14ac:dyDescent="0.25">
      <c r="A35" s="13">
        <v>2000</v>
      </c>
      <c r="B35" s="14">
        <v>8.1856459950758715</v>
      </c>
      <c r="C35" s="15">
        <v>8</v>
      </c>
      <c r="D35" s="16">
        <f t="shared" si="0"/>
        <v>7.5307943154698016</v>
      </c>
      <c r="E35" s="15">
        <v>7.7695411820476963</v>
      </c>
      <c r="F35" s="16">
        <f t="shared" si="1"/>
        <v>6.945686149794069</v>
      </c>
      <c r="G35" s="15">
        <v>18</v>
      </c>
      <c r="H35" s="15">
        <f t="shared" si="7"/>
        <v>5.6954626428311368</v>
      </c>
      <c r="I35" s="15">
        <v>39</v>
      </c>
      <c r="J35" s="17">
        <f t="shared" si="2"/>
        <v>57.557018539319429</v>
      </c>
      <c r="K35" s="16">
        <f t="shared" si="8"/>
        <v>3.4742322121269935</v>
      </c>
      <c r="L35" s="16">
        <f t="shared" si="3"/>
        <v>0.15229511066858054</v>
      </c>
      <c r="M35" s="16">
        <f t="shared" si="4"/>
        <v>4.3174902398989241</v>
      </c>
      <c r="N35" s="15">
        <v>30</v>
      </c>
      <c r="O35" s="15">
        <v>149</v>
      </c>
      <c r="P35" s="18">
        <f t="shared" si="5"/>
        <v>0.86929333689240085</v>
      </c>
      <c r="Q35" s="114">
        <f t="shared" si="6"/>
        <v>2.8976444563080028E-2</v>
      </c>
      <c r="R35" s="119"/>
    </row>
    <row r="36" spans="1:18" ht="13.8" customHeight="1" x14ac:dyDescent="0.25">
      <c r="A36" s="19">
        <v>2001</v>
      </c>
      <c r="B36" s="20">
        <v>8.1194560001452345</v>
      </c>
      <c r="C36" s="21">
        <v>8</v>
      </c>
      <c r="D36" s="20">
        <f t="shared" si="0"/>
        <v>7.469899520133616</v>
      </c>
      <c r="E36" s="21">
        <v>7.7695411820476963</v>
      </c>
      <c r="F36" s="20">
        <f t="shared" si="1"/>
        <v>6.8895226006592516</v>
      </c>
      <c r="G36" s="21">
        <v>18</v>
      </c>
      <c r="H36" s="21">
        <f t="shared" si="7"/>
        <v>5.6494085325405861</v>
      </c>
      <c r="I36" s="21">
        <v>39</v>
      </c>
      <c r="J36" s="22">
        <f t="shared" si="2"/>
        <v>57.557018539319429</v>
      </c>
      <c r="K36" s="20">
        <f t="shared" si="8"/>
        <v>3.4461392048497577</v>
      </c>
      <c r="L36" s="20">
        <f t="shared" si="3"/>
        <v>0.15106363637697567</v>
      </c>
      <c r="M36" s="20">
        <f t="shared" si="4"/>
        <v>4.282578559469072</v>
      </c>
      <c r="N36" s="21">
        <v>30</v>
      </c>
      <c r="O36" s="21">
        <v>149</v>
      </c>
      <c r="P36" s="23">
        <f t="shared" si="5"/>
        <v>0.86226413949041725</v>
      </c>
      <c r="Q36" s="115">
        <f t="shared" si="6"/>
        <v>2.8742137983013907E-2</v>
      </c>
      <c r="R36" s="119"/>
    </row>
    <row r="37" spans="1:18" ht="13.8" customHeight="1" x14ac:dyDescent="0.25">
      <c r="A37" s="19">
        <v>2002</v>
      </c>
      <c r="B37" s="20">
        <v>8.2645699497177425</v>
      </c>
      <c r="C37" s="21">
        <v>8</v>
      </c>
      <c r="D37" s="20">
        <f t="shared" si="0"/>
        <v>7.6034043537403235</v>
      </c>
      <c r="E37" s="21">
        <v>7.7695411820476963</v>
      </c>
      <c r="F37" s="20">
        <f t="shared" si="1"/>
        <v>7.0126547212388619</v>
      </c>
      <c r="G37" s="21">
        <v>18</v>
      </c>
      <c r="H37" s="21">
        <f t="shared" si="7"/>
        <v>5.7503768714158667</v>
      </c>
      <c r="I37" s="21">
        <v>39</v>
      </c>
      <c r="J37" s="22">
        <f t="shared" si="2"/>
        <v>57.557018539319429</v>
      </c>
      <c r="K37" s="20">
        <f t="shared" si="8"/>
        <v>3.5077298915636788</v>
      </c>
      <c r="L37" s="20">
        <f t="shared" si="3"/>
        <v>0.15376350209594208</v>
      </c>
      <c r="M37" s="20">
        <f t="shared" si="4"/>
        <v>4.3591184026689103</v>
      </c>
      <c r="N37" s="21">
        <v>30</v>
      </c>
      <c r="O37" s="21">
        <v>149</v>
      </c>
      <c r="P37" s="23">
        <f t="shared" si="5"/>
        <v>0.8776748461749484</v>
      </c>
      <c r="Q37" s="115">
        <f t="shared" si="6"/>
        <v>2.9255828205831613E-2</v>
      </c>
      <c r="R37" s="119"/>
    </row>
    <row r="38" spans="1:18" ht="13.8" customHeight="1" x14ac:dyDescent="0.25">
      <c r="A38" s="19">
        <v>2003</v>
      </c>
      <c r="B38" s="20">
        <v>8.4142154158381217</v>
      </c>
      <c r="C38" s="21">
        <v>8</v>
      </c>
      <c r="D38" s="20">
        <f t="shared" si="0"/>
        <v>7.7410781825710719</v>
      </c>
      <c r="E38" s="21">
        <v>7.7695411820476963</v>
      </c>
      <c r="F38" s="20">
        <f t="shared" si="1"/>
        <v>7.1396319252417033</v>
      </c>
      <c r="G38" s="21">
        <v>18</v>
      </c>
      <c r="H38" s="21">
        <f t="shared" si="7"/>
        <v>5.8544981786981971</v>
      </c>
      <c r="I38" s="21">
        <v>39</v>
      </c>
      <c r="J38" s="22">
        <f t="shared" si="2"/>
        <v>57.557018539319429</v>
      </c>
      <c r="K38" s="20">
        <f t="shared" si="8"/>
        <v>3.5712438890059004</v>
      </c>
      <c r="L38" s="20">
        <f t="shared" si="3"/>
        <v>0.15654767732628605</v>
      </c>
      <c r="M38" s="20">
        <f t="shared" si="4"/>
        <v>4.4380483783615459</v>
      </c>
      <c r="N38" s="21">
        <v>30</v>
      </c>
      <c r="O38" s="21">
        <v>149</v>
      </c>
      <c r="P38" s="23">
        <f t="shared" si="5"/>
        <v>0.89356678758957298</v>
      </c>
      <c r="Q38" s="115">
        <f t="shared" si="6"/>
        <v>2.9785559586319101E-2</v>
      </c>
      <c r="R38" s="119"/>
    </row>
    <row r="39" spans="1:18" ht="13.8" customHeight="1" x14ac:dyDescent="0.25">
      <c r="A39" s="19">
        <v>2004</v>
      </c>
      <c r="B39" s="20">
        <v>8.6367858256714545</v>
      </c>
      <c r="C39" s="21">
        <v>8</v>
      </c>
      <c r="D39" s="20">
        <f t="shared" si="0"/>
        <v>7.945842959617738</v>
      </c>
      <c r="E39" s="21">
        <v>7.7695411820476963</v>
      </c>
      <c r="F39" s="20">
        <f t="shared" si="1"/>
        <v>7.3284874186094005</v>
      </c>
      <c r="G39" s="21">
        <v>18</v>
      </c>
      <c r="H39" s="21">
        <f t="shared" si="7"/>
        <v>6.0093596832597083</v>
      </c>
      <c r="I39" s="21">
        <v>39</v>
      </c>
      <c r="J39" s="22">
        <f t="shared" si="2"/>
        <v>57.557018539319436</v>
      </c>
      <c r="K39" s="20">
        <f t="shared" si="8"/>
        <v>3.6657094067884222</v>
      </c>
      <c r="L39" s="20">
        <f t="shared" si="3"/>
        <v>0.16068863153045138</v>
      </c>
      <c r="M39" s="20">
        <f t="shared" si="4"/>
        <v>4.5554423595725311</v>
      </c>
      <c r="N39" s="21">
        <v>30</v>
      </c>
      <c r="O39" s="21">
        <v>149</v>
      </c>
      <c r="P39" s="23">
        <f t="shared" si="5"/>
        <v>0.91720315964547605</v>
      </c>
      <c r="Q39" s="115">
        <f t="shared" si="6"/>
        <v>3.0573438654849201E-2</v>
      </c>
      <c r="R39" s="119"/>
    </row>
    <row r="40" spans="1:18" ht="13.8" customHeight="1" x14ac:dyDescent="0.25">
      <c r="A40" s="19">
        <v>2005</v>
      </c>
      <c r="B40" s="20">
        <v>9.2056334577420031</v>
      </c>
      <c r="C40" s="21">
        <v>8</v>
      </c>
      <c r="D40" s="20">
        <f t="shared" si="0"/>
        <v>8.4691827811226421</v>
      </c>
      <c r="E40" s="21">
        <v>7.7695411820476963</v>
      </c>
      <c r="F40" s="20">
        <f t="shared" si="1"/>
        <v>7.8111661371604262</v>
      </c>
      <c r="G40" s="21">
        <v>18</v>
      </c>
      <c r="H40" s="21">
        <f t="shared" si="7"/>
        <v>6.4051562324715494</v>
      </c>
      <c r="I40" s="21">
        <v>39</v>
      </c>
      <c r="J40" s="22">
        <f t="shared" si="2"/>
        <v>57.557018539319436</v>
      </c>
      <c r="K40" s="20">
        <f t="shared" si="8"/>
        <v>3.9071453018076454</v>
      </c>
      <c r="L40" s="20">
        <f t="shared" si="3"/>
        <v>0.17127212281896528</v>
      </c>
      <c r="M40" s="20">
        <f t="shared" si="4"/>
        <v>4.8554790458562564</v>
      </c>
      <c r="N40" s="21">
        <v>30</v>
      </c>
      <c r="O40" s="21">
        <v>149</v>
      </c>
      <c r="P40" s="23">
        <f t="shared" si="5"/>
        <v>0.97761323070931339</v>
      </c>
      <c r="Q40" s="115">
        <f t="shared" si="6"/>
        <v>3.2587107690310445E-2</v>
      </c>
      <c r="R40" s="119"/>
    </row>
    <row r="41" spans="1:18" ht="13.8" customHeight="1" x14ac:dyDescent="0.25">
      <c r="A41" s="13">
        <v>2006</v>
      </c>
      <c r="B41" s="14">
        <v>9.4574366313860736</v>
      </c>
      <c r="C41" s="15">
        <v>8</v>
      </c>
      <c r="D41" s="16">
        <f t="shared" si="0"/>
        <v>8.7008417008751877</v>
      </c>
      <c r="E41" s="15">
        <v>7.7695411820476963</v>
      </c>
      <c r="F41" s="16">
        <f t="shared" si="1"/>
        <v>8.024826221740911</v>
      </c>
      <c r="G41" s="15">
        <v>18</v>
      </c>
      <c r="H41" s="15">
        <f t="shared" si="7"/>
        <v>6.5803575018275469</v>
      </c>
      <c r="I41" s="15">
        <v>39</v>
      </c>
      <c r="J41" s="17">
        <f t="shared" si="2"/>
        <v>57.557018539319436</v>
      </c>
      <c r="K41" s="16">
        <f t="shared" si="8"/>
        <v>4.0140180761148034</v>
      </c>
      <c r="L41" s="16">
        <f t="shared" si="3"/>
        <v>0.17595695676119685</v>
      </c>
      <c r="M41" s="16">
        <f t="shared" si="4"/>
        <v>4.9882917457015497</v>
      </c>
      <c r="N41" s="15">
        <v>30</v>
      </c>
      <c r="O41" s="15">
        <v>149</v>
      </c>
      <c r="P41" s="18">
        <f t="shared" si="5"/>
        <v>1.0043540427587012</v>
      </c>
      <c r="Q41" s="114">
        <f t="shared" si="6"/>
        <v>3.347846809195671E-2</v>
      </c>
      <c r="R41" s="119"/>
    </row>
    <row r="42" spans="1:18" ht="13.8" customHeight="1" x14ac:dyDescent="0.25">
      <c r="A42" s="13">
        <v>2007</v>
      </c>
      <c r="B42" s="14">
        <v>9.3643227189003646</v>
      </c>
      <c r="C42" s="15">
        <v>8</v>
      </c>
      <c r="D42" s="16">
        <f t="shared" si="0"/>
        <v>8.6151769013883346</v>
      </c>
      <c r="E42" s="15">
        <v>8.3577882118458167</v>
      </c>
      <c r="F42" s="16">
        <f t="shared" si="1"/>
        <v>7.8951386618944364</v>
      </c>
      <c r="G42" s="15">
        <v>18</v>
      </c>
      <c r="H42" s="15">
        <f t="shared" si="7"/>
        <v>6.4740137027534379</v>
      </c>
      <c r="I42" s="15">
        <v>39</v>
      </c>
      <c r="J42" s="17">
        <f t="shared" si="2"/>
        <v>57.827720410480062</v>
      </c>
      <c r="K42" s="16">
        <f t="shared" si="8"/>
        <v>3.9491483586795972</v>
      </c>
      <c r="L42" s="16">
        <f t="shared" si="3"/>
        <v>0.17311335270924261</v>
      </c>
      <c r="M42" s="16">
        <f t="shared" si="4"/>
        <v>4.9076769926306731</v>
      </c>
      <c r="N42" s="15">
        <v>30</v>
      </c>
      <c r="O42" s="15">
        <v>149</v>
      </c>
      <c r="P42" s="18">
        <f t="shared" si="5"/>
        <v>0.98812288442228324</v>
      </c>
      <c r="Q42" s="114">
        <f t="shared" si="6"/>
        <v>3.2937429480742776E-2</v>
      </c>
      <c r="R42" s="119"/>
    </row>
    <row r="43" spans="1:18" ht="13.8" customHeight="1" x14ac:dyDescent="0.25">
      <c r="A43" s="13">
        <v>2008</v>
      </c>
      <c r="B43" s="14">
        <v>9.4790542252590253</v>
      </c>
      <c r="C43" s="15">
        <v>8</v>
      </c>
      <c r="D43" s="16">
        <f t="shared" si="0"/>
        <v>8.7207298872383028</v>
      </c>
      <c r="E43" s="15">
        <v>8.946035241643937</v>
      </c>
      <c r="F43" s="16">
        <f t="shared" si="1"/>
        <v>7.9405703181973886</v>
      </c>
      <c r="G43" s="15">
        <v>18</v>
      </c>
      <c r="H43" s="15">
        <f t="shared" si="7"/>
        <v>6.5112676609218587</v>
      </c>
      <c r="I43" s="15">
        <v>39</v>
      </c>
      <c r="J43" s="17">
        <f t="shared" si="2"/>
        <v>58.098422281640673</v>
      </c>
      <c r="K43" s="16">
        <f t="shared" si="8"/>
        <v>3.9718732731623341</v>
      </c>
      <c r="L43" s="16">
        <f t="shared" si="3"/>
        <v>0.17410951334410232</v>
      </c>
      <c r="M43" s="16">
        <f t="shared" si="4"/>
        <v>4.9359176485486289</v>
      </c>
      <c r="N43" s="15">
        <v>30</v>
      </c>
      <c r="O43" s="15">
        <v>149</v>
      </c>
      <c r="P43" s="18">
        <f t="shared" si="5"/>
        <v>0.9938089225265696</v>
      </c>
      <c r="Q43" s="114">
        <f t="shared" si="6"/>
        <v>3.3126964084218988E-2</v>
      </c>
      <c r="R43" s="119"/>
    </row>
    <row r="44" spans="1:18" ht="13.8" customHeight="1" x14ac:dyDescent="0.25">
      <c r="A44" s="13">
        <v>2009</v>
      </c>
      <c r="B44" s="14">
        <v>9.800546893603677</v>
      </c>
      <c r="C44" s="15">
        <v>8</v>
      </c>
      <c r="D44" s="16">
        <f t="shared" si="0"/>
        <v>9.0165031421153827</v>
      </c>
      <c r="E44" s="15">
        <v>9.5342822714420574</v>
      </c>
      <c r="F44" s="16">
        <f t="shared" si="1"/>
        <v>8.1568442815326598</v>
      </c>
      <c r="G44" s="15">
        <v>18</v>
      </c>
      <c r="H44" s="15">
        <f t="shared" si="7"/>
        <v>6.6886123108567812</v>
      </c>
      <c r="I44" s="15">
        <v>39</v>
      </c>
      <c r="J44" s="17">
        <f t="shared" si="2"/>
        <v>58.369124152801291</v>
      </c>
      <c r="K44" s="16">
        <f t="shared" si="8"/>
        <v>4.0800535096226369</v>
      </c>
      <c r="L44" s="16">
        <f t="shared" si="3"/>
        <v>0.17885166069578681</v>
      </c>
      <c r="M44" s="16">
        <f t="shared" si="4"/>
        <v>5.0703551548952079</v>
      </c>
      <c r="N44" s="15">
        <v>30</v>
      </c>
      <c r="O44" s="15">
        <v>149</v>
      </c>
      <c r="P44" s="18">
        <f t="shared" si="5"/>
        <v>1.0208768768245384</v>
      </c>
      <c r="Q44" s="114">
        <f t="shared" si="6"/>
        <v>3.4029229227484616E-2</v>
      </c>
      <c r="R44" s="119"/>
    </row>
    <row r="45" spans="1:18" ht="13.8" customHeight="1" x14ac:dyDescent="0.25">
      <c r="A45" s="13">
        <v>2010</v>
      </c>
      <c r="B45" s="14">
        <v>10.331163247511153</v>
      </c>
      <c r="C45" s="15">
        <v>8</v>
      </c>
      <c r="D45" s="16">
        <f t="shared" si="0"/>
        <v>9.5046701877102606</v>
      </c>
      <c r="E45" s="15">
        <v>10.122529301240178</v>
      </c>
      <c r="F45" s="16">
        <f t="shared" si="1"/>
        <v>8.5425571629730506</v>
      </c>
      <c r="G45" s="15">
        <v>18</v>
      </c>
      <c r="H45" s="15">
        <f t="shared" si="7"/>
        <v>7.0048968736379011</v>
      </c>
      <c r="I45" s="15">
        <v>39</v>
      </c>
      <c r="J45" s="17">
        <f t="shared" si="2"/>
        <v>58.639826023961902</v>
      </c>
      <c r="K45" s="16">
        <f t="shared" si="8"/>
        <v>4.27298709291912</v>
      </c>
      <c r="L45" s="16">
        <f t="shared" si="3"/>
        <v>0.1873090232512491</v>
      </c>
      <c r="M45" s="16">
        <f t="shared" si="4"/>
        <v>5.3101171546612864</v>
      </c>
      <c r="N45" s="15">
        <v>30</v>
      </c>
      <c r="O45" s="15">
        <v>149</v>
      </c>
      <c r="P45" s="18">
        <f t="shared" si="5"/>
        <v>1.0691511049653597</v>
      </c>
      <c r="Q45" s="114">
        <f t="shared" si="6"/>
        <v>3.5638370165511989E-2</v>
      </c>
      <c r="R45" s="119"/>
    </row>
    <row r="46" spans="1:18" ht="13.8" customHeight="1" x14ac:dyDescent="0.25">
      <c r="A46" s="24">
        <v>2011</v>
      </c>
      <c r="B46" s="20">
        <v>10.56727870341496</v>
      </c>
      <c r="C46" s="25">
        <v>8</v>
      </c>
      <c r="D46" s="26">
        <f t="shared" si="0"/>
        <v>9.7218964071417631</v>
      </c>
      <c r="E46" s="21">
        <v>10.710776331038298</v>
      </c>
      <c r="F46" s="26">
        <f t="shared" si="1"/>
        <v>8.6806058278375602</v>
      </c>
      <c r="G46" s="25">
        <v>18</v>
      </c>
      <c r="H46" s="21">
        <f t="shared" si="7"/>
        <v>7.1180967788267999</v>
      </c>
      <c r="I46" s="25">
        <v>39</v>
      </c>
      <c r="J46" s="27">
        <f t="shared" si="2"/>
        <v>58.910527895122527</v>
      </c>
      <c r="K46" s="20">
        <f t="shared" si="8"/>
        <v>4.3420390350843476</v>
      </c>
      <c r="L46" s="26">
        <f t="shared" si="3"/>
        <v>0.19033595770232756</v>
      </c>
      <c r="M46" s="26">
        <f t="shared" si="4"/>
        <v>5.3959292328821347</v>
      </c>
      <c r="N46" s="25">
        <v>30</v>
      </c>
      <c r="O46" s="25">
        <v>149</v>
      </c>
      <c r="P46" s="28">
        <f t="shared" si="5"/>
        <v>1.0864287046071412</v>
      </c>
      <c r="Q46" s="116">
        <f t="shared" si="6"/>
        <v>3.6214290153571374E-2</v>
      </c>
      <c r="R46" s="119"/>
    </row>
    <row r="47" spans="1:18" ht="13.8" customHeight="1" x14ac:dyDescent="0.25">
      <c r="A47" s="19">
        <v>2012</v>
      </c>
      <c r="B47" s="20">
        <v>10.750201218551078</v>
      </c>
      <c r="C47" s="21">
        <v>8</v>
      </c>
      <c r="D47" s="20">
        <f t="shared" ref="D47:D52" si="9">+B47-B47*(C47/100)</f>
        <v>9.8901851210669918</v>
      </c>
      <c r="E47" s="25">
        <v>10.710776331038298</v>
      </c>
      <c r="F47" s="20">
        <f t="shared" ref="F47:F52" si="10">+(D47-D47*(E47)/100)</f>
        <v>8.8308695140238775</v>
      </c>
      <c r="G47" s="21">
        <v>18</v>
      </c>
      <c r="H47" s="21">
        <f t="shared" si="7"/>
        <v>7.2413130014995799</v>
      </c>
      <c r="I47" s="21">
        <v>39</v>
      </c>
      <c r="J47" s="22">
        <f t="shared" ref="J47:J52" si="11">100-(K47/B47*100)</f>
        <v>58.91052789512252</v>
      </c>
      <c r="K47" s="20">
        <f t="shared" si="8"/>
        <v>4.4172009309147438</v>
      </c>
      <c r="L47" s="20">
        <f t="shared" ref="L47:L52" si="12">+(K47/365)*16</f>
        <v>0.1936307257387285</v>
      </c>
      <c r="M47" s="20">
        <f t="shared" ref="M47:M52" si="13">+L47*28.3495</f>
        <v>5.4893342593300831</v>
      </c>
      <c r="N47" s="21">
        <v>30</v>
      </c>
      <c r="O47" s="21">
        <v>149</v>
      </c>
      <c r="P47" s="23">
        <f t="shared" ref="P47:P52" si="14">+Q47*N47</f>
        <v>1.1052350857711577</v>
      </c>
      <c r="Q47" s="115">
        <f t="shared" ref="Q47:Q52" si="15">+M47/O47</f>
        <v>3.6841169525705257E-2</v>
      </c>
      <c r="R47" s="119"/>
    </row>
    <row r="48" spans="1:18" ht="13.8" customHeight="1" x14ac:dyDescent="0.25">
      <c r="A48" s="19">
        <v>2013</v>
      </c>
      <c r="B48" s="20">
        <v>10.030882972043962</v>
      </c>
      <c r="C48" s="21">
        <v>8</v>
      </c>
      <c r="D48" s="20">
        <f t="shared" si="9"/>
        <v>9.2284123342804456</v>
      </c>
      <c r="E48" s="25">
        <v>10.710776331038298</v>
      </c>
      <c r="F48" s="20">
        <f t="shared" si="10"/>
        <v>8.2399777302497164</v>
      </c>
      <c r="G48" s="21">
        <v>18</v>
      </c>
      <c r="H48" s="21">
        <f t="shared" si="7"/>
        <v>6.7567817388047668</v>
      </c>
      <c r="I48" s="21">
        <v>39</v>
      </c>
      <c r="J48" s="22">
        <f t="shared" si="11"/>
        <v>58.910527895122534</v>
      </c>
      <c r="K48" s="20">
        <f t="shared" si="8"/>
        <v>4.1216368606709075</v>
      </c>
      <c r="L48" s="20">
        <f t="shared" si="12"/>
        <v>0.18067449252256032</v>
      </c>
      <c r="M48" s="20">
        <f t="shared" si="13"/>
        <v>5.1220315257683238</v>
      </c>
      <c r="N48" s="21">
        <v>30</v>
      </c>
      <c r="O48" s="21">
        <v>149</v>
      </c>
      <c r="P48" s="23">
        <f t="shared" si="14"/>
        <v>1.0312815152553672</v>
      </c>
      <c r="Q48" s="115">
        <f t="shared" si="15"/>
        <v>3.4376050508512238E-2</v>
      </c>
      <c r="R48" s="119"/>
    </row>
    <row r="49" spans="1:18" ht="13.8" customHeight="1" x14ac:dyDescent="0.25">
      <c r="A49" s="19">
        <v>2014</v>
      </c>
      <c r="B49" s="20">
        <v>10.716382050350525</v>
      </c>
      <c r="C49" s="21">
        <v>8</v>
      </c>
      <c r="D49" s="20">
        <f t="shared" si="9"/>
        <v>9.8590714863224829</v>
      </c>
      <c r="E49" s="25">
        <v>10.710776331038298</v>
      </c>
      <c r="F49" s="20">
        <f t="shared" si="10"/>
        <v>8.8030883911053088</v>
      </c>
      <c r="G49" s="21">
        <v>18</v>
      </c>
      <c r="H49" s="21">
        <f t="shared" si="7"/>
        <v>7.2185324807063536</v>
      </c>
      <c r="I49" s="21">
        <v>39</v>
      </c>
      <c r="J49" s="22">
        <f t="shared" si="11"/>
        <v>58.91052789512252</v>
      </c>
      <c r="K49" s="20">
        <f t="shared" si="8"/>
        <v>4.4033048132308759</v>
      </c>
      <c r="L49" s="20">
        <f t="shared" si="12"/>
        <v>0.19302158085395621</v>
      </c>
      <c r="M49" s="20">
        <f t="shared" si="13"/>
        <v>5.4720653064192311</v>
      </c>
      <c r="N49" s="21">
        <v>30</v>
      </c>
      <c r="O49" s="21">
        <v>149</v>
      </c>
      <c r="P49" s="23">
        <f t="shared" si="14"/>
        <v>1.1017581153864222</v>
      </c>
      <c r="Q49" s="115">
        <f t="shared" si="15"/>
        <v>3.6725270512880742E-2</v>
      </c>
      <c r="R49" s="119"/>
    </row>
    <row r="50" spans="1:18" ht="13.8" customHeight="1" x14ac:dyDescent="0.25">
      <c r="A50" s="24">
        <v>2015</v>
      </c>
      <c r="B50" s="20">
        <v>10.73352043558152</v>
      </c>
      <c r="C50" s="25">
        <v>8</v>
      </c>
      <c r="D50" s="26">
        <f t="shared" si="9"/>
        <v>9.8748388007349988</v>
      </c>
      <c r="E50" s="25">
        <v>10.710776331038298</v>
      </c>
      <c r="F50" s="26">
        <f t="shared" si="10"/>
        <v>8.8171669037376894</v>
      </c>
      <c r="G50" s="25">
        <v>18</v>
      </c>
      <c r="H50" s="21">
        <f t="shared" si="7"/>
        <v>7.2300768610649051</v>
      </c>
      <c r="I50" s="25">
        <v>39</v>
      </c>
      <c r="J50" s="27">
        <f t="shared" si="11"/>
        <v>58.91052789512252</v>
      </c>
      <c r="K50" s="20">
        <f t="shared" si="8"/>
        <v>4.4103468852495924</v>
      </c>
      <c r="L50" s="26">
        <f t="shared" si="12"/>
        <v>0.19333027442189993</v>
      </c>
      <c r="M50" s="26">
        <f t="shared" si="13"/>
        <v>5.4808166147236514</v>
      </c>
      <c r="N50" s="25">
        <v>30</v>
      </c>
      <c r="O50" s="25">
        <v>149</v>
      </c>
      <c r="P50" s="28">
        <f t="shared" si="14"/>
        <v>1.1035201237698626</v>
      </c>
      <c r="Q50" s="116">
        <f t="shared" si="15"/>
        <v>3.6784004125662087E-2</v>
      </c>
      <c r="R50" s="119"/>
    </row>
    <row r="51" spans="1:18" ht="13.8" customHeight="1" x14ac:dyDescent="0.25">
      <c r="A51" s="29">
        <v>2016</v>
      </c>
      <c r="B51" s="14">
        <v>11.07667924684282</v>
      </c>
      <c r="C51" s="30">
        <v>8</v>
      </c>
      <c r="D51" s="14">
        <f t="shared" si="9"/>
        <v>10.190544907095395</v>
      </c>
      <c r="E51" s="31">
        <v>10.710776331038298</v>
      </c>
      <c r="F51" s="14">
        <f t="shared" si="10"/>
        <v>9.0990584351823927</v>
      </c>
      <c r="G51" s="30">
        <v>18</v>
      </c>
      <c r="H51" s="15">
        <f t="shared" si="7"/>
        <v>7.4612279168495617</v>
      </c>
      <c r="I51" s="30">
        <v>39</v>
      </c>
      <c r="J51" s="32">
        <f t="shared" si="11"/>
        <v>58.910527895122534</v>
      </c>
      <c r="K51" s="16">
        <f t="shared" si="8"/>
        <v>4.5513490292782324</v>
      </c>
      <c r="L51" s="14">
        <f t="shared" si="12"/>
        <v>0.19951119032452524</v>
      </c>
      <c r="M51" s="14">
        <f t="shared" si="13"/>
        <v>5.6560424901051283</v>
      </c>
      <c r="N51" s="30">
        <v>30</v>
      </c>
      <c r="O51" s="30">
        <v>149</v>
      </c>
      <c r="P51" s="33">
        <f t="shared" si="14"/>
        <v>1.1388005013634488</v>
      </c>
      <c r="Q51" s="117">
        <f t="shared" si="15"/>
        <v>3.7960016712114956E-2</v>
      </c>
      <c r="R51" s="119"/>
    </row>
    <row r="52" spans="1:18" ht="13.8" customHeight="1" x14ac:dyDescent="0.25">
      <c r="A52" s="29">
        <v>2017</v>
      </c>
      <c r="B52" s="14">
        <v>11.304532948420668</v>
      </c>
      <c r="C52" s="30">
        <v>8</v>
      </c>
      <c r="D52" s="14">
        <f t="shared" si="9"/>
        <v>10.400170312547015</v>
      </c>
      <c r="E52" s="30">
        <v>10.710776331038298</v>
      </c>
      <c r="F52" s="14">
        <f t="shared" si="10"/>
        <v>9.286231332323057</v>
      </c>
      <c r="G52" s="30">
        <v>18</v>
      </c>
      <c r="H52" s="30">
        <f t="shared" si="7"/>
        <v>7.6147096925049063</v>
      </c>
      <c r="I52" s="30">
        <v>39</v>
      </c>
      <c r="J52" s="32">
        <f t="shared" si="11"/>
        <v>58.91052789512252</v>
      </c>
      <c r="K52" s="14">
        <f t="shared" si="8"/>
        <v>4.6449729124279937</v>
      </c>
      <c r="L52" s="14">
        <f t="shared" si="12"/>
        <v>0.20361525095574767</v>
      </c>
      <c r="M52" s="14">
        <f t="shared" si="13"/>
        <v>5.7723905569699685</v>
      </c>
      <c r="N52" s="30">
        <v>30</v>
      </c>
      <c r="O52" s="30">
        <v>149</v>
      </c>
      <c r="P52" s="33">
        <f t="shared" si="14"/>
        <v>1.1622262866382487</v>
      </c>
      <c r="Q52" s="117">
        <f t="shared" si="15"/>
        <v>3.8740876221274957E-2</v>
      </c>
      <c r="R52" s="119"/>
    </row>
    <row r="53" spans="1:18" ht="13.8" customHeight="1" x14ac:dyDescent="0.25">
      <c r="A53" s="59">
        <v>2018</v>
      </c>
      <c r="B53" s="14">
        <v>11.16589123352721</v>
      </c>
      <c r="C53" s="31">
        <v>8</v>
      </c>
      <c r="D53" s="35">
        <f>+B53-B53*(C53/100)</f>
        <v>10.272619934845034</v>
      </c>
      <c r="E53" s="31">
        <v>10.710776331038298</v>
      </c>
      <c r="F53" s="35">
        <f>+(D53-D53*(E53)/100)</f>
        <v>9.1723425902861297</v>
      </c>
      <c r="G53" s="31">
        <v>18</v>
      </c>
      <c r="H53" s="31">
        <f>F53-(F53*G53/100)</f>
        <v>7.5213209240346259</v>
      </c>
      <c r="I53" s="31">
        <v>39</v>
      </c>
      <c r="J53" s="60">
        <f>100-(K53/B53*100)</f>
        <v>58.910527895122534</v>
      </c>
      <c r="K53" s="35">
        <f>+H53-H53*I53/100</f>
        <v>4.5880057636611218</v>
      </c>
      <c r="L53" s="35">
        <f>+(K53/365)*16</f>
        <v>0.20111806087281631</v>
      </c>
      <c r="M53" s="35">
        <f>+L53*28.3495</f>
        <v>5.7015964667139061</v>
      </c>
      <c r="N53" s="31">
        <v>30</v>
      </c>
      <c r="O53" s="31">
        <v>149</v>
      </c>
      <c r="P53" s="61">
        <f>+Q53*N53</f>
        <v>1.1479724429625313</v>
      </c>
      <c r="Q53" s="120">
        <f>+M53/O53</f>
        <v>3.8265748098751044E-2</v>
      </c>
      <c r="R53" s="119"/>
    </row>
    <row r="54" spans="1:18" ht="13.8" customHeight="1" x14ac:dyDescent="0.25">
      <c r="A54" s="59">
        <v>2019</v>
      </c>
      <c r="B54" s="14">
        <v>10.872507871945029</v>
      </c>
      <c r="C54" s="31">
        <v>8</v>
      </c>
      <c r="D54" s="35">
        <f>+B54-B54*(C54/100)</f>
        <v>10.002707242189427</v>
      </c>
      <c r="E54" s="31">
        <v>10.710776331038298</v>
      </c>
      <c r="F54" s="35">
        <f>+(D54-D54*(E54)/100)</f>
        <v>8.9313396424299469</v>
      </c>
      <c r="G54" s="31">
        <v>18</v>
      </c>
      <c r="H54" s="31">
        <f>F54-(F54*G54/100)</f>
        <v>7.3236985067925566</v>
      </c>
      <c r="I54" s="31">
        <v>39</v>
      </c>
      <c r="J54" s="60">
        <f>100-(K54/B54*100)</f>
        <v>58.910527895122534</v>
      </c>
      <c r="K54" s="35">
        <f>+H54-H54*I54/100</f>
        <v>4.4674560891434592</v>
      </c>
      <c r="L54" s="35">
        <f>+(K54/365)*16</f>
        <v>0.19583369157889136</v>
      </c>
      <c r="M54" s="35">
        <f>+L54*28.3495</f>
        <v>5.5517872394157806</v>
      </c>
      <c r="N54" s="31">
        <v>30</v>
      </c>
      <c r="O54" s="31">
        <v>149</v>
      </c>
      <c r="P54" s="61">
        <f>+Q54*N54</f>
        <v>1.1178095112917679</v>
      </c>
      <c r="Q54" s="120">
        <f>+M54/O54</f>
        <v>3.7260317043058933E-2</v>
      </c>
      <c r="R54" s="119"/>
    </row>
    <row r="55" spans="1:18" ht="13.8" customHeight="1" x14ac:dyDescent="0.25">
      <c r="A55" s="59">
        <v>2020</v>
      </c>
      <c r="B55" s="35">
        <v>10.725423918732552</v>
      </c>
      <c r="C55" s="31">
        <v>8</v>
      </c>
      <c r="D55" s="35">
        <f>+B55-B55*(C55/100)</f>
        <v>9.8673900052339487</v>
      </c>
      <c r="E55" s="31">
        <v>10.710776331038298</v>
      </c>
      <c r="F55" s="35">
        <f>+(D55-D55*(E55)/100)</f>
        <v>8.8105159320621116</v>
      </c>
      <c r="G55" s="31">
        <v>18</v>
      </c>
      <c r="H55" s="31">
        <f>F55-(F55*G55/100)</f>
        <v>7.224623064290931</v>
      </c>
      <c r="I55" s="31">
        <v>39</v>
      </c>
      <c r="J55" s="60">
        <f>100-(K55/B55*100)</f>
        <v>58.910527895122527</v>
      </c>
      <c r="K55" s="35">
        <f>+H55-H55*I55/100</f>
        <v>4.4070200692174684</v>
      </c>
      <c r="L55" s="35">
        <f>+(K55/365)*16</f>
        <v>0.19318444139035479</v>
      </c>
      <c r="M55" s="35">
        <f>+L55*28.3495</f>
        <v>5.4766823211958631</v>
      </c>
      <c r="N55" s="31">
        <v>30</v>
      </c>
      <c r="O55" s="31">
        <v>149</v>
      </c>
      <c r="P55" s="61">
        <f>+Q55*N55</f>
        <v>1.1026877156770194</v>
      </c>
      <c r="Q55" s="120">
        <f>+M55/O55</f>
        <v>3.6756257189233983E-2</v>
      </c>
      <c r="R55" s="119"/>
    </row>
    <row r="56" spans="1:18" ht="13.8" customHeight="1" x14ac:dyDescent="0.25">
      <c r="A56" s="19">
        <v>2021</v>
      </c>
      <c r="B56" s="121">
        <v>11.157541366443345</v>
      </c>
      <c r="C56" s="21">
        <v>8</v>
      </c>
      <c r="D56" s="20">
        <f t="shared" ref="D56:D57" si="16">+B56-B56*(C56/100)</f>
        <v>10.264938057127878</v>
      </c>
      <c r="E56" s="21">
        <v>10.710776331038298</v>
      </c>
      <c r="F56" s="20">
        <f t="shared" ref="F56:F57" si="17">+(D56-D56*(E56)/100)</f>
        <v>9.1654835013092821</v>
      </c>
      <c r="G56" s="21">
        <v>18</v>
      </c>
      <c r="H56" s="21">
        <f t="shared" ref="H56:H57" si="18">F56-(F56*G56/100)</f>
        <v>7.5156964710736114</v>
      </c>
      <c r="I56" s="21">
        <v>39</v>
      </c>
      <c r="J56" s="22">
        <f t="shared" ref="J56:J57" si="19">100-(K56/B56*100)</f>
        <v>58.910527895122534</v>
      </c>
      <c r="K56" s="20">
        <f t="shared" ref="K56:K57" si="20">+H56-H56*I56/100</f>
        <v>4.5845748473549026</v>
      </c>
      <c r="L56" s="20">
        <f t="shared" ref="L56:L57" si="21">+(K56/365)*16</f>
        <v>0.20096766454158477</v>
      </c>
      <c r="M56" s="20">
        <f t="shared" ref="M56:M57" si="22">+L56*28.3495</f>
        <v>5.6973328059216568</v>
      </c>
      <c r="N56" s="21">
        <v>30</v>
      </c>
      <c r="O56" s="21">
        <v>149</v>
      </c>
      <c r="P56" s="23">
        <f t="shared" ref="P56:P57" si="23">+Q56*N56</f>
        <v>1.1471139877694612</v>
      </c>
      <c r="Q56" s="115">
        <f t="shared" ref="Q56:Q57" si="24">+M56/O56</f>
        <v>3.8237132925648704E-2</v>
      </c>
      <c r="R56" s="119"/>
    </row>
    <row r="57" spans="1:18" ht="13.8" customHeight="1" thickBot="1" x14ac:dyDescent="0.3">
      <c r="A57" s="123">
        <v>2022</v>
      </c>
      <c r="B57" s="124">
        <v>11.055944197845969</v>
      </c>
      <c r="C57" s="125">
        <v>8</v>
      </c>
      <c r="D57" s="124">
        <f t="shared" si="16"/>
        <v>10.171468662018292</v>
      </c>
      <c r="E57" s="125">
        <v>10.710776331038298</v>
      </c>
      <c r="F57" s="124">
        <f t="shared" si="17"/>
        <v>9.0820254040478581</v>
      </c>
      <c r="G57" s="125">
        <v>18</v>
      </c>
      <c r="H57" s="125">
        <f t="shared" si="18"/>
        <v>7.4472608313192437</v>
      </c>
      <c r="I57" s="125">
        <v>39</v>
      </c>
      <c r="J57" s="126">
        <f t="shared" si="19"/>
        <v>58.910527895122527</v>
      </c>
      <c r="K57" s="124">
        <f t="shared" si="20"/>
        <v>4.5428291071047386</v>
      </c>
      <c r="L57" s="124">
        <f t="shared" si="21"/>
        <v>0.19913771428404334</v>
      </c>
      <c r="M57" s="124">
        <f t="shared" si="22"/>
        <v>5.6454546310954861</v>
      </c>
      <c r="N57" s="125">
        <v>30</v>
      </c>
      <c r="O57" s="125">
        <v>149</v>
      </c>
      <c r="P57" s="127">
        <f t="shared" si="23"/>
        <v>1.1366687176702321</v>
      </c>
      <c r="Q57" s="128">
        <f t="shared" si="24"/>
        <v>3.7888957255674406E-2</v>
      </c>
      <c r="R57" s="119"/>
    </row>
    <row r="58" spans="1:18" ht="15" customHeight="1" thickTop="1" x14ac:dyDescent="0.25">
      <c r="A58" s="7" t="s">
        <v>96</v>
      </c>
      <c r="Q58" s="7"/>
    </row>
    <row r="59" spans="1:18" ht="15" customHeight="1" x14ac:dyDescent="0.25">
      <c r="A59" s="7" t="s">
        <v>104</v>
      </c>
      <c r="Q59" s="7"/>
    </row>
    <row r="60" spans="1:18" ht="15" customHeight="1" x14ac:dyDescent="0.25">
      <c r="A60" s="7" t="s">
        <v>209</v>
      </c>
      <c r="Q60" s="7"/>
    </row>
    <row r="61" spans="1:18" ht="15" customHeight="1" x14ac:dyDescent="0.25">
      <c r="A61" s="7" t="s">
        <v>210</v>
      </c>
      <c r="Q61" s="7"/>
    </row>
    <row r="62" spans="1:18" ht="15" customHeight="1" x14ac:dyDescent="0.25">
      <c r="A62" s="7" t="s">
        <v>105</v>
      </c>
      <c r="Q62" s="7"/>
    </row>
    <row r="63" spans="1:18" ht="15" customHeight="1" x14ac:dyDescent="0.25">
      <c r="A63" s="7" t="s">
        <v>106</v>
      </c>
      <c r="Q63" s="7"/>
    </row>
    <row r="64" spans="1:18" ht="15" customHeight="1" x14ac:dyDescent="0.25">
      <c r="A64" s="7" t="s">
        <v>214</v>
      </c>
      <c r="Q64" s="7"/>
    </row>
    <row r="65" spans="17:17" x14ac:dyDescent="0.25">
      <c r="Q65" s="7"/>
    </row>
    <row r="66" spans="17:17" x14ac:dyDescent="0.25">
      <c r="Q66" s="7"/>
    </row>
    <row r="67" spans="17:17" x14ac:dyDescent="0.25">
      <c r="Q67" s="7"/>
    </row>
    <row r="68" spans="17:17" x14ac:dyDescent="0.25">
      <c r="Q68" s="7"/>
    </row>
    <row r="69" spans="17:17" x14ac:dyDescent="0.25">
      <c r="Q69" s="7"/>
    </row>
    <row r="70" spans="17:17" x14ac:dyDescent="0.25">
      <c r="Q70" s="7"/>
    </row>
    <row r="71" spans="17:17" x14ac:dyDescent="0.25">
      <c r="Q71"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96">
    <pageSetUpPr fitToPage="1"/>
  </sheetPr>
  <dimension ref="A1:R64"/>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146</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5.6629949437215927</v>
      </c>
      <c r="C5" s="15">
        <v>60</v>
      </c>
      <c r="D5" s="16">
        <f t="shared" ref="D5:D46" si="0">+B5-B5*(C5/100)</f>
        <v>2.2651979774886373</v>
      </c>
      <c r="E5" s="15">
        <v>6</v>
      </c>
      <c r="F5" s="16">
        <f t="shared" ref="F5:F46" si="1">+(D5-D5*(E5)/100)</f>
        <v>2.129286098839319</v>
      </c>
      <c r="G5" s="15">
        <v>0</v>
      </c>
      <c r="H5" s="16">
        <f>F5-(F5*G5/100)</f>
        <v>2.129286098839319</v>
      </c>
      <c r="I5" s="15">
        <v>3</v>
      </c>
      <c r="J5" s="17">
        <f t="shared" ref="J5:J46" si="2">100-(K5/B5*100)</f>
        <v>63.527999999999999</v>
      </c>
      <c r="K5" s="16">
        <f>+H5-H5*I5/100</f>
        <v>2.0654075158741394</v>
      </c>
      <c r="L5" s="16">
        <f t="shared" ref="L5:L46" si="3">+(K5/365)*16</f>
        <v>9.053841165475679E-2</v>
      </c>
      <c r="M5" s="16">
        <f t="shared" ref="M5:M37" si="4">+L5*28.3495</f>
        <v>2.5667187012065273</v>
      </c>
      <c r="N5" s="15">
        <v>81.5</v>
      </c>
      <c r="O5" s="15">
        <v>157.5</v>
      </c>
      <c r="P5" s="18">
        <f t="shared" ref="P5:P46" si="5">+Q5*N5</f>
        <v>1.3281750739576634</v>
      </c>
      <c r="Q5" s="114">
        <f t="shared" ref="Q5:Q46" si="6">+M5/O5</f>
        <v>1.6296626674327158E-2</v>
      </c>
      <c r="R5" s="119"/>
    </row>
    <row r="6" spans="1:18" ht="13.8" customHeight="1" x14ac:dyDescent="0.25">
      <c r="A6" s="19">
        <v>1971</v>
      </c>
      <c r="B6" s="20">
        <v>5.5328303186443302</v>
      </c>
      <c r="C6" s="21">
        <v>60</v>
      </c>
      <c r="D6" s="20">
        <f t="shared" si="0"/>
        <v>2.2131321274577322</v>
      </c>
      <c r="E6" s="21">
        <v>6</v>
      </c>
      <c r="F6" s="20">
        <f t="shared" si="1"/>
        <v>2.0803441998102681</v>
      </c>
      <c r="G6" s="21">
        <v>0</v>
      </c>
      <c r="H6" s="20">
        <f t="shared" ref="H6:H52" si="7">F6-(F6*G6/100)</f>
        <v>2.0803441998102681</v>
      </c>
      <c r="I6" s="21">
        <v>3</v>
      </c>
      <c r="J6" s="22">
        <f t="shared" si="2"/>
        <v>63.527999999999999</v>
      </c>
      <c r="K6" s="20">
        <f t="shared" ref="K6:K52" si="8">+H6-H6*I6/100</f>
        <v>2.0179338738159602</v>
      </c>
      <c r="L6" s="20">
        <f t="shared" si="3"/>
        <v>8.8457375290562634E-2</v>
      </c>
      <c r="M6" s="20">
        <f t="shared" si="4"/>
        <v>2.5077223607998054</v>
      </c>
      <c r="N6" s="21">
        <v>81.5</v>
      </c>
      <c r="O6" s="21">
        <v>157.5</v>
      </c>
      <c r="P6" s="23">
        <f t="shared" si="5"/>
        <v>1.2976468089218041</v>
      </c>
      <c r="Q6" s="115">
        <f t="shared" si="6"/>
        <v>1.592204673523686E-2</v>
      </c>
      <c r="R6" s="119"/>
    </row>
    <row r="7" spans="1:18" ht="13.8" customHeight="1" x14ac:dyDescent="0.25">
      <c r="A7" s="19">
        <v>1972</v>
      </c>
      <c r="B7" s="20">
        <v>5.4097118496779348</v>
      </c>
      <c r="C7" s="21">
        <v>60</v>
      </c>
      <c r="D7" s="20">
        <f t="shared" si="0"/>
        <v>2.163884739871174</v>
      </c>
      <c r="E7" s="21">
        <v>6</v>
      </c>
      <c r="F7" s="20">
        <f t="shared" si="1"/>
        <v>2.0340516554789034</v>
      </c>
      <c r="G7" s="21">
        <v>0</v>
      </c>
      <c r="H7" s="20">
        <f t="shared" si="7"/>
        <v>2.0340516554789034</v>
      </c>
      <c r="I7" s="21">
        <v>3</v>
      </c>
      <c r="J7" s="22">
        <f t="shared" si="2"/>
        <v>63.527999999999999</v>
      </c>
      <c r="K7" s="20">
        <f t="shared" si="8"/>
        <v>1.9730301058145363</v>
      </c>
      <c r="L7" s="20">
        <f t="shared" si="3"/>
        <v>8.6488990939815297E-2</v>
      </c>
      <c r="M7" s="20">
        <f t="shared" si="4"/>
        <v>2.4519196486482935</v>
      </c>
      <c r="N7" s="21">
        <v>81.5</v>
      </c>
      <c r="O7" s="21">
        <v>157.5</v>
      </c>
      <c r="P7" s="23">
        <f t="shared" si="5"/>
        <v>1.268771119776736</v>
      </c>
      <c r="Q7" s="115">
        <f t="shared" si="6"/>
        <v>1.5567743800941546E-2</v>
      </c>
      <c r="R7" s="119"/>
    </row>
    <row r="8" spans="1:18" ht="13.8" customHeight="1" x14ac:dyDescent="0.25">
      <c r="A8" s="19">
        <v>1973</v>
      </c>
      <c r="B8" s="20">
        <v>5.6575179345851287</v>
      </c>
      <c r="C8" s="21">
        <v>60</v>
      </c>
      <c r="D8" s="20">
        <f t="shared" si="0"/>
        <v>2.2630071738340516</v>
      </c>
      <c r="E8" s="21">
        <v>6</v>
      </c>
      <c r="F8" s="20">
        <f t="shared" si="1"/>
        <v>2.1272267434040084</v>
      </c>
      <c r="G8" s="21">
        <v>0</v>
      </c>
      <c r="H8" s="20">
        <f t="shared" si="7"/>
        <v>2.1272267434040084</v>
      </c>
      <c r="I8" s="21">
        <v>3</v>
      </c>
      <c r="J8" s="22">
        <f t="shared" si="2"/>
        <v>63.527999999999999</v>
      </c>
      <c r="K8" s="20">
        <f t="shared" si="8"/>
        <v>2.063409941101888</v>
      </c>
      <c r="L8" s="20">
        <f t="shared" si="3"/>
        <v>9.0450846733233448E-2</v>
      </c>
      <c r="M8" s="20">
        <f t="shared" si="4"/>
        <v>2.5642362794638016</v>
      </c>
      <c r="N8" s="21">
        <v>81.5</v>
      </c>
      <c r="O8" s="21">
        <v>157.5</v>
      </c>
      <c r="P8" s="23">
        <f t="shared" si="5"/>
        <v>1.3268905192146021</v>
      </c>
      <c r="Q8" s="115">
        <f t="shared" si="6"/>
        <v>1.6280865266436836E-2</v>
      </c>
      <c r="R8" s="119"/>
    </row>
    <row r="9" spans="1:18" ht="13.8" customHeight="1" x14ac:dyDescent="0.25">
      <c r="A9" s="19">
        <v>1974</v>
      </c>
      <c r="B9" s="20">
        <v>5.7402780626034575</v>
      </c>
      <c r="C9" s="21">
        <v>60</v>
      </c>
      <c r="D9" s="20">
        <f t="shared" si="0"/>
        <v>2.2961112250413831</v>
      </c>
      <c r="E9" s="21">
        <v>6</v>
      </c>
      <c r="F9" s="20">
        <f t="shared" si="1"/>
        <v>2.1583445515388999</v>
      </c>
      <c r="G9" s="21">
        <v>0</v>
      </c>
      <c r="H9" s="20">
        <f t="shared" si="7"/>
        <v>2.1583445515388999</v>
      </c>
      <c r="I9" s="21">
        <v>3</v>
      </c>
      <c r="J9" s="22">
        <f t="shared" si="2"/>
        <v>63.527999999999999</v>
      </c>
      <c r="K9" s="20">
        <f t="shared" si="8"/>
        <v>2.0935942149927329</v>
      </c>
      <c r="L9" s="20">
        <f t="shared" si="3"/>
        <v>9.1773992985982808E-2</v>
      </c>
      <c r="M9" s="20">
        <f t="shared" si="4"/>
        <v>2.6017468141561197</v>
      </c>
      <c r="N9" s="21">
        <v>81.5</v>
      </c>
      <c r="O9" s="21">
        <v>157.5</v>
      </c>
      <c r="P9" s="23">
        <f t="shared" si="5"/>
        <v>1.3463007324045952</v>
      </c>
      <c r="Q9" s="115">
        <f t="shared" si="6"/>
        <v>1.6519027391467427E-2</v>
      </c>
      <c r="R9" s="119"/>
    </row>
    <row r="10" spans="1:18" ht="13.8" customHeight="1" x14ac:dyDescent="0.25">
      <c r="A10" s="19">
        <v>1975</v>
      </c>
      <c r="B10" s="20">
        <v>6.118710231371514</v>
      </c>
      <c r="C10" s="21">
        <v>60</v>
      </c>
      <c r="D10" s="20">
        <f t="shared" si="0"/>
        <v>2.4474840925486059</v>
      </c>
      <c r="E10" s="21">
        <v>6</v>
      </c>
      <c r="F10" s="20">
        <f t="shared" si="1"/>
        <v>2.3006350469956898</v>
      </c>
      <c r="G10" s="21">
        <v>0</v>
      </c>
      <c r="H10" s="20">
        <f t="shared" si="7"/>
        <v>2.3006350469956898</v>
      </c>
      <c r="I10" s="21">
        <v>3</v>
      </c>
      <c r="J10" s="22">
        <f t="shared" si="2"/>
        <v>63.527999999999992</v>
      </c>
      <c r="K10" s="20">
        <f t="shared" si="8"/>
        <v>2.2316159955858192</v>
      </c>
      <c r="L10" s="20">
        <f t="shared" si="3"/>
        <v>9.7824262820200292E-2</v>
      </c>
      <c r="M10" s="20">
        <f t="shared" si="4"/>
        <v>2.7732689388212681</v>
      </c>
      <c r="N10" s="21">
        <v>81.5</v>
      </c>
      <c r="O10" s="21">
        <v>157.5</v>
      </c>
      <c r="P10" s="23">
        <f t="shared" si="5"/>
        <v>1.435056625485291</v>
      </c>
      <c r="Q10" s="115">
        <f t="shared" si="6"/>
        <v>1.7608056754420748E-2</v>
      </c>
      <c r="R10" s="119"/>
    </row>
    <row r="11" spans="1:18" ht="13.8" customHeight="1" x14ac:dyDescent="0.25">
      <c r="A11" s="13">
        <v>1976</v>
      </c>
      <c r="B11" s="14">
        <v>6.1276466493911519</v>
      </c>
      <c r="C11" s="15">
        <v>60</v>
      </c>
      <c r="D11" s="16">
        <f t="shared" si="0"/>
        <v>2.4510586597564608</v>
      </c>
      <c r="E11" s="15">
        <v>6</v>
      </c>
      <c r="F11" s="16">
        <f t="shared" si="1"/>
        <v>2.303995140171073</v>
      </c>
      <c r="G11" s="15">
        <v>0</v>
      </c>
      <c r="H11" s="16">
        <f t="shared" si="7"/>
        <v>2.303995140171073</v>
      </c>
      <c r="I11" s="15">
        <v>3</v>
      </c>
      <c r="J11" s="17">
        <f t="shared" si="2"/>
        <v>63.527999999999999</v>
      </c>
      <c r="K11" s="16">
        <f t="shared" si="8"/>
        <v>2.2348752859659409</v>
      </c>
      <c r="L11" s="16">
        <f t="shared" si="3"/>
        <v>9.7967135823164533E-2</v>
      </c>
      <c r="M11" s="16">
        <f t="shared" si="4"/>
        <v>2.7773193170188026</v>
      </c>
      <c r="N11" s="15">
        <v>81.5</v>
      </c>
      <c r="O11" s="15">
        <v>157.5</v>
      </c>
      <c r="P11" s="18">
        <f t="shared" si="5"/>
        <v>1.4371525354732215</v>
      </c>
      <c r="Q11" s="114">
        <f t="shared" si="6"/>
        <v>1.7633773441389222E-2</v>
      </c>
      <c r="R11" s="119"/>
    </row>
    <row r="12" spans="1:18" ht="13.8" customHeight="1" x14ac:dyDescent="0.25">
      <c r="A12" s="13">
        <v>1977</v>
      </c>
      <c r="B12" s="14">
        <v>5.775513929867099</v>
      </c>
      <c r="C12" s="15">
        <v>60</v>
      </c>
      <c r="D12" s="16">
        <f t="shared" si="0"/>
        <v>2.3102055719468395</v>
      </c>
      <c r="E12" s="15">
        <v>6</v>
      </c>
      <c r="F12" s="16">
        <f t="shared" si="1"/>
        <v>2.1715932376300291</v>
      </c>
      <c r="G12" s="15">
        <v>0</v>
      </c>
      <c r="H12" s="16">
        <f t="shared" si="7"/>
        <v>2.1715932376300291</v>
      </c>
      <c r="I12" s="15">
        <v>3</v>
      </c>
      <c r="J12" s="17">
        <f t="shared" si="2"/>
        <v>63.527999999999999</v>
      </c>
      <c r="K12" s="16">
        <f t="shared" si="8"/>
        <v>2.1064454405011284</v>
      </c>
      <c r="L12" s="16">
        <f t="shared" si="3"/>
        <v>9.2337334378131658E-2</v>
      </c>
      <c r="M12" s="16">
        <f t="shared" si="4"/>
        <v>2.6177172609528432</v>
      </c>
      <c r="N12" s="15">
        <v>81.5</v>
      </c>
      <c r="O12" s="15">
        <v>157.5</v>
      </c>
      <c r="P12" s="18">
        <f t="shared" si="5"/>
        <v>1.3545648048740111</v>
      </c>
      <c r="Q12" s="114">
        <f t="shared" si="6"/>
        <v>1.6620427053668847E-2</v>
      </c>
      <c r="R12" s="119"/>
    </row>
    <row r="13" spans="1:18" ht="13.8" customHeight="1" x14ac:dyDescent="0.25">
      <c r="A13" s="13">
        <v>1978</v>
      </c>
      <c r="B13" s="14">
        <v>6.0488859357099534</v>
      </c>
      <c r="C13" s="15">
        <v>60</v>
      </c>
      <c r="D13" s="16">
        <f t="shared" si="0"/>
        <v>2.4195543742839813</v>
      </c>
      <c r="E13" s="15">
        <v>6</v>
      </c>
      <c r="F13" s="16">
        <f t="shared" si="1"/>
        <v>2.2743811118269424</v>
      </c>
      <c r="G13" s="15">
        <v>0</v>
      </c>
      <c r="H13" s="16">
        <f t="shared" si="7"/>
        <v>2.2743811118269424</v>
      </c>
      <c r="I13" s="15">
        <v>3</v>
      </c>
      <c r="J13" s="17">
        <f t="shared" si="2"/>
        <v>63.528000000000006</v>
      </c>
      <c r="K13" s="16">
        <f t="shared" si="8"/>
        <v>2.2061496784721339</v>
      </c>
      <c r="L13" s="16">
        <f t="shared" si="3"/>
        <v>9.6707931111107245E-2</v>
      </c>
      <c r="M13" s="16">
        <f t="shared" si="4"/>
        <v>2.7416214930343346</v>
      </c>
      <c r="N13" s="15">
        <v>81.5</v>
      </c>
      <c r="O13" s="15">
        <v>157.5</v>
      </c>
      <c r="P13" s="18">
        <f t="shared" si="5"/>
        <v>1.4186803281415761</v>
      </c>
      <c r="Q13" s="114">
        <f t="shared" si="6"/>
        <v>1.7407120590694186E-2</v>
      </c>
      <c r="R13" s="119"/>
    </row>
    <row r="14" spans="1:18" ht="13.8" customHeight="1" x14ac:dyDescent="0.25">
      <c r="A14" s="13">
        <v>1979</v>
      </c>
      <c r="B14" s="14">
        <v>5.8482922343427157</v>
      </c>
      <c r="C14" s="15">
        <v>60</v>
      </c>
      <c r="D14" s="16">
        <f t="shared" si="0"/>
        <v>2.3393168937370863</v>
      </c>
      <c r="E14" s="15">
        <v>6</v>
      </c>
      <c r="F14" s="16">
        <f t="shared" si="1"/>
        <v>2.1989578801128613</v>
      </c>
      <c r="G14" s="15">
        <v>0</v>
      </c>
      <c r="H14" s="16">
        <f t="shared" si="7"/>
        <v>2.1989578801128613</v>
      </c>
      <c r="I14" s="15">
        <v>3</v>
      </c>
      <c r="J14" s="17">
        <f t="shared" si="2"/>
        <v>63.527999999999999</v>
      </c>
      <c r="K14" s="16">
        <f t="shared" si="8"/>
        <v>2.1329891437094757</v>
      </c>
      <c r="L14" s="16">
        <f t="shared" si="3"/>
        <v>9.3500893970826338E-2</v>
      </c>
      <c r="M14" s="16">
        <f t="shared" si="4"/>
        <v>2.6507035936259413</v>
      </c>
      <c r="N14" s="15">
        <v>81.5</v>
      </c>
      <c r="O14" s="15">
        <v>157.5</v>
      </c>
      <c r="P14" s="18">
        <f t="shared" si="5"/>
        <v>1.3716339230508841</v>
      </c>
      <c r="Q14" s="114">
        <f t="shared" si="6"/>
        <v>1.6829864086513914E-2</v>
      </c>
      <c r="R14" s="119"/>
    </row>
    <row r="15" spans="1:18" ht="13.8" customHeight="1" x14ac:dyDescent="0.25">
      <c r="A15" s="13">
        <v>1980</v>
      </c>
      <c r="B15" s="14">
        <v>5.3970995828319994</v>
      </c>
      <c r="C15" s="15">
        <v>60</v>
      </c>
      <c r="D15" s="16">
        <f t="shared" si="0"/>
        <v>2.1588398331328</v>
      </c>
      <c r="E15" s="15">
        <v>6</v>
      </c>
      <c r="F15" s="16">
        <f t="shared" si="1"/>
        <v>2.029309443144832</v>
      </c>
      <c r="G15" s="15">
        <v>0</v>
      </c>
      <c r="H15" s="16">
        <f t="shared" si="7"/>
        <v>2.029309443144832</v>
      </c>
      <c r="I15" s="15">
        <v>3</v>
      </c>
      <c r="J15" s="17">
        <f t="shared" si="2"/>
        <v>63.527999999999999</v>
      </c>
      <c r="K15" s="16">
        <f t="shared" si="8"/>
        <v>1.968430159850487</v>
      </c>
      <c r="L15" s="16">
        <f t="shared" si="3"/>
        <v>8.6287349472898053E-2</v>
      </c>
      <c r="M15" s="16">
        <f t="shared" si="4"/>
        <v>2.4462032138819234</v>
      </c>
      <c r="N15" s="15">
        <v>81.5</v>
      </c>
      <c r="O15" s="15">
        <v>157.5</v>
      </c>
      <c r="P15" s="18">
        <f t="shared" si="5"/>
        <v>1.265813091627789</v>
      </c>
      <c r="Q15" s="114">
        <f t="shared" si="6"/>
        <v>1.5531448977028085E-2</v>
      </c>
      <c r="R15" s="119"/>
    </row>
    <row r="16" spans="1:18" ht="13.8" customHeight="1" x14ac:dyDescent="0.25">
      <c r="A16" s="19">
        <v>1981</v>
      </c>
      <c r="B16" s="20">
        <v>5.3435579503056978</v>
      </c>
      <c r="C16" s="21">
        <v>60</v>
      </c>
      <c r="D16" s="20">
        <f t="shared" si="0"/>
        <v>2.1374231801222794</v>
      </c>
      <c r="E16" s="21">
        <v>6</v>
      </c>
      <c r="F16" s="20">
        <f t="shared" si="1"/>
        <v>2.0091777893149425</v>
      </c>
      <c r="G16" s="21">
        <v>0</v>
      </c>
      <c r="H16" s="20">
        <f t="shared" si="7"/>
        <v>2.0091777893149425</v>
      </c>
      <c r="I16" s="21">
        <v>3</v>
      </c>
      <c r="J16" s="22">
        <f t="shared" si="2"/>
        <v>63.527999999999999</v>
      </c>
      <c r="K16" s="20">
        <f t="shared" si="8"/>
        <v>1.9489024556354941</v>
      </c>
      <c r="L16" s="20">
        <f t="shared" si="3"/>
        <v>8.5431340521007967E-2</v>
      </c>
      <c r="M16" s="20">
        <f t="shared" si="4"/>
        <v>2.4219357881003152</v>
      </c>
      <c r="N16" s="21">
        <v>81.5</v>
      </c>
      <c r="O16" s="21">
        <v>157.5</v>
      </c>
      <c r="P16" s="23">
        <f t="shared" si="5"/>
        <v>1.2532556617788932</v>
      </c>
      <c r="Q16" s="115">
        <f t="shared" si="6"/>
        <v>1.5377370083176604E-2</v>
      </c>
      <c r="R16" s="119"/>
    </row>
    <row r="17" spans="1:18" ht="13.8" customHeight="1" x14ac:dyDescent="0.25">
      <c r="A17" s="19">
        <v>1982</v>
      </c>
      <c r="B17" s="20">
        <v>5.1070794867377574</v>
      </c>
      <c r="C17" s="21">
        <v>60</v>
      </c>
      <c r="D17" s="20">
        <f t="shared" si="0"/>
        <v>2.0428317946951031</v>
      </c>
      <c r="E17" s="21">
        <v>6</v>
      </c>
      <c r="F17" s="20">
        <f t="shared" si="1"/>
        <v>1.920261887013397</v>
      </c>
      <c r="G17" s="21">
        <v>0</v>
      </c>
      <c r="H17" s="20">
        <f t="shared" si="7"/>
        <v>1.920261887013397</v>
      </c>
      <c r="I17" s="21">
        <v>3</v>
      </c>
      <c r="J17" s="22">
        <f t="shared" si="2"/>
        <v>63.527999999999999</v>
      </c>
      <c r="K17" s="20">
        <f t="shared" si="8"/>
        <v>1.862654030402995</v>
      </c>
      <c r="L17" s="20">
        <f t="shared" si="3"/>
        <v>8.1650587634103891E-2</v>
      </c>
      <c r="M17" s="20">
        <f t="shared" si="4"/>
        <v>2.314753334133028</v>
      </c>
      <c r="N17" s="21">
        <v>81.5</v>
      </c>
      <c r="O17" s="21">
        <v>157.5</v>
      </c>
      <c r="P17" s="23">
        <f t="shared" si="5"/>
        <v>1.197792995122805</v>
      </c>
      <c r="Q17" s="115">
        <f t="shared" si="6"/>
        <v>1.4696846565923988E-2</v>
      </c>
      <c r="R17" s="119"/>
    </row>
    <row r="18" spans="1:18" ht="13.8" customHeight="1" x14ac:dyDescent="0.25">
      <c r="A18" s="19">
        <v>1983</v>
      </c>
      <c r="B18" s="20">
        <v>5.1556376093472815</v>
      </c>
      <c r="C18" s="21">
        <v>60</v>
      </c>
      <c r="D18" s="20">
        <f t="shared" si="0"/>
        <v>2.0622550437389129</v>
      </c>
      <c r="E18" s="21">
        <v>6</v>
      </c>
      <c r="F18" s="20">
        <f t="shared" si="1"/>
        <v>1.938519741114578</v>
      </c>
      <c r="G18" s="21">
        <v>0</v>
      </c>
      <c r="H18" s="20">
        <f t="shared" si="7"/>
        <v>1.938519741114578</v>
      </c>
      <c r="I18" s="21">
        <v>3</v>
      </c>
      <c r="J18" s="22">
        <f t="shared" si="2"/>
        <v>63.527999999999999</v>
      </c>
      <c r="K18" s="20">
        <f t="shared" si="8"/>
        <v>1.8803641488811407</v>
      </c>
      <c r="L18" s="20">
        <f t="shared" si="3"/>
        <v>8.2426921594789732E-2</v>
      </c>
      <c r="M18" s="20">
        <f t="shared" si="4"/>
        <v>2.3367620137514913</v>
      </c>
      <c r="N18" s="21">
        <v>81.5</v>
      </c>
      <c r="O18" s="21">
        <v>157.5</v>
      </c>
      <c r="P18" s="23">
        <f t="shared" si="5"/>
        <v>1.2091816134650573</v>
      </c>
      <c r="Q18" s="115">
        <f t="shared" si="6"/>
        <v>1.4836584214295182E-2</v>
      </c>
      <c r="R18" s="119"/>
    </row>
    <row r="19" spans="1:18" ht="13.8" customHeight="1" x14ac:dyDescent="0.25">
      <c r="A19" s="19">
        <v>1984</v>
      </c>
      <c r="B19" s="20">
        <v>5.2273658165078611</v>
      </c>
      <c r="C19" s="21">
        <v>60</v>
      </c>
      <c r="D19" s="20">
        <f t="shared" si="0"/>
        <v>2.0909463266031447</v>
      </c>
      <c r="E19" s="21">
        <v>6</v>
      </c>
      <c r="F19" s="20">
        <f t="shared" si="1"/>
        <v>1.965489547006956</v>
      </c>
      <c r="G19" s="21">
        <v>0</v>
      </c>
      <c r="H19" s="20">
        <f t="shared" si="7"/>
        <v>1.965489547006956</v>
      </c>
      <c r="I19" s="21">
        <v>3</v>
      </c>
      <c r="J19" s="22">
        <f t="shared" si="2"/>
        <v>63.527999999999999</v>
      </c>
      <c r="K19" s="20">
        <f t="shared" si="8"/>
        <v>1.9065248605967473</v>
      </c>
      <c r="L19" s="20">
        <f t="shared" si="3"/>
        <v>8.3573692519309475E-2</v>
      </c>
      <c r="M19" s="20">
        <f t="shared" si="4"/>
        <v>2.3692723960761639</v>
      </c>
      <c r="N19" s="21">
        <v>81.5</v>
      </c>
      <c r="O19" s="21">
        <v>157.5</v>
      </c>
      <c r="P19" s="23">
        <f t="shared" si="5"/>
        <v>1.2260044462235389</v>
      </c>
      <c r="Q19" s="115">
        <f t="shared" si="6"/>
        <v>1.5042999340166121E-2</v>
      </c>
      <c r="R19" s="119"/>
    </row>
    <row r="20" spans="1:18" ht="13.8" customHeight="1" x14ac:dyDescent="0.25">
      <c r="A20" s="19">
        <v>1985</v>
      </c>
      <c r="B20" s="20">
        <v>5.825882297686042</v>
      </c>
      <c r="C20" s="21">
        <v>60</v>
      </c>
      <c r="D20" s="20">
        <f t="shared" si="0"/>
        <v>2.330352919074417</v>
      </c>
      <c r="E20" s="21">
        <v>6</v>
      </c>
      <c r="F20" s="20">
        <f t="shared" si="1"/>
        <v>2.1905317439299519</v>
      </c>
      <c r="G20" s="21">
        <v>0</v>
      </c>
      <c r="H20" s="20">
        <f t="shared" si="7"/>
        <v>2.1905317439299519</v>
      </c>
      <c r="I20" s="21">
        <v>3</v>
      </c>
      <c r="J20" s="22">
        <f t="shared" si="2"/>
        <v>63.527999999999999</v>
      </c>
      <c r="K20" s="20">
        <f t="shared" si="8"/>
        <v>2.1248157916120531</v>
      </c>
      <c r="L20" s="20">
        <f t="shared" si="3"/>
        <v>9.3142610043268084E-2</v>
      </c>
      <c r="M20" s="20">
        <f t="shared" si="4"/>
        <v>2.6405464234216285</v>
      </c>
      <c r="N20" s="21">
        <v>81.5</v>
      </c>
      <c r="O20" s="21">
        <v>157.5</v>
      </c>
      <c r="P20" s="23">
        <f t="shared" si="5"/>
        <v>1.3663779905324618</v>
      </c>
      <c r="Q20" s="115">
        <f t="shared" si="6"/>
        <v>1.676537411696272E-2</v>
      </c>
      <c r="R20" s="119"/>
    </row>
    <row r="21" spans="1:18" ht="13.8" customHeight="1" x14ac:dyDescent="0.25">
      <c r="A21" s="13">
        <v>1986</v>
      </c>
      <c r="B21" s="14">
        <v>5.3259262916006991</v>
      </c>
      <c r="C21" s="15">
        <v>60</v>
      </c>
      <c r="D21" s="16">
        <f t="shared" si="0"/>
        <v>2.1303705166402795</v>
      </c>
      <c r="E21" s="15">
        <v>6</v>
      </c>
      <c r="F21" s="16">
        <f t="shared" si="1"/>
        <v>2.0025482856418626</v>
      </c>
      <c r="G21" s="15">
        <v>0</v>
      </c>
      <c r="H21" s="16">
        <f t="shared" si="7"/>
        <v>2.0025482856418626</v>
      </c>
      <c r="I21" s="15">
        <v>3</v>
      </c>
      <c r="J21" s="17">
        <f t="shared" si="2"/>
        <v>63.528000000000006</v>
      </c>
      <c r="K21" s="16">
        <f t="shared" si="8"/>
        <v>1.9424718370726066</v>
      </c>
      <c r="L21" s="16">
        <f t="shared" si="3"/>
        <v>8.5149450392223852E-2</v>
      </c>
      <c r="M21" s="16">
        <f t="shared" si="4"/>
        <v>2.4139443438943502</v>
      </c>
      <c r="N21" s="15">
        <v>81.5</v>
      </c>
      <c r="O21" s="15">
        <v>157.5</v>
      </c>
      <c r="P21" s="18">
        <f t="shared" si="5"/>
        <v>1.2491204065231083</v>
      </c>
      <c r="Q21" s="114">
        <f t="shared" si="6"/>
        <v>1.5326630754884763E-2</v>
      </c>
      <c r="R21" s="119"/>
    </row>
    <row r="22" spans="1:18" ht="13.8" customHeight="1" x14ac:dyDescent="0.25">
      <c r="A22" s="13">
        <v>1987</v>
      </c>
      <c r="B22" s="14">
        <v>5.5352458443847725</v>
      </c>
      <c r="C22" s="15">
        <v>60</v>
      </c>
      <c r="D22" s="16">
        <f t="shared" si="0"/>
        <v>2.2140983377539092</v>
      </c>
      <c r="E22" s="15">
        <v>6</v>
      </c>
      <c r="F22" s="16">
        <f t="shared" si="1"/>
        <v>2.0812524374886747</v>
      </c>
      <c r="G22" s="15">
        <v>0</v>
      </c>
      <c r="H22" s="16">
        <f t="shared" si="7"/>
        <v>2.0812524374886747</v>
      </c>
      <c r="I22" s="15">
        <v>3</v>
      </c>
      <c r="J22" s="17">
        <f t="shared" si="2"/>
        <v>63.527999999999999</v>
      </c>
      <c r="K22" s="16">
        <f t="shared" si="8"/>
        <v>2.0188148643640145</v>
      </c>
      <c r="L22" s="16">
        <f t="shared" si="3"/>
        <v>8.8495994054312965E-2</v>
      </c>
      <c r="M22" s="16">
        <f t="shared" si="4"/>
        <v>2.5088171834427455</v>
      </c>
      <c r="N22" s="15">
        <v>81.5</v>
      </c>
      <c r="O22" s="15">
        <v>157.5</v>
      </c>
      <c r="P22" s="18">
        <f t="shared" si="5"/>
        <v>1.2982133361941826</v>
      </c>
      <c r="Q22" s="114">
        <f t="shared" si="6"/>
        <v>1.5928997990112669E-2</v>
      </c>
      <c r="R22" s="119"/>
    </row>
    <row r="23" spans="1:18" ht="13.8" customHeight="1" x14ac:dyDescent="0.25">
      <c r="A23" s="13">
        <v>1988</v>
      </c>
      <c r="B23" s="14">
        <v>5.2786450141008325</v>
      </c>
      <c r="C23" s="15">
        <v>60</v>
      </c>
      <c r="D23" s="16">
        <f t="shared" si="0"/>
        <v>2.1114580056403329</v>
      </c>
      <c r="E23" s="15">
        <v>6</v>
      </c>
      <c r="F23" s="16">
        <f t="shared" si="1"/>
        <v>1.984770525301913</v>
      </c>
      <c r="G23" s="15">
        <v>0</v>
      </c>
      <c r="H23" s="16">
        <f t="shared" si="7"/>
        <v>1.984770525301913</v>
      </c>
      <c r="I23" s="15">
        <v>3</v>
      </c>
      <c r="J23" s="17">
        <f t="shared" si="2"/>
        <v>63.527999999999999</v>
      </c>
      <c r="K23" s="16">
        <f t="shared" si="8"/>
        <v>1.9252274095428556</v>
      </c>
      <c r="L23" s="16">
        <f t="shared" si="3"/>
        <v>8.4393530281330661E-2</v>
      </c>
      <c r="M23" s="16">
        <f t="shared" si="4"/>
        <v>2.3925143867105834</v>
      </c>
      <c r="N23" s="15">
        <v>81.5</v>
      </c>
      <c r="O23" s="15">
        <v>157.5</v>
      </c>
      <c r="P23" s="18">
        <f t="shared" si="5"/>
        <v>1.2380312540756353</v>
      </c>
      <c r="Q23" s="114">
        <f t="shared" si="6"/>
        <v>1.5190567534670371E-2</v>
      </c>
      <c r="R23" s="119"/>
    </row>
    <row r="24" spans="1:18" ht="13.8" customHeight="1" x14ac:dyDescent="0.25">
      <c r="A24" s="13">
        <v>1989</v>
      </c>
      <c r="B24" s="14">
        <v>5.1903770487826568</v>
      </c>
      <c r="C24" s="15">
        <v>60</v>
      </c>
      <c r="D24" s="16">
        <f t="shared" si="0"/>
        <v>2.0761508195130629</v>
      </c>
      <c r="E24" s="15">
        <v>6</v>
      </c>
      <c r="F24" s="16">
        <f t="shared" si="1"/>
        <v>1.9515817703422791</v>
      </c>
      <c r="G24" s="15">
        <v>0</v>
      </c>
      <c r="H24" s="16">
        <f t="shared" si="7"/>
        <v>1.9515817703422791</v>
      </c>
      <c r="I24" s="15">
        <v>3</v>
      </c>
      <c r="J24" s="17">
        <f t="shared" si="2"/>
        <v>63.527999999999999</v>
      </c>
      <c r="K24" s="16">
        <f t="shared" si="8"/>
        <v>1.8930343172320108</v>
      </c>
      <c r="L24" s="16">
        <f t="shared" si="3"/>
        <v>8.2982326234827875E-2</v>
      </c>
      <c r="M24" s="16">
        <f t="shared" si="4"/>
        <v>2.3525074575942528</v>
      </c>
      <c r="N24" s="15">
        <v>81.5</v>
      </c>
      <c r="O24" s="15">
        <v>157.5</v>
      </c>
      <c r="P24" s="18">
        <f t="shared" si="5"/>
        <v>1.2173292558344864</v>
      </c>
      <c r="Q24" s="114">
        <f t="shared" si="6"/>
        <v>1.4936555286312717E-2</v>
      </c>
      <c r="R24" s="119"/>
    </row>
    <row r="25" spans="1:18" ht="13.8" customHeight="1" x14ac:dyDescent="0.25">
      <c r="A25" s="13">
        <v>1990</v>
      </c>
      <c r="B25" s="14">
        <v>4.9940253705723388</v>
      </c>
      <c r="C25" s="15">
        <v>60</v>
      </c>
      <c r="D25" s="16">
        <f t="shared" si="0"/>
        <v>1.9976101482289357</v>
      </c>
      <c r="E25" s="15">
        <v>6</v>
      </c>
      <c r="F25" s="16">
        <f t="shared" si="1"/>
        <v>1.8777535393351996</v>
      </c>
      <c r="G25" s="15">
        <v>0</v>
      </c>
      <c r="H25" s="16">
        <f t="shared" si="7"/>
        <v>1.8777535393351996</v>
      </c>
      <c r="I25" s="15">
        <v>3</v>
      </c>
      <c r="J25" s="17">
        <f t="shared" si="2"/>
        <v>63.527999999999999</v>
      </c>
      <c r="K25" s="16">
        <f t="shared" si="8"/>
        <v>1.8214209331551436</v>
      </c>
      <c r="L25" s="16">
        <f t="shared" si="3"/>
        <v>7.9843109398581635E-2</v>
      </c>
      <c r="M25" s="16">
        <f t="shared" si="4"/>
        <v>2.26351222989509</v>
      </c>
      <c r="N25" s="15">
        <v>81.5</v>
      </c>
      <c r="O25" s="15">
        <v>157.5</v>
      </c>
      <c r="P25" s="18">
        <f t="shared" si="5"/>
        <v>1.1712777570568242</v>
      </c>
      <c r="Q25" s="114">
        <f t="shared" si="6"/>
        <v>1.4371506221556127E-2</v>
      </c>
      <c r="R25" s="119"/>
    </row>
    <row r="26" spans="1:18" ht="13.8" customHeight="1" x14ac:dyDescent="0.25">
      <c r="A26" s="19">
        <v>1991</v>
      </c>
      <c r="B26" s="20">
        <v>5.0559115141798783</v>
      </c>
      <c r="C26" s="21">
        <v>60</v>
      </c>
      <c r="D26" s="20">
        <f t="shared" si="0"/>
        <v>2.0223646056719513</v>
      </c>
      <c r="E26" s="21">
        <v>6</v>
      </c>
      <c r="F26" s="20">
        <f t="shared" si="1"/>
        <v>1.9010227293316342</v>
      </c>
      <c r="G26" s="21">
        <v>0</v>
      </c>
      <c r="H26" s="20">
        <f t="shared" si="7"/>
        <v>1.9010227293316342</v>
      </c>
      <c r="I26" s="21">
        <v>3</v>
      </c>
      <c r="J26" s="22">
        <f t="shared" si="2"/>
        <v>63.527999999999999</v>
      </c>
      <c r="K26" s="20">
        <f t="shared" si="8"/>
        <v>1.8439920474516851</v>
      </c>
      <c r="L26" s="20">
        <f t="shared" si="3"/>
        <v>8.083252810747113E-2</v>
      </c>
      <c r="M26" s="20">
        <f t="shared" si="4"/>
        <v>2.2915617555827525</v>
      </c>
      <c r="N26" s="21">
        <v>81.5</v>
      </c>
      <c r="O26" s="21">
        <v>157.5</v>
      </c>
      <c r="P26" s="23">
        <f t="shared" si="5"/>
        <v>1.1857922735237736</v>
      </c>
      <c r="Q26" s="115">
        <f t="shared" si="6"/>
        <v>1.4549598448144461E-2</v>
      </c>
      <c r="R26" s="119"/>
    </row>
    <row r="27" spans="1:18" ht="13.8" customHeight="1" x14ac:dyDescent="0.25">
      <c r="A27" s="19">
        <v>1992</v>
      </c>
      <c r="B27" s="20">
        <v>4.5453354932073156</v>
      </c>
      <c r="C27" s="21">
        <v>60</v>
      </c>
      <c r="D27" s="20">
        <f t="shared" si="0"/>
        <v>1.8181341972829261</v>
      </c>
      <c r="E27" s="21">
        <v>6</v>
      </c>
      <c r="F27" s="20">
        <f t="shared" si="1"/>
        <v>1.7090461454459507</v>
      </c>
      <c r="G27" s="21">
        <v>0</v>
      </c>
      <c r="H27" s="20">
        <f t="shared" si="7"/>
        <v>1.7090461454459507</v>
      </c>
      <c r="I27" s="21">
        <v>3</v>
      </c>
      <c r="J27" s="22">
        <f t="shared" si="2"/>
        <v>63.527999999999999</v>
      </c>
      <c r="K27" s="20">
        <f t="shared" si="8"/>
        <v>1.6577747610825722</v>
      </c>
      <c r="L27" s="20">
        <f t="shared" si="3"/>
        <v>7.2669578568003157E-2</v>
      </c>
      <c r="M27" s="20">
        <f t="shared" si="4"/>
        <v>2.0601462176136054</v>
      </c>
      <c r="N27" s="21">
        <v>81.5</v>
      </c>
      <c r="O27" s="21">
        <v>157.5</v>
      </c>
      <c r="P27" s="23">
        <f t="shared" si="5"/>
        <v>1.0660439157810084</v>
      </c>
      <c r="Q27" s="115">
        <f t="shared" si="6"/>
        <v>1.3080293445165748E-2</v>
      </c>
      <c r="R27" s="119"/>
    </row>
    <row r="28" spans="1:18" ht="13.8" customHeight="1" x14ac:dyDescent="0.25">
      <c r="A28" s="19">
        <v>1993</v>
      </c>
      <c r="B28" s="20">
        <v>4.3274996226009108</v>
      </c>
      <c r="C28" s="21">
        <v>60</v>
      </c>
      <c r="D28" s="20">
        <f t="shared" si="0"/>
        <v>1.7309998490403644</v>
      </c>
      <c r="E28" s="21">
        <v>6</v>
      </c>
      <c r="F28" s="20">
        <f t="shared" si="1"/>
        <v>1.6271398580979426</v>
      </c>
      <c r="G28" s="21">
        <v>0</v>
      </c>
      <c r="H28" s="20">
        <f t="shared" si="7"/>
        <v>1.6271398580979426</v>
      </c>
      <c r="I28" s="21">
        <v>3</v>
      </c>
      <c r="J28" s="22">
        <f t="shared" si="2"/>
        <v>63.527999999999999</v>
      </c>
      <c r="K28" s="20">
        <f t="shared" si="8"/>
        <v>1.5783256623550044</v>
      </c>
      <c r="L28" s="20">
        <f t="shared" si="3"/>
        <v>6.9186878349808412E-2</v>
      </c>
      <c r="M28" s="20">
        <f t="shared" si="4"/>
        <v>1.9614134077778935</v>
      </c>
      <c r="N28" s="21">
        <v>81.5</v>
      </c>
      <c r="O28" s="21">
        <v>157.5</v>
      </c>
      <c r="P28" s="23">
        <f t="shared" si="5"/>
        <v>1.0149536046596719</v>
      </c>
      <c r="Q28" s="115">
        <f t="shared" si="6"/>
        <v>1.2453418462081863E-2</v>
      </c>
      <c r="R28" s="119"/>
    </row>
    <row r="29" spans="1:18" ht="13.8" customHeight="1" x14ac:dyDescent="0.25">
      <c r="A29" s="19">
        <v>1994</v>
      </c>
      <c r="B29" s="20">
        <v>4.7794157276606093</v>
      </c>
      <c r="C29" s="21">
        <v>60</v>
      </c>
      <c r="D29" s="20">
        <f t="shared" si="0"/>
        <v>1.9117662910642439</v>
      </c>
      <c r="E29" s="21">
        <v>6</v>
      </c>
      <c r="F29" s="20">
        <f t="shared" si="1"/>
        <v>1.7970603136003893</v>
      </c>
      <c r="G29" s="21">
        <v>0</v>
      </c>
      <c r="H29" s="20">
        <f t="shared" si="7"/>
        <v>1.7970603136003893</v>
      </c>
      <c r="I29" s="21">
        <v>3</v>
      </c>
      <c r="J29" s="22">
        <f t="shared" si="2"/>
        <v>63.527999999999999</v>
      </c>
      <c r="K29" s="20">
        <f t="shared" si="8"/>
        <v>1.7431485041923775</v>
      </c>
      <c r="L29" s="20">
        <f t="shared" si="3"/>
        <v>7.6411989224871343E-2</v>
      </c>
      <c r="M29" s="20">
        <f t="shared" si="4"/>
        <v>2.1662416885304903</v>
      </c>
      <c r="N29" s="21">
        <v>81.5</v>
      </c>
      <c r="O29" s="21">
        <v>157.5</v>
      </c>
      <c r="P29" s="23">
        <f t="shared" si="5"/>
        <v>1.1209441118427617</v>
      </c>
      <c r="Q29" s="115">
        <f t="shared" si="6"/>
        <v>1.3753915482733272E-2</v>
      </c>
      <c r="R29" s="119"/>
    </row>
    <row r="30" spans="1:18" ht="13.8" customHeight="1" x14ac:dyDescent="0.25">
      <c r="A30" s="19">
        <v>1995</v>
      </c>
      <c r="B30" s="20">
        <v>5.0459965148167161</v>
      </c>
      <c r="C30" s="21">
        <v>60</v>
      </c>
      <c r="D30" s="20">
        <f t="shared" si="0"/>
        <v>2.0183986059266865</v>
      </c>
      <c r="E30" s="21">
        <v>6</v>
      </c>
      <c r="F30" s="20">
        <f t="shared" si="1"/>
        <v>1.8972946895710854</v>
      </c>
      <c r="G30" s="21">
        <v>0</v>
      </c>
      <c r="H30" s="20">
        <f t="shared" si="7"/>
        <v>1.8972946895710854</v>
      </c>
      <c r="I30" s="21">
        <v>3</v>
      </c>
      <c r="J30" s="22">
        <f t="shared" si="2"/>
        <v>63.527999999999999</v>
      </c>
      <c r="K30" s="20">
        <f t="shared" si="8"/>
        <v>1.8403758488839528</v>
      </c>
      <c r="L30" s="20">
        <f t="shared" si="3"/>
        <v>8.0674009814091077E-2</v>
      </c>
      <c r="M30" s="20">
        <f t="shared" si="4"/>
        <v>2.2870678412245748</v>
      </c>
      <c r="N30" s="21">
        <v>81.5</v>
      </c>
      <c r="O30" s="21">
        <v>157.5</v>
      </c>
      <c r="P30" s="23">
        <f t="shared" si="5"/>
        <v>1.1834668511733515</v>
      </c>
      <c r="Q30" s="115">
        <f t="shared" si="6"/>
        <v>1.4521065658568729E-2</v>
      </c>
      <c r="R30" s="119"/>
    </row>
    <row r="31" spans="1:18" ht="13.8" customHeight="1" x14ac:dyDescent="0.25">
      <c r="A31" s="13">
        <v>1996</v>
      </c>
      <c r="B31" s="14">
        <v>4.0763339224450901</v>
      </c>
      <c r="C31" s="15">
        <v>60</v>
      </c>
      <c r="D31" s="16">
        <f t="shared" si="0"/>
        <v>1.630533568978036</v>
      </c>
      <c r="E31" s="15">
        <v>6</v>
      </c>
      <c r="F31" s="16">
        <f t="shared" si="1"/>
        <v>1.5327015548393539</v>
      </c>
      <c r="G31" s="15">
        <v>0</v>
      </c>
      <c r="H31" s="16">
        <f t="shared" si="7"/>
        <v>1.5327015548393539</v>
      </c>
      <c r="I31" s="15">
        <v>3</v>
      </c>
      <c r="J31" s="17">
        <f t="shared" si="2"/>
        <v>63.527999999999999</v>
      </c>
      <c r="K31" s="16">
        <f t="shared" si="8"/>
        <v>1.4867205081941732</v>
      </c>
      <c r="L31" s="16">
        <f t="shared" si="3"/>
        <v>6.5171309948237735E-2</v>
      </c>
      <c r="M31" s="16">
        <f t="shared" si="4"/>
        <v>1.8475740513775656</v>
      </c>
      <c r="N31" s="15">
        <v>81.5</v>
      </c>
      <c r="O31" s="15">
        <v>157.5</v>
      </c>
      <c r="P31" s="18">
        <f t="shared" si="5"/>
        <v>0.95604625515728003</v>
      </c>
      <c r="Q31" s="114">
        <f t="shared" si="6"/>
        <v>1.1730628897635337E-2</v>
      </c>
      <c r="R31" s="119"/>
    </row>
    <row r="32" spans="1:18" ht="13.8" customHeight="1" x14ac:dyDescent="0.25">
      <c r="A32" s="13">
        <v>1997</v>
      </c>
      <c r="B32" s="14">
        <v>5.2357678766195708</v>
      </c>
      <c r="C32" s="15">
        <v>60</v>
      </c>
      <c r="D32" s="16">
        <f t="shared" si="0"/>
        <v>2.0943071506478286</v>
      </c>
      <c r="E32" s="15">
        <v>6</v>
      </c>
      <c r="F32" s="16">
        <f t="shared" si="1"/>
        <v>1.9686487216089588</v>
      </c>
      <c r="G32" s="15">
        <v>0</v>
      </c>
      <c r="H32" s="16">
        <f t="shared" si="7"/>
        <v>1.9686487216089588</v>
      </c>
      <c r="I32" s="15">
        <v>3</v>
      </c>
      <c r="J32" s="17">
        <f t="shared" si="2"/>
        <v>63.527999999999999</v>
      </c>
      <c r="K32" s="16">
        <f t="shared" si="8"/>
        <v>1.9095892599606901</v>
      </c>
      <c r="L32" s="16">
        <f t="shared" si="3"/>
        <v>8.3708022354441206E-2</v>
      </c>
      <c r="M32" s="16">
        <f t="shared" si="4"/>
        <v>2.373080579737231</v>
      </c>
      <c r="N32" s="15">
        <v>81.5</v>
      </c>
      <c r="O32" s="15">
        <v>157.5</v>
      </c>
      <c r="P32" s="18">
        <f t="shared" si="5"/>
        <v>1.2279750301497416</v>
      </c>
      <c r="Q32" s="114">
        <f t="shared" si="6"/>
        <v>1.5067178284045911E-2</v>
      </c>
      <c r="R32" s="119"/>
    </row>
    <row r="33" spans="1:18" ht="13.8" customHeight="1" x14ac:dyDescent="0.25">
      <c r="A33" s="13">
        <v>1998</v>
      </c>
      <c r="B33" s="14">
        <v>4.0126573501910432</v>
      </c>
      <c r="C33" s="15">
        <v>60</v>
      </c>
      <c r="D33" s="16">
        <f t="shared" si="0"/>
        <v>1.6050629400764174</v>
      </c>
      <c r="E33" s="15">
        <v>6</v>
      </c>
      <c r="F33" s="16">
        <f t="shared" si="1"/>
        <v>1.5087591636718323</v>
      </c>
      <c r="G33" s="15">
        <v>0</v>
      </c>
      <c r="H33" s="16">
        <f t="shared" si="7"/>
        <v>1.5087591636718323</v>
      </c>
      <c r="I33" s="15">
        <v>3</v>
      </c>
      <c r="J33" s="17">
        <f t="shared" si="2"/>
        <v>63.527999999999999</v>
      </c>
      <c r="K33" s="16">
        <f t="shared" si="8"/>
        <v>1.4634963887616772</v>
      </c>
      <c r="L33" s="16">
        <f t="shared" si="3"/>
        <v>6.4153266356676258E-2</v>
      </c>
      <c r="M33" s="16">
        <f t="shared" si="4"/>
        <v>1.8187130245785936</v>
      </c>
      <c r="N33" s="15">
        <v>81.5</v>
      </c>
      <c r="O33" s="15">
        <v>157.5</v>
      </c>
      <c r="P33" s="18">
        <f t="shared" si="5"/>
        <v>0.94111181906765329</v>
      </c>
      <c r="Q33" s="114">
        <f t="shared" si="6"/>
        <v>1.1547384283038691E-2</v>
      </c>
      <c r="R33" s="119"/>
    </row>
    <row r="34" spans="1:18" ht="13.8" customHeight="1" x14ac:dyDescent="0.25">
      <c r="A34" s="13">
        <v>1999</v>
      </c>
      <c r="B34" s="14">
        <v>4.2021512516872832</v>
      </c>
      <c r="C34" s="15">
        <v>60</v>
      </c>
      <c r="D34" s="16">
        <f t="shared" si="0"/>
        <v>1.6808605006749135</v>
      </c>
      <c r="E34" s="15">
        <v>6</v>
      </c>
      <c r="F34" s="16">
        <f t="shared" si="1"/>
        <v>1.5800088706344186</v>
      </c>
      <c r="G34" s="15">
        <v>0</v>
      </c>
      <c r="H34" s="16">
        <f t="shared" si="7"/>
        <v>1.5800088706344186</v>
      </c>
      <c r="I34" s="15">
        <v>3</v>
      </c>
      <c r="J34" s="17">
        <f t="shared" si="2"/>
        <v>63.527999999999999</v>
      </c>
      <c r="K34" s="16">
        <f t="shared" si="8"/>
        <v>1.5326086045153862</v>
      </c>
      <c r="L34" s="16">
        <f t="shared" si="3"/>
        <v>6.7182842937660761E-2</v>
      </c>
      <c r="M34" s="16">
        <f t="shared" si="4"/>
        <v>1.9046000058612136</v>
      </c>
      <c r="N34" s="15">
        <v>81.5</v>
      </c>
      <c r="O34" s="15">
        <v>157.5</v>
      </c>
      <c r="P34" s="18">
        <f t="shared" si="5"/>
        <v>0.98555492366786612</v>
      </c>
      <c r="Q34" s="114">
        <f t="shared" si="6"/>
        <v>1.2092698449912467E-2</v>
      </c>
      <c r="R34" s="119"/>
    </row>
    <row r="35" spans="1:18" ht="13.8" customHeight="1" x14ac:dyDescent="0.25">
      <c r="A35" s="13">
        <v>2000</v>
      </c>
      <c r="B35" s="14">
        <v>4.8920038307133868</v>
      </c>
      <c r="C35" s="15">
        <v>60</v>
      </c>
      <c r="D35" s="16">
        <f t="shared" si="0"/>
        <v>1.9568015322853549</v>
      </c>
      <c r="E35" s="15">
        <v>6</v>
      </c>
      <c r="F35" s="16">
        <f t="shared" si="1"/>
        <v>1.8393934403482337</v>
      </c>
      <c r="G35" s="15">
        <v>0</v>
      </c>
      <c r="H35" s="16">
        <f t="shared" si="7"/>
        <v>1.8393934403482337</v>
      </c>
      <c r="I35" s="15">
        <v>3</v>
      </c>
      <c r="J35" s="17">
        <f t="shared" si="2"/>
        <v>63.527999999999999</v>
      </c>
      <c r="K35" s="16">
        <f t="shared" si="8"/>
        <v>1.7842116371377867</v>
      </c>
      <c r="L35" s="16">
        <f t="shared" si="3"/>
        <v>7.8212016970423529E-2</v>
      </c>
      <c r="M35" s="16">
        <f t="shared" si="4"/>
        <v>2.2172715751030219</v>
      </c>
      <c r="N35" s="15">
        <v>81.5</v>
      </c>
      <c r="O35" s="15">
        <v>157.5</v>
      </c>
      <c r="P35" s="18">
        <f t="shared" si="5"/>
        <v>1.1473500531485479</v>
      </c>
      <c r="Q35" s="114">
        <f t="shared" si="6"/>
        <v>1.4077914762558869E-2</v>
      </c>
      <c r="R35" s="119"/>
    </row>
    <row r="36" spans="1:18" ht="13.8" customHeight="1" x14ac:dyDescent="0.25">
      <c r="A36" s="19">
        <v>2001</v>
      </c>
      <c r="B36" s="20">
        <v>3.7335426146903554</v>
      </c>
      <c r="C36" s="21">
        <v>60</v>
      </c>
      <c r="D36" s="20">
        <f t="shared" si="0"/>
        <v>1.4934170458761424</v>
      </c>
      <c r="E36" s="21">
        <v>6</v>
      </c>
      <c r="F36" s="20">
        <f t="shared" si="1"/>
        <v>1.403812023123574</v>
      </c>
      <c r="G36" s="21">
        <v>0</v>
      </c>
      <c r="H36" s="20">
        <f t="shared" si="7"/>
        <v>1.403812023123574</v>
      </c>
      <c r="I36" s="21">
        <v>3</v>
      </c>
      <c r="J36" s="22">
        <f t="shared" si="2"/>
        <v>63.527999999999992</v>
      </c>
      <c r="K36" s="20">
        <f t="shared" si="8"/>
        <v>1.3616976624298669</v>
      </c>
      <c r="L36" s="20">
        <f t="shared" si="3"/>
        <v>5.9690856435281839E-2</v>
      </c>
      <c r="M36" s="20">
        <f t="shared" si="4"/>
        <v>1.6922059345120224</v>
      </c>
      <c r="N36" s="21">
        <v>81.5</v>
      </c>
      <c r="O36" s="21">
        <v>157.5</v>
      </c>
      <c r="P36" s="23">
        <f t="shared" si="5"/>
        <v>0.87564942008082436</v>
      </c>
      <c r="Q36" s="115">
        <f t="shared" si="6"/>
        <v>1.0744164663568397E-2</v>
      </c>
      <c r="R36" s="119"/>
    </row>
    <row r="37" spans="1:18" ht="13.8" customHeight="1" x14ac:dyDescent="0.25">
      <c r="A37" s="19">
        <v>2002</v>
      </c>
      <c r="B37" s="20">
        <v>5.4040831936659943</v>
      </c>
      <c r="C37" s="21">
        <v>60</v>
      </c>
      <c r="D37" s="20">
        <f t="shared" si="0"/>
        <v>2.161633277466398</v>
      </c>
      <c r="E37" s="21">
        <v>6</v>
      </c>
      <c r="F37" s="20">
        <f t="shared" si="1"/>
        <v>2.0319352808184141</v>
      </c>
      <c r="G37" s="21">
        <v>0</v>
      </c>
      <c r="H37" s="20">
        <f t="shared" si="7"/>
        <v>2.0319352808184141</v>
      </c>
      <c r="I37" s="21">
        <v>3</v>
      </c>
      <c r="J37" s="22">
        <f t="shared" si="2"/>
        <v>63.527999999999999</v>
      </c>
      <c r="K37" s="20">
        <f t="shared" si="8"/>
        <v>1.9709772223938617</v>
      </c>
      <c r="L37" s="20">
        <f t="shared" si="3"/>
        <v>8.6399001529593941E-2</v>
      </c>
      <c r="M37" s="20">
        <f t="shared" si="4"/>
        <v>2.4493684938632234</v>
      </c>
      <c r="N37" s="21">
        <v>81.5</v>
      </c>
      <c r="O37" s="21">
        <v>157.5</v>
      </c>
      <c r="P37" s="23">
        <f t="shared" si="5"/>
        <v>1.2674509984117632</v>
      </c>
      <c r="Q37" s="115">
        <f t="shared" si="6"/>
        <v>1.555154599278237E-2</v>
      </c>
      <c r="R37" s="119"/>
    </row>
    <row r="38" spans="1:18" ht="13.8" customHeight="1" x14ac:dyDescent="0.25">
      <c r="A38" s="19">
        <v>2003</v>
      </c>
      <c r="B38" s="20">
        <v>4.444572736296065</v>
      </c>
      <c r="C38" s="21">
        <v>60</v>
      </c>
      <c r="D38" s="20">
        <f t="shared" si="0"/>
        <v>1.7778290945184261</v>
      </c>
      <c r="E38" s="21">
        <v>6</v>
      </c>
      <c r="F38" s="20">
        <f t="shared" si="1"/>
        <v>1.6711593488473204</v>
      </c>
      <c r="G38" s="21">
        <v>0</v>
      </c>
      <c r="H38" s="20">
        <f t="shared" si="7"/>
        <v>1.6711593488473204</v>
      </c>
      <c r="I38" s="21">
        <v>3</v>
      </c>
      <c r="J38" s="22">
        <f t="shared" si="2"/>
        <v>63.527999999999999</v>
      </c>
      <c r="K38" s="20">
        <f t="shared" si="8"/>
        <v>1.6210245683819009</v>
      </c>
      <c r="L38" s="20">
        <f t="shared" si="3"/>
        <v>7.1058611216740855E-2</v>
      </c>
      <c r="M38" s="20">
        <f t="shared" ref="M38:M43" si="9">+L38*28.3495</f>
        <v>2.0144760986889949</v>
      </c>
      <c r="N38" s="21">
        <v>81.5</v>
      </c>
      <c r="O38" s="21">
        <v>157.5</v>
      </c>
      <c r="P38" s="23">
        <f t="shared" si="5"/>
        <v>1.042411441543829</v>
      </c>
      <c r="Q38" s="115">
        <f t="shared" si="6"/>
        <v>1.2790324436120602E-2</v>
      </c>
      <c r="R38" s="119"/>
    </row>
    <row r="39" spans="1:18" ht="13.8" customHeight="1" x14ac:dyDescent="0.25">
      <c r="A39" s="19">
        <v>2004</v>
      </c>
      <c r="B39" s="20">
        <v>4.8833540526863697</v>
      </c>
      <c r="C39" s="21">
        <v>60</v>
      </c>
      <c r="D39" s="20">
        <f t="shared" si="0"/>
        <v>1.9533416210745478</v>
      </c>
      <c r="E39" s="21">
        <v>6</v>
      </c>
      <c r="F39" s="20">
        <f t="shared" si="1"/>
        <v>1.8361411238100749</v>
      </c>
      <c r="G39" s="21">
        <v>0</v>
      </c>
      <c r="H39" s="20">
        <f t="shared" si="7"/>
        <v>1.8361411238100749</v>
      </c>
      <c r="I39" s="21">
        <v>3</v>
      </c>
      <c r="J39" s="22">
        <f t="shared" si="2"/>
        <v>63.527999999999999</v>
      </c>
      <c r="K39" s="20">
        <f t="shared" si="8"/>
        <v>1.7810568900957726</v>
      </c>
      <c r="L39" s="20">
        <f t="shared" si="3"/>
        <v>7.8073726689129763E-2</v>
      </c>
      <c r="M39" s="20">
        <f t="shared" si="9"/>
        <v>2.2133511147734843</v>
      </c>
      <c r="N39" s="21">
        <v>81.5</v>
      </c>
      <c r="O39" s="21">
        <v>157.5</v>
      </c>
      <c r="P39" s="23">
        <f t="shared" si="5"/>
        <v>1.1453213705018346</v>
      </c>
      <c r="Q39" s="115">
        <f t="shared" si="6"/>
        <v>1.4053022950942757E-2</v>
      </c>
      <c r="R39" s="119"/>
    </row>
    <row r="40" spans="1:18" ht="13.8" customHeight="1" x14ac:dyDescent="0.25">
      <c r="A40" s="19">
        <v>2005</v>
      </c>
      <c r="B40" s="20">
        <v>3.8416216354376203</v>
      </c>
      <c r="C40" s="21">
        <v>60</v>
      </c>
      <c r="D40" s="20">
        <f t="shared" si="0"/>
        <v>1.5366486541750484</v>
      </c>
      <c r="E40" s="21">
        <v>6</v>
      </c>
      <c r="F40" s="20">
        <f t="shared" si="1"/>
        <v>1.4444497349245455</v>
      </c>
      <c r="G40" s="21">
        <v>0</v>
      </c>
      <c r="H40" s="20">
        <f t="shared" si="7"/>
        <v>1.4444497349245455</v>
      </c>
      <c r="I40" s="21">
        <v>3</v>
      </c>
      <c r="J40" s="22">
        <f t="shared" si="2"/>
        <v>63.527999999999992</v>
      </c>
      <c r="K40" s="20">
        <f t="shared" si="8"/>
        <v>1.4011162428768091</v>
      </c>
      <c r="L40" s="20">
        <f t="shared" si="3"/>
        <v>6.1418794208298481E-2</v>
      </c>
      <c r="M40" s="20">
        <f t="shared" si="9"/>
        <v>1.7411921064081577</v>
      </c>
      <c r="N40" s="21">
        <v>81.5</v>
      </c>
      <c r="O40" s="21">
        <v>157.5</v>
      </c>
      <c r="P40" s="23">
        <f t="shared" si="5"/>
        <v>0.9009978201413642</v>
      </c>
      <c r="Q40" s="115">
        <f t="shared" si="6"/>
        <v>1.1055187977194653E-2</v>
      </c>
      <c r="R40" s="119"/>
    </row>
    <row r="41" spans="1:18" ht="13.8" customHeight="1" x14ac:dyDescent="0.25">
      <c r="A41" s="13">
        <v>2006</v>
      </c>
      <c r="B41" s="14">
        <v>2.989965725842493</v>
      </c>
      <c r="C41" s="15">
        <v>60</v>
      </c>
      <c r="D41" s="16">
        <f t="shared" si="0"/>
        <v>1.1959862903369973</v>
      </c>
      <c r="E41" s="15">
        <v>6</v>
      </c>
      <c r="F41" s="16">
        <f t="shared" si="1"/>
        <v>1.1242271129167776</v>
      </c>
      <c r="G41" s="15">
        <v>0</v>
      </c>
      <c r="H41" s="16">
        <f t="shared" si="7"/>
        <v>1.1242271129167776</v>
      </c>
      <c r="I41" s="15">
        <v>3</v>
      </c>
      <c r="J41" s="17">
        <f t="shared" si="2"/>
        <v>63.527999999999992</v>
      </c>
      <c r="K41" s="16">
        <f t="shared" si="8"/>
        <v>1.0905002995292743</v>
      </c>
      <c r="L41" s="16">
        <f t="shared" si="3"/>
        <v>4.7802752856077775E-2</v>
      </c>
      <c r="M41" s="16">
        <f t="shared" si="9"/>
        <v>1.3551841420933768</v>
      </c>
      <c r="N41" s="15">
        <v>81.5</v>
      </c>
      <c r="O41" s="15">
        <v>157.5</v>
      </c>
      <c r="P41" s="18">
        <f t="shared" si="5"/>
        <v>0.70125401638482665</v>
      </c>
      <c r="Q41" s="114">
        <f t="shared" si="6"/>
        <v>8.6043437593230267E-3</v>
      </c>
      <c r="R41" s="119"/>
    </row>
    <row r="42" spans="1:18" ht="13.8" customHeight="1" x14ac:dyDescent="0.25">
      <c r="A42" s="13">
        <v>2007</v>
      </c>
      <c r="B42" s="14">
        <v>3.7333746643896681</v>
      </c>
      <c r="C42" s="15">
        <v>60</v>
      </c>
      <c r="D42" s="16">
        <f t="shared" si="0"/>
        <v>1.4933498657558673</v>
      </c>
      <c r="E42" s="15">
        <v>6</v>
      </c>
      <c r="F42" s="16">
        <f t="shared" si="1"/>
        <v>1.4037488738105153</v>
      </c>
      <c r="G42" s="15">
        <v>0</v>
      </c>
      <c r="H42" s="16">
        <f t="shared" si="7"/>
        <v>1.4037488738105153</v>
      </c>
      <c r="I42" s="15">
        <v>3</v>
      </c>
      <c r="J42" s="17">
        <f t="shared" si="2"/>
        <v>63.527999999999999</v>
      </c>
      <c r="K42" s="16">
        <f t="shared" si="8"/>
        <v>1.3616364075961997</v>
      </c>
      <c r="L42" s="16">
        <f t="shared" si="3"/>
        <v>5.9688171291888206E-2</v>
      </c>
      <c r="M42" s="16">
        <f t="shared" si="9"/>
        <v>1.6921298120393846</v>
      </c>
      <c r="N42" s="15">
        <v>81.5</v>
      </c>
      <c r="O42" s="15">
        <v>157.5</v>
      </c>
      <c r="P42" s="18">
        <f t="shared" si="5"/>
        <v>0.87561002972196722</v>
      </c>
      <c r="Q42" s="114">
        <f t="shared" si="6"/>
        <v>1.0743681346281807E-2</v>
      </c>
      <c r="R42" s="119"/>
    </row>
    <row r="43" spans="1:18" ht="13.8" customHeight="1" x14ac:dyDescent="0.25">
      <c r="A43" s="13">
        <v>2008</v>
      </c>
      <c r="B43" s="14">
        <v>3.544036820974485</v>
      </c>
      <c r="C43" s="15">
        <v>60</v>
      </c>
      <c r="D43" s="16">
        <f t="shared" si="0"/>
        <v>1.4176147283897942</v>
      </c>
      <c r="E43" s="15">
        <v>6</v>
      </c>
      <c r="F43" s="16">
        <f t="shared" si="1"/>
        <v>1.3325578446864066</v>
      </c>
      <c r="G43" s="15">
        <v>0</v>
      </c>
      <c r="H43" s="16">
        <f t="shared" si="7"/>
        <v>1.3325578446864066</v>
      </c>
      <c r="I43" s="15">
        <v>3</v>
      </c>
      <c r="J43" s="17">
        <f t="shared" si="2"/>
        <v>63.527999999999999</v>
      </c>
      <c r="K43" s="16">
        <f t="shared" si="8"/>
        <v>1.2925811093458144</v>
      </c>
      <c r="L43" s="16">
        <f t="shared" si="3"/>
        <v>5.666108972474803E-2</v>
      </c>
      <c r="M43" s="16">
        <f t="shared" si="9"/>
        <v>1.6063135631517442</v>
      </c>
      <c r="N43" s="15">
        <v>81.5</v>
      </c>
      <c r="O43" s="15">
        <v>157.5</v>
      </c>
      <c r="P43" s="18">
        <f t="shared" si="5"/>
        <v>0.83120352632931527</v>
      </c>
      <c r="Q43" s="114">
        <f t="shared" si="6"/>
        <v>1.0198816273979328E-2</v>
      </c>
      <c r="R43" s="119"/>
    </row>
    <row r="44" spans="1:18" ht="13.8" customHeight="1" x14ac:dyDescent="0.25">
      <c r="A44" s="13">
        <v>2009</v>
      </c>
      <c r="B44" s="14">
        <v>5.060729229039838</v>
      </c>
      <c r="C44" s="15">
        <v>60</v>
      </c>
      <c r="D44" s="16">
        <f t="shared" si="0"/>
        <v>2.0242916916159355</v>
      </c>
      <c r="E44" s="15">
        <v>6</v>
      </c>
      <c r="F44" s="16">
        <f t="shared" si="1"/>
        <v>1.9028341901189794</v>
      </c>
      <c r="G44" s="15">
        <v>0</v>
      </c>
      <c r="H44" s="16">
        <f t="shared" si="7"/>
        <v>1.9028341901189794</v>
      </c>
      <c r="I44" s="15">
        <v>3</v>
      </c>
      <c r="J44" s="17">
        <f t="shared" si="2"/>
        <v>63.527999999999999</v>
      </c>
      <c r="K44" s="16">
        <f t="shared" si="8"/>
        <v>1.84574916441541</v>
      </c>
      <c r="L44" s="16">
        <f t="shared" si="3"/>
        <v>8.0909552412730304E-2</v>
      </c>
      <c r="M44" s="16">
        <f t="shared" ref="M44:M49" si="10">+L44*28.3495</f>
        <v>2.2937453561246977</v>
      </c>
      <c r="N44" s="15">
        <v>81.5</v>
      </c>
      <c r="O44" s="15">
        <v>157.5</v>
      </c>
      <c r="P44" s="18">
        <f t="shared" si="5"/>
        <v>1.186922200153415</v>
      </c>
      <c r="Q44" s="114">
        <f t="shared" si="6"/>
        <v>1.4563462578569509E-2</v>
      </c>
      <c r="R44" s="119"/>
    </row>
    <row r="45" spans="1:18" ht="13.8" customHeight="1" x14ac:dyDescent="0.25">
      <c r="A45" s="13">
        <v>2010</v>
      </c>
      <c r="B45" s="14">
        <v>3.7430239565620376</v>
      </c>
      <c r="C45" s="15">
        <v>60</v>
      </c>
      <c r="D45" s="16">
        <f t="shared" si="0"/>
        <v>1.4972095826248153</v>
      </c>
      <c r="E45" s="15">
        <v>6</v>
      </c>
      <c r="F45" s="16">
        <f t="shared" si="1"/>
        <v>1.4073770076673264</v>
      </c>
      <c r="G45" s="15">
        <v>0</v>
      </c>
      <c r="H45" s="16">
        <f t="shared" si="7"/>
        <v>1.4073770076673264</v>
      </c>
      <c r="I45" s="15">
        <v>3</v>
      </c>
      <c r="J45" s="17">
        <f t="shared" si="2"/>
        <v>63.527999999999992</v>
      </c>
      <c r="K45" s="16">
        <f t="shared" si="8"/>
        <v>1.3651556974373067</v>
      </c>
      <c r="L45" s="16">
        <f t="shared" si="3"/>
        <v>5.9842441531498376E-2</v>
      </c>
      <c r="M45" s="16">
        <f t="shared" si="10"/>
        <v>1.6965032961972131</v>
      </c>
      <c r="N45" s="15">
        <v>81.5</v>
      </c>
      <c r="O45" s="15">
        <v>157.5</v>
      </c>
      <c r="P45" s="18">
        <f t="shared" si="5"/>
        <v>0.87787313422268487</v>
      </c>
      <c r="Q45" s="114">
        <f t="shared" si="6"/>
        <v>1.0771449499664845E-2</v>
      </c>
      <c r="R45" s="119"/>
    </row>
    <row r="46" spans="1:18" ht="13.8" customHeight="1" x14ac:dyDescent="0.25">
      <c r="A46" s="19">
        <v>2011</v>
      </c>
      <c r="B46" s="20">
        <v>2.828232892695532</v>
      </c>
      <c r="C46" s="21">
        <v>60</v>
      </c>
      <c r="D46" s="20">
        <f t="shared" si="0"/>
        <v>1.1312931570782128</v>
      </c>
      <c r="E46" s="21">
        <v>6</v>
      </c>
      <c r="F46" s="20">
        <f t="shared" si="1"/>
        <v>1.06341556765352</v>
      </c>
      <c r="G46" s="21">
        <v>0</v>
      </c>
      <c r="H46" s="20">
        <f t="shared" si="7"/>
        <v>1.06341556765352</v>
      </c>
      <c r="I46" s="21">
        <v>3</v>
      </c>
      <c r="J46" s="22">
        <f t="shared" si="2"/>
        <v>63.527999999999999</v>
      </c>
      <c r="K46" s="20">
        <f t="shared" si="8"/>
        <v>1.0315131006239144</v>
      </c>
      <c r="L46" s="20">
        <f t="shared" si="3"/>
        <v>4.5217012630089398E-2</v>
      </c>
      <c r="M46" s="20">
        <f t="shared" si="10"/>
        <v>1.2818796995567194</v>
      </c>
      <c r="N46" s="21">
        <v>81.5</v>
      </c>
      <c r="O46" s="21">
        <v>157.5</v>
      </c>
      <c r="P46" s="23">
        <f t="shared" si="5"/>
        <v>0.66332187627855643</v>
      </c>
      <c r="Q46" s="115">
        <f t="shared" si="6"/>
        <v>8.138918727344251E-3</v>
      </c>
      <c r="R46" s="119"/>
    </row>
    <row r="47" spans="1:18" ht="13.8" customHeight="1" x14ac:dyDescent="0.25">
      <c r="A47" s="19">
        <v>2012</v>
      </c>
      <c r="B47" s="20">
        <v>2.9753195179448837</v>
      </c>
      <c r="C47" s="21">
        <v>60</v>
      </c>
      <c r="D47" s="20">
        <f t="shared" ref="D47:D52" si="11">+B47-B47*(C47/100)</f>
        <v>1.1901278071779535</v>
      </c>
      <c r="E47" s="21">
        <v>6</v>
      </c>
      <c r="F47" s="20">
        <f t="shared" ref="F47:F52" si="12">+(D47-D47*(E47)/100)</f>
        <v>1.1187201387472763</v>
      </c>
      <c r="G47" s="21">
        <v>0</v>
      </c>
      <c r="H47" s="20">
        <f t="shared" si="7"/>
        <v>1.1187201387472763</v>
      </c>
      <c r="I47" s="21">
        <v>3</v>
      </c>
      <c r="J47" s="22">
        <f t="shared" ref="J47:J52" si="13">100-(K47/B47*100)</f>
        <v>63.527999999999999</v>
      </c>
      <c r="K47" s="20">
        <f t="shared" si="8"/>
        <v>1.085158534584858</v>
      </c>
      <c r="L47" s="20">
        <f t="shared" ref="L47:L52" si="14">+(K47/365)*16</f>
        <v>4.7568593296870486E-2</v>
      </c>
      <c r="M47" s="20">
        <f t="shared" si="10"/>
        <v>1.3485458356696298</v>
      </c>
      <c r="N47" s="21">
        <v>81.5</v>
      </c>
      <c r="O47" s="21">
        <v>157.5</v>
      </c>
      <c r="P47" s="23">
        <f t="shared" ref="P47:P52" si="15">+Q47*N47</f>
        <v>0.6978189562353958</v>
      </c>
      <c r="Q47" s="115">
        <f t="shared" ref="Q47:Q52" si="16">+M47/O47</f>
        <v>8.562195782029396E-3</v>
      </c>
      <c r="R47" s="119"/>
    </row>
    <row r="48" spans="1:18" ht="13.8" customHeight="1" x14ac:dyDescent="0.25">
      <c r="A48" s="19">
        <v>2013</v>
      </c>
      <c r="B48" s="20">
        <v>3.2180297805744842</v>
      </c>
      <c r="C48" s="21">
        <v>60</v>
      </c>
      <c r="D48" s="20">
        <f t="shared" si="11"/>
        <v>1.2872119122297938</v>
      </c>
      <c r="E48" s="21">
        <v>6</v>
      </c>
      <c r="F48" s="20">
        <f t="shared" si="12"/>
        <v>1.2099791974960061</v>
      </c>
      <c r="G48" s="21">
        <v>0</v>
      </c>
      <c r="H48" s="20">
        <f t="shared" si="7"/>
        <v>1.2099791974960061</v>
      </c>
      <c r="I48" s="21">
        <v>3</v>
      </c>
      <c r="J48" s="22">
        <f t="shared" si="13"/>
        <v>63.527999999999999</v>
      </c>
      <c r="K48" s="20">
        <f t="shared" si="8"/>
        <v>1.1736798215711259</v>
      </c>
      <c r="L48" s="20">
        <f t="shared" si="14"/>
        <v>5.1448978479830175E-2</v>
      </c>
      <c r="M48" s="20">
        <f t="shared" si="10"/>
        <v>1.4585528154139455</v>
      </c>
      <c r="N48" s="21">
        <v>81.5</v>
      </c>
      <c r="O48" s="21">
        <v>157.5</v>
      </c>
      <c r="P48" s="23">
        <f t="shared" si="15"/>
        <v>0.75474320289674013</v>
      </c>
      <c r="Q48" s="115">
        <f t="shared" si="16"/>
        <v>9.2606527962790196E-3</v>
      </c>
      <c r="R48" s="119"/>
    </row>
    <row r="49" spans="1:18" ht="13.8" customHeight="1" x14ac:dyDescent="0.25">
      <c r="A49" s="19">
        <v>2014</v>
      </c>
      <c r="B49" s="20">
        <v>3.8727550434159976</v>
      </c>
      <c r="C49" s="21">
        <v>60</v>
      </c>
      <c r="D49" s="20">
        <f t="shared" si="11"/>
        <v>1.549102017366399</v>
      </c>
      <c r="E49" s="21">
        <v>6</v>
      </c>
      <c r="F49" s="20">
        <f t="shared" si="12"/>
        <v>1.456155896324415</v>
      </c>
      <c r="G49" s="21">
        <v>0</v>
      </c>
      <c r="H49" s="20">
        <f t="shared" si="7"/>
        <v>1.456155896324415</v>
      </c>
      <c r="I49" s="21">
        <v>3</v>
      </c>
      <c r="J49" s="22">
        <f t="shared" si="13"/>
        <v>63.528000000000006</v>
      </c>
      <c r="K49" s="20">
        <f t="shared" si="8"/>
        <v>1.4124712194346825</v>
      </c>
      <c r="L49" s="20">
        <f t="shared" si="14"/>
        <v>6.1916546605355942E-2</v>
      </c>
      <c r="M49" s="20">
        <f t="shared" si="10"/>
        <v>1.7553031379885382</v>
      </c>
      <c r="N49" s="21">
        <v>81.5</v>
      </c>
      <c r="O49" s="21">
        <v>157.5</v>
      </c>
      <c r="P49" s="23">
        <f t="shared" si="15"/>
        <v>0.90829971902264039</v>
      </c>
      <c r="Q49" s="115">
        <f t="shared" si="16"/>
        <v>1.1144781828498655E-2</v>
      </c>
      <c r="R49" s="119"/>
    </row>
    <row r="50" spans="1:18" ht="13.8" customHeight="1" x14ac:dyDescent="0.25">
      <c r="A50" s="24">
        <v>2015</v>
      </c>
      <c r="B50" s="20">
        <v>3.4143086230332544</v>
      </c>
      <c r="C50" s="25">
        <v>60</v>
      </c>
      <c r="D50" s="26">
        <f t="shared" si="11"/>
        <v>1.3657234492133017</v>
      </c>
      <c r="E50" s="25">
        <v>6</v>
      </c>
      <c r="F50" s="26">
        <f t="shared" si="12"/>
        <v>1.2837800422605037</v>
      </c>
      <c r="G50" s="25">
        <v>0</v>
      </c>
      <c r="H50" s="20">
        <f t="shared" si="7"/>
        <v>1.2837800422605037</v>
      </c>
      <c r="I50" s="25">
        <v>3</v>
      </c>
      <c r="J50" s="27">
        <f t="shared" si="13"/>
        <v>63.527999999999999</v>
      </c>
      <c r="K50" s="20">
        <f t="shared" si="8"/>
        <v>1.2452666409926885</v>
      </c>
      <c r="L50" s="26">
        <f t="shared" si="14"/>
        <v>5.4587030838035656E-2</v>
      </c>
      <c r="M50" s="26">
        <f t="shared" ref="M50:M57" si="17">+L50*28.3495</f>
        <v>1.5475150307428918</v>
      </c>
      <c r="N50" s="25">
        <v>81.5</v>
      </c>
      <c r="O50" s="25">
        <v>157.5</v>
      </c>
      <c r="P50" s="28">
        <f t="shared" si="15"/>
        <v>0.80077761908282963</v>
      </c>
      <c r="Q50" s="116">
        <f t="shared" si="16"/>
        <v>9.8254922586850264E-3</v>
      </c>
      <c r="R50" s="119"/>
    </row>
    <row r="51" spans="1:18" ht="13.8" customHeight="1" x14ac:dyDescent="0.25">
      <c r="A51" s="29">
        <v>2016</v>
      </c>
      <c r="B51" s="14">
        <v>2.9921486724551163</v>
      </c>
      <c r="C51" s="30">
        <v>60</v>
      </c>
      <c r="D51" s="14">
        <f t="shared" si="11"/>
        <v>1.1968594689820466</v>
      </c>
      <c r="E51" s="30">
        <v>6</v>
      </c>
      <c r="F51" s="14">
        <f t="shared" si="12"/>
        <v>1.1250479008431238</v>
      </c>
      <c r="G51" s="30">
        <v>0</v>
      </c>
      <c r="H51" s="16">
        <f t="shared" si="7"/>
        <v>1.1250479008431238</v>
      </c>
      <c r="I51" s="30">
        <v>3</v>
      </c>
      <c r="J51" s="32">
        <f t="shared" si="13"/>
        <v>63.527999999999999</v>
      </c>
      <c r="K51" s="16">
        <f t="shared" si="8"/>
        <v>1.09129646381783</v>
      </c>
      <c r="L51" s="14">
        <f t="shared" si="14"/>
        <v>4.7837653208452818E-2</v>
      </c>
      <c r="M51" s="14">
        <f t="shared" si="17"/>
        <v>1.3561735496330332</v>
      </c>
      <c r="N51" s="30">
        <v>81.5</v>
      </c>
      <c r="O51" s="30">
        <v>157.5</v>
      </c>
      <c r="P51" s="33">
        <f t="shared" si="15"/>
        <v>0.70176599552439489</v>
      </c>
      <c r="Q51" s="117">
        <f t="shared" si="16"/>
        <v>8.6106257119557654E-3</v>
      </c>
      <c r="R51" s="119"/>
    </row>
    <row r="52" spans="1:18" ht="13.8" customHeight="1" x14ac:dyDescent="0.25">
      <c r="A52" s="29">
        <v>2017</v>
      </c>
      <c r="B52" s="14">
        <v>3.6595282552262995</v>
      </c>
      <c r="C52" s="30">
        <v>60</v>
      </c>
      <c r="D52" s="14">
        <f t="shared" si="11"/>
        <v>1.4638113020905199</v>
      </c>
      <c r="E52" s="30">
        <v>6</v>
      </c>
      <c r="F52" s="14">
        <f t="shared" si="12"/>
        <v>1.3759826239650887</v>
      </c>
      <c r="G52" s="30">
        <v>0</v>
      </c>
      <c r="H52" s="16">
        <f t="shared" si="7"/>
        <v>1.3759826239650887</v>
      </c>
      <c r="I52" s="30">
        <v>3</v>
      </c>
      <c r="J52" s="32">
        <f t="shared" si="13"/>
        <v>63.527999999999999</v>
      </c>
      <c r="K52" s="16">
        <f t="shared" si="8"/>
        <v>1.334703145246136</v>
      </c>
      <c r="L52" s="14">
        <f t="shared" si="14"/>
        <v>5.8507535134077193E-2</v>
      </c>
      <c r="M52" s="14">
        <f t="shared" si="17"/>
        <v>1.6586593672835213</v>
      </c>
      <c r="N52" s="30">
        <v>81.5</v>
      </c>
      <c r="O52" s="30">
        <v>157.5</v>
      </c>
      <c r="P52" s="33">
        <f t="shared" si="15"/>
        <v>0.85829040275306023</v>
      </c>
      <c r="Q52" s="117">
        <f t="shared" si="16"/>
        <v>1.0531170585927119E-2</v>
      </c>
      <c r="R52" s="119"/>
    </row>
    <row r="53" spans="1:18" ht="13.8" customHeight="1" x14ac:dyDescent="0.25">
      <c r="A53" s="59">
        <v>2018</v>
      </c>
      <c r="B53" s="14">
        <v>3.3346495311476034</v>
      </c>
      <c r="C53" s="31">
        <v>60</v>
      </c>
      <c r="D53" s="35">
        <f>+B53-B53*(C53/100)</f>
        <v>1.3338598124590413</v>
      </c>
      <c r="E53" s="31">
        <v>6</v>
      </c>
      <c r="F53" s="35">
        <f>+(D53-D53*(E53)/100)</f>
        <v>1.2538282237114988</v>
      </c>
      <c r="G53" s="31">
        <v>0</v>
      </c>
      <c r="H53" s="80">
        <f>F53-(F53*G53/100)</f>
        <v>1.2538282237114988</v>
      </c>
      <c r="I53" s="31">
        <v>3</v>
      </c>
      <c r="J53" s="60">
        <f>100-(K53/B53*100)</f>
        <v>63.528000000000006</v>
      </c>
      <c r="K53" s="80">
        <f>+H53-H53*I53/100</f>
        <v>1.2162133770001538</v>
      </c>
      <c r="L53" s="35">
        <f>+(K53/365)*16</f>
        <v>5.33134631013766E-2</v>
      </c>
      <c r="M53" s="35">
        <f t="shared" si="17"/>
        <v>1.5114100221924758</v>
      </c>
      <c r="N53" s="31">
        <v>81.5</v>
      </c>
      <c r="O53" s="31">
        <v>157.5</v>
      </c>
      <c r="P53" s="61">
        <f>+Q53*N53</f>
        <v>0.78209470989642393</v>
      </c>
      <c r="Q53" s="120">
        <f>+M53/O53</f>
        <v>9.5962541091585765E-3</v>
      </c>
      <c r="R53" s="119"/>
    </row>
    <row r="54" spans="1:18" ht="13.8" customHeight="1" x14ac:dyDescent="0.25">
      <c r="A54" s="59">
        <v>2019</v>
      </c>
      <c r="B54" s="35">
        <v>3.0400145923280033</v>
      </c>
      <c r="C54" s="31">
        <v>60</v>
      </c>
      <c r="D54" s="35">
        <f>+B54-B54*(C54/100)</f>
        <v>1.2160058369312015</v>
      </c>
      <c r="E54" s="31">
        <v>6</v>
      </c>
      <c r="F54" s="35">
        <f>+(D54-D54*(E54)/100)</f>
        <v>1.1430454867153295</v>
      </c>
      <c r="G54" s="31">
        <v>0</v>
      </c>
      <c r="H54" s="80">
        <f>F54-(F54*G54/100)</f>
        <v>1.1430454867153295</v>
      </c>
      <c r="I54" s="31">
        <v>3</v>
      </c>
      <c r="J54" s="60">
        <f>100-(K54/B54*100)</f>
        <v>63.527999999999999</v>
      </c>
      <c r="K54" s="80">
        <f>+H54-H54*I54/100</f>
        <v>1.1087541221138695</v>
      </c>
      <c r="L54" s="35">
        <f>+(K54/365)*16</f>
        <v>4.8602920421429892E-2</v>
      </c>
      <c r="M54" s="35">
        <f t="shared" si="17"/>
        <v>1.3778684924873266</v>
      </c>
      <c r="N54" s="31">
        <v>81.5</v>
      </c>
      <c r="O54" s="31">
        <v>157.5</v>
      </c>
      <c r="P54" s="61">
        <f>+Q54*N54</f>
        <v>0.71299226754106104</v>
      </c>
      <c r="Q54" s="120">
        <f>+M54/O54</f>
        <v>8.7483713808719152E-3</v>
      </c>
      <c r="R54" s="119"/>
    </row>
    <row r="55" spans="1:18" ht="13.8" customHeight="1" x14ac:dyDescent="0.25">
      <c r="A55" s="59">
        <v>2020</v>
      </c>
      <c r="B55" s="35">
        <v>2.9134761464341001</v>
      </c>
      <c r="C55" s="31">
        <v>60</v>
      </c>
      <c r="D55" s="35">
        <f>+B55-B55*(C55/100)</f>
        <v>1.1653904585736401</v>
      </c>
      <c r="E55" s="31">
        <v>6</v>
      </c>
      <c r="F55" s="35">
        <f>+(D55-D55*(E55)/100)</f>
        <v>1.0954670310592216</v>
      </c>
      <c r="G55" s="31">
        <v>0</v>
      </c>
      <c r="H55" s="80">
        <f>F55-(F55*G55/100)</f>
        <v>1.0954670310592216</v>
      </c>
      <c r="I55" s="31">
        <v>3</v>
      </c>
      <c r="J55" s="60">
        <f>100-(K55/B55*100)</f>
        <v>63.527999999999999</v>
      </c>
      <c r="K55" s="80">
        <f>+H55-H55*I55/100</f>
        <v>1.062603020127445</v>
      </c>
      <c r="L55" s="35">
        <f>+(K55/365)*16</f>
        <v>4.6579858416545536E-2</v>
      </c>
      <c r="M55" s="35">
        <f t="shared" si="17"/>
        <v>1.3205156961798576</v>
      </c>
      <c r="N55" s="31">
        <v>81.5</v>
      </c>
      <c r="O55" s="31">
        <v>157.5</v>
      </c>
      <c r="P55" s="61">
        <f>+Q55*N55</f>
        <v>0.6833144713565612</v>
      </c>
      <c r="Q55" s="120">
        <f>+M55/O55</f>
        <v>8.3842266424117937E-3</v>
      </c>
      <c r="R55" s="119"/>
    </row>
    <row r="56" spans="1:18" ht="13.8" customHeight="1" x14ac:dyDescent="0.25">
      <c r="A56" s="19">
        <v>2021</v>
      </c>
      <c r="B56" s="121">
        <v>3.1641560660548516</v>
      </c>
      <c r="C56" s="21">
        <v>60</v>
      </c>
      <c r="D56" s="20">
        <f t="shared" ref="D56:D57" si="18">+B56-B56*(C56/100)</f>
        <v>1.2656624264219407</v>
      </c>
      <c r="E56" s="21">
        <v>6</v>
      </c>
      <c r="F56" s="20">
        <f t="shared" ref="F56:F57" si="19">+(D56-D56*(E56)/100)</f>
        <v>1.1897226808366244</v>
      </c>
      <c r="G56" s="21">
        <v>0</v>
      </c>
      <c r="H56" s="20">
        <f t="shared" ref="H56:H57" si="20">F56-(F56*G56/100)</f>
        <v>1.1897226808366244</v>
      </c>
      <c r="I56" s="21">
        <v>3</v>
      </c>
      <c r="J56" s="22">
        <f t="shared" ref="J56:J57" si="21">100-(K56/B56*100)</f>
        <v>63.527999999999992</v>
      </c>
      <c r="K56" s="20">
        <f t="shared" ref="K56:K57" si="22">+H56-H56*I56/100</f>
        <v>1.1540310004115257</v>
      </c>
      <c r="L56" s="20">
        <f t="shared" ref="L56:L57" si="23">+(K56/365)*16</f>
        <v>5.0587660292012088E-2</v>
      </c>
      <c r="M56" s="20">
        <f t="shared" si="17"/>
        <v>1.4341348754483967</v>
      </c>
      <c r="N56" s="21">
        <v>81.5</v>
      </c>
      <c r="O56" s="21">
        <v>157.5</v>
      </c>
      <c r="P56" s="23">
        <f t="shared" ref="P56:P57" si="24">+Q56*N56</f>
        <v>0.74210788793044025</v>
      </c>
      <c r="Q56" s="115">
        <f t="shared" ref="Q56:Q57" si="25">+M56/O56</f>
        <v>9.1056182568152177E-3</v>
      </c>
      <c r="R56" s="119"/>
    </row>
    <row r="57" spans="1:18" ht="13.8" customHeight="1" thickBot="1" x14ac:dyDescent="0.3">
      <c r="A57" s="123">
        <v>2022</v>
      </c>
      <c r="B57" s="124">
        <v>2.9935798178664785</v>
      </c>
      <c r="C57" s="125">
        <v>60</v>
      </c>
      <c r="D57" s="124">
        <f t="shared" si="18"/>
        <v>1.1974319271465914</v>
      </c>
      <c r="E57" s="125">
        <v>6</v>
      </c>
      <c r="F57" s="124">
        <f t="shared" si="19"/>
        <v>1.125586011517796</v>
      </c>
      <c r="G57" s="125">
        <v>0</v>
      </c>
      <c r="H57" s="124">
        <f t="shared" si="20"/>
        <v>1.125586011517796</v>
      </c>
      <c r="I57" s="125">
        <v>3</v>
      </c>
      <c r="J57" s="126">
        <f t="shared" si="21"/>
        <v>63.527999999999999</v>
      </c>
      <c r="K57" s="124">
        <f t="shared" si="22"/>
        <v>1.0918184311722621</v>
      </c>
      <c r="L57" s="124">
        <f t="shared" si="23"/>
        <v>4.7860533969195047E-2</v>
      </c>
      <c r="M57" s="124">
        <f t="shared" si="17"/>
        <v>1.356822207759695</v>
      </c>
      <c r="N57" s="125">
        <v>81.5</v>
      </c>
      <c r="O57" s="125">
        <v>157.5</v>
      </c>
      <c r="P57" s="127">
        <f t="shared" si="24"/>
        <v>0.70210165036454053</v>
      </c>
      <c r="Q57" s="128">
        <f t="shared" si="25"/>
        <v>8.6147441762520309E-3</v>
      </c>
      <c r="R57" s="119"/>
    </row>
    <row r="58" spans="1:18" ht="15" customHeight="1" thickTop="1" x14ac:dyDescent="0.25">
      <c r="A58" s="7" t="s">
        <v>96</v>
      </c>
    </row>
    <row r="59" spans="1:18" ht="15" customHeight="1" x14ac:dyDescent="0.25">
      <c r="A59" s="7" t="s">
        <v>104</v>
      </c>
    </row>
    <row r="60" spans="1:18" ht="15" customHeight="1" x14ac:dyDescent="0.25">
      <c r="A60" s="7" t="s">
        <v>209</v>
      </c>
    </row>
    <row r="61" spans="1:18" ht="15" customHeight="1" x14ac:dyDescent="0.25">
      <c r="A61" s="7" t="s">
        <v>210</v>
      </c>
    </row>
    <row r="62" spans="1:18" ht="15" customHeight="1" x14ac:dyDescent="0.25">
      <c r="A62" s="7" t="s">
        <v>105</v>
      </c>
    </row>
    <row r="63" spans="1:18" ht="15" customHeight="1" x14ac:dyDescent="0.25">
      <c r="A63" s="7" t="s">
        <v>106</v>
      </c>
    </row>
    <row r="64" spans="1:18" ht="15" customHeight="1" x14ac:dyDescent="0.25">
      <c r="A64"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97">
    <pageSetUpPr fitToPage="1"/>
  </sheetPr>
  <dimension ref="A1:R66"/>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147</v>
      </c>
      <c r="B1" s="129"/>
      <c r="C1" s="129"/>
      <c r="D1" s="129"/>
      <c r="E1" s="129"/>
      <c r="F1" s="43"/>
      <c r="G1" s="129"/>
      <c r="H1" s="43"/>
      <c r="I1" s="129"/>
      <c r="J1" s="129"/>
      <c r="K1" s="129"/>
      <c r="L1" s="129"/>
      <c r="M1" s="129"/>
      <c r="N1" s="129"/>
      <c r="O1" s="129"/>
      <c r="P1" s="129"/>
      <c r="Q1" s="129"/>
    </row>
    <row r="2" spans="1:18" ht="36" customHeight="1" thickTop="1" x14ac:dyDescent="0.25">
      <c r="A2" s="52" t="s">
        <v>0</v>
      </c>
      <c r="B2" s="53" t="s">
        <v>141</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35">
        <v>3.1859383588325914</v>
      </c>
      <c r="C5" s="15">
        <v>34</v>
      </c>
      <c r="D5" s="16">
        <f t="shared" ref="D5:D46" si="0">+B5-B5*(C5/100)</f>
        <v>2.1027193168295102</v>
      </c>
      <c r="E5" s="15">
        <v>6</v>
      </c>
      <c r="F5" s="16">
        <f t="shared" ref="F5:F46" si="1">+(D5-D5*(E5)/100)</f>
        <v>1.9765561578197395</v>
      </c>
      <c r="G5" s="15">
        <v>0</v>
      </c>
      <c r="H5" s="16">
        <f>F5-(F5*G5/100)</f>
        <v>1.9765561578197395</v>
      </c>
      <c r="I5" s="15">
        <v>24</v>
      </c>
      <c r="J5" s="17">
        <f t="shared" ref="J5:J46" si="2">100-(K5/B5*100)</f>
        <v>52.849600000000002</v>
      </c>
      <c r="K5" s="16">
        <f>+H5-H5*I5/100</f>
        <v>1.502182679943002</v>
      </c>
      <c r="L5" s="16">
        <f t="shared" ref="L5:L46" si="3">+(K5/365)*16</f>
        <v>6.584910377832337E-2</v>
      </c>
      <c r="M5" s="16">
        <f t="shared" ref="M5:M37" si="4">+L5*28.3495</f>
        <v>1.8667891675635784</v>
      </c>
      <c r="N5" s="15">
        <v>119</v>
      </c>
      <c r="O5" s="15">
        <v>175</v>
      </c>
      <c r="P5" s="18">
        <f t="shared" ref="P5:P46" si="5">+Q5*N5</f>
        <v>1.2694166339432333</v>
      </c>
      <c r="Q5" s="114">
        <f t="shared" ref="Q5:Q46" si="6">+M5/O5</f>
        <v>1.0667366671791877E-2</v>
      </c>
      <c r="R5" s="119"/>
    </row>
    <row r="6" spans="1:18" ht="13.8" customHeight="1" x14ac:dyDescent="0.25">
      <c r="A6" s="19">
        <v>1971</v>
      </c>
      <c r="B6" s="20">
        <v>3.1735214068476827</v>
      </c>
      <c r="C6" s="21">
        <v>34</v>
      </c>
      <c r="D6" s="20">
        <f t="shared" si="0"/>
        <v>2.0945241285194705</v>
      </c>
      <c r="E6" s="21">
        <v>6</v>
      </c>
      <c r="F6" s="20">
        <f t="shared" si="1"/>
        <v>1.9688526808083022</v>
      </c>
      <c r="G6" s="21">
        <v>0</v>
      </c>
      <c r="H6" s="20">
        <f t="shared" ref="H6:H52" si="7">F6-(F6*G6/100)</f>
        <v>1.9688526808083022</v>
      </c>
      <c r="I6" s="21">
        <v>24</v>
      </c>
      <c r="J6" s="22">
        <f t="shared" si="2"/>
        <v>52.849600000000002</v>
      </c>
      <c r="K6" s="20">
        <f t="shared" ref="K6:K52" si="8">+H6-H6*I6/100</f>
        <v>1.4963280374143098</v>
      </c>
      <c r="L6" s="20">
        <f t="shared" si="3"/>
        <v>6.5592461914051936E-2</v>
      </c>
      <c r="M6" s="20">
        <f t="shared" si="4"/>
        <v>1.8595134990324154</v>
      </c>
      <c r="N6" s="21">
        <v>119</v>
      </c>
      <c r="O6" s="21">
        <v>175</v>
      </c>
      <c r="P6" s="23">
        <f t="shared" si="5"/>
        <v>1.2644691793420424</v>
      </c>
      <c r="Q6" s="115">
        <f t="shared" si="6"/>
        <v>1.0625791423042373E-2</v>
      </c>
      <c r="R6" s="119"/>
    </row>
    <row r="7" spans="1:18" ht="13.8" customHeight="1" x14ac:dyDescent="0.25">
      <c r="A7" s="19">
        <v>1972</v>
      </c>
      <c r="B7" s="20">
        <v>3.1321605516909625</v>
      </c>
      <c r="C7" s="21">
        <v>34</v>
      </c>
      <c r="D7" s="20">
        <f t="shared" si="0"/>
        <v>2.0672259641160351</v>
      </c>
      <c r="E7" s="21">
        <v>6</v>
      </c>
      <c r="F7" s="20">
        <f t="shared" si="1"/>
        <v>1.9431924062690731</v>
      </c>
      <c r="G7" s="21">
        <v>0</v>
      </c>
      <c r="H7" s="20">
        <f t="shared" si="7"/>
        <v>1.9431924062690731</v>
      </c>
      <c r="I7" s="21">
        <v>24</v>
      </c>
      <c r="J7" s="22">
        <f t="shared" si="2"/>
        <v>52.849600000000002</v>
      </c>
      <c r="K7" s="20">
        <f t="shared" si="8"/>
        <v>1.4768262287644955</v>
      </c>
      <c r="L7" s="20">
        <f t="shared" si="3"/>
        <v>6.4737588110224467E-2</v>
      </c>
      <c r="M7" s="20">
        <f t="shared" si="4"/>
        <v>1.8352782541308084</v>
      </c>
      <c r="N7" s="21">
        <v>119</v>
      </c>
      <c r="O7" s="21">
        <v>175</v>
      </c>
      <c r="P7" s="23">
        <f t="shared" si="5"/>
        <v>1.2479892128089496</v>
      </c>
      <c r="Q7" s="115">
        <f t="shared" si="6"/>
        <v>1.0487304309318905E-2</v>
      </c>
      <c r="R7" s="119"/>
    </row>
    <row r="8" spans="1:18" ht="13.8" customHeight="1" x14ac:dyDescent="0.25">
      <c r="A8" s="19">
        <v>1973</v>
      </c>
      <c r="B8" s="20">
        <v>3.4093065393620234</v>
      </c>
      <c r="C8" s="21">
        <v>34</v>
      </c>
      <c r="D8" s="20">
        <f t="shared" si="0"/>
        <v>2.2501423159789353</v>
      </c>
      <c r="E8" s="21">
        <v>6</v>
      </c>
      <c r="F8" s="20">
        <f t="shared" si="1"/>
        <v>2.1151337770201994</v>
      </c>
      <c r="G8" s="21">
        <v>0</v>
      </c>
      <c r="H8" s="20">
        <f t="shared" si="7"/>
        <v>2.1151337770201994</v>
      </c>
      <c r="I8" s="21">
        <v>24</v>
      </c>
      <c r="J8" s="22">
        <f t="shared" si="2"/>
        <v>52.849599999999995</v>
      </c>
      <c r="K8" s="20">
        <f t="shared" si="8"/>
        <v>1.6075016705353515</v>
      </c>
      <c r="L8" s="20">
        <f t="shared" si="3"/>
        <v>7.0465826653604458E-2</v>
      </c>
      <c r="M8" s="20">
        <f t="shared" si="4"/>
        <v>1.9976709527163594</v>
      </c>
      <c r="N8" s="21">
        <v>119</v>
      </c>
      <c r="O8" s="21">
        <v>175</v>
      </c>
      <c r="P8" s="23">
        <f t="shared" si="5"/>
        <v>1.3584162478471244</v>
      </c>
      <c r="Q8" s="115">
        <f t="shared" si="6"/>
        <v>1.1415262586950626E-2</v>
      </c>
      <c r="R8" s="119"/>
    </row>
    <row r="9" spans="1:18" ht="13.8" customHeight="1" x14ac:dyDescent="0.25">
      <c r="A9" s="19">
        <v>1974</v>
      </c>
      <c r="B9" s="20">
        <v>2.8581118116152782</v>
      </c>
      <c r="C9" s="21">
        <v>34</v>
      </c>
      <c r="D9" s="20">
        <f t="shared" si="0"/>
        <v>1.8863537956660834</v>
      </c>
      <c r="E9" s="21">
        <v>6</v>
      </c>
      <c r="F9" s="20">
        <f t="shared" si="1"/>
        <v>1.7731725679261183</v>
      </c>
      <c r="G9" s="21">
        <v>0</v>
      </c>
      <c r="H9" s="20">
        <f t="shared" si="7"/>
        <v>1.7731725679261183</v>
      </c>
      <c r="I9" s="21">
        <v>24</v>
      </c>
      <c r="J9" s="22">
        <f t="shared" si="2"/>
        <v>52.849600000000002</v>
      </c>
      <c r="K9" s="20">
        <f t="shared" si="8"/>
        <v>1.34761115162385</v>
      </c>
      <c r="L9" s="20">
        <f t="shared" si="3"/>
        <v>5.907336555063452E-2</v>
      </c>
      <c r="M9" s="20">
        <f t="shared" si="4"/>
        <v>1.6747003766777133</v>
      </c>
      <c r="N9" s="21">
        <v>119</v>
      </c>
      <c r="O9" s="21">
        <v>175</v>
      </c>
      <c r="P9" s="23">
        <f t="shared" si="5"/>
        <v>1.1387962561408449</v>
      </c>
      <c r="Q9" s="115">
        <f t="shared" si="6"/>
        <v>9.569716438158361E-3</v>
      </c>
      <c r="R9" s="119"/>
    </row>
    <row r="10" spans="1:18" ht="13.8" customHeight="1" x14ac:dyDescent="0.25">
      <c r="A10" s="19">
        <v>1975</v>
      </c>
      <c r="B10" s="20">
        <v>2.8098221270699715</v>
      </c>
      <c r="C10" s="21">
        <v>34</v>
      </c>
      <c r="D10" s="20">
        <f t="shared" si="0"/>
        <v>1.854482603866181</v>
      </c>
      <c r="E10" s="21">
        <v>6</v>
      </c>
      <c r="F10" s="20">
        <f t="shared" si="1"/>
        <v>1.7432136476342102</v>
      </c>
      <c r="G10" s="21">
        <v>0</v>
      </c>
      <c r="H10" s="20">
        <f t="shared" si="7"/>
        <v>1.7432136476342102</v>
      </c>
      <c r="I10" s="21">
        <v>24</v>
      </c>
      <c r="J10" s="22">
        <f t="shared" si="2"/>
        <v>52.849600000000002</v>
      </c>
      <c r="K10" s="20">
        <f t="shared" si="8"/>
        <v>1.3248423722019997</v>
      </c>
      <c r="L10" s="20">
        <f t="shared" si="3"/>
        <v>5.8075282069128757E-2</v>
      </c>
      <c r="M10" s="20">
        <f t="shared" si="4"/>
        <v>1.6464052090187657</v>
      </c>
      <c r="N10" s="21">
        <v>119</v>
      </c>
      <c r="O10" s="21">
        <v>175</v>
      </c>
      <c r="P10" s="23">
        <f t="shared" si="5"/>
        <v>1.1195555421327608</v>
      </c>
      <c r="Q10" s="115">
        <f t="shared" si="6"/>
        <v>9.4080297658215191E-3</v>
      </c>
      <c r="R10" s="119"/>
    </row>
    <row r="11" spans="1:18" ht="13.8" customHeight="1" x14ac:dyDescent="0.25">
      <c r="A11" s="13">
        <v>1976</v>
      </c>
      <c r="B11" s="35">
        <v>2.8678884498866002</v>
      </c>
      <c r="C11" s="15">
        <v>34</v>
      </c>
      <c r="D11" s="16">
        <f t="shared" si="0"/>
        <v>1.8928063769251562</v>
      </c>
      <c r="E11" s="15">
        <v>6</v>
      </c>
      <c r="F11" s="16">
        <f t="shared" si="1"/>
        <v>1.7792379943096468</v>
      </c>
      <c r="G11" s="15">
        <v>0</v>
      </c>
      <c r="H11" s="16">
        <f t="shared" si="7"/>
        <v>1.7792379943096468</v>
      </c>
      <c r="I11" s="15">
        <v>24</v>
      </c>
      <c r="J11" s="17">
        <f t="shared" si="2"/>
        <v>52.849599999999995</v>
      </c>
      <c r="K11" s="16">
        <f t="shared" si="8"/>
        <v>1.3522208756753316</v>
      </c>
      <c r="L11" s="16">
        <f t="shared" si="3"/>
        <v>5.927543564604193E-2</v>
      </c>
      <c r="M11" s="16">
        <f t="shared" si="4"/>
        <v>1.6804289628474656</v>
      </c>
      <c r="N11" s="15">
        <v>119</v>
      </c>
      <c r="O11" s="15">
        <v>175</v>
      </c>
      <c r="P11" s="18">
        <f t="shared" si="5"/>
        <v>1.1426916947362766</v>
      </c>
      <c r="Q11" s="114">
        <f t="shared" si="6"/>
        <v>9.6024512162712315E-3</v>
      </c>
      <c r="R11" s="119"/>
    </row>
    <row r="12" spans="1:18" ht="13.8" customHeight="1" x14ac:dyDescent="0.25">
      <c r="A12" s="13">
        <v>1977</v>
      </c>
      <c r="B12" s="35">
        <v>3.046486899174897</v>
      </c>
      <c r="C12" s="15">
        <v>34</v>
      </c>
      <c r="D12" s="16">
        <f t="shared" si="0"/>
        <v>2.010681353455432</v>
      </c>
      <c r="E12" s="15">
        <v>6</v>
      </c>
      <c r="F12" s="16">
        <f t="shared" si="1"/>
        <v>1.8900404722481061</v>
      </c>
      <c r="G12" s="15">
        <v>0</v>
      </c>
      <c r="H12" s="16">
        <f t="shared" si="7"/>
        <v>1.8900404722481061</v>
      </c>
      <c r="I12" s="15">
        <v>24</v>
      </c>
      <c r="J12" s="17">
        <f t="shared" si="2"/>
        <v>52.849600000000002</v>
      </c>
      <c r="K12" s="16">
        <f t="shared" si="8"/>
        <v>1.4364307589085605</v>
      </c>
      <c r="L12" s="16">
        <f t="shared" si="3"/>
        <v>6.2966827787772517E-2</v>
      </c>
      <c r="M12" s="16">
        <f t="shared" si="4"/>
        <v>1.7850780843694569</v>
      </c>
      <c r="N12" s="15">
        <v>119</v>
      </c>
      <c r="O12" s="15">
        <v>175</v>
      </c>
      <c r="P12" s="18">
        <f t="shared" si="5"/>
        <v>1.2138530973712307</v>
      </c>
      <c r="Q12" s="114">
        <f t="shared" si="6"/>
        <v>1.0200446196396897E-2</v>
      </c>
      <c r="R12" s="119"/>
    </row>
    <row r="13" spans="1:18" ht="13.8" customHeight="1" x14ac:dyDescent="0.25">
      <c r="A13" s="13">
        <v>1978</v>
      </c>
      <c r="B13" s="35">
        <v>2.8767642823978856</v>
      </c>
      <c r="C13" s="15">
        <v>34</v>
      </c>
      <c r="D13" s="16">
        <f t="shared" si="0"/>
        <v>1.8986644263826045</v>
      </c>
      <c r="E13" s="15">
        <v>6</v>
      </c>
      <c r="F13" s="16">
        <f t="shared" si="1"/>
        <v>1.7847445607996482</v>
      </c>
      <c r="G13" s="15">
        <v>0</v>
      </c>
      <c r="H13" s="16">
        <f t="shared" si="7"/>
        <v>1.7847445607996482</v>
      </c>
      <c r="I13" s="15">
        <v>24</v>
      </c>
      <c r="J13" s="17">
        <f t="shared" si="2"/>
        <v>52.849599999999995</v>
      </c>
      <c r="K13" s="16">
        <f t="shared" si="8"/>
        <v>1.3564058662077327</v>
      </c>
      <c r="L13" s="16">
        <f t="shared" si="3"/>
        <v>5.9458887285818419E-2</v>
      </c>
      <c r="M13" s="16">
        <f t="shared" si="4"/>
        <v>1.6856297251093093</v>
      </c>
      <c r="N13" s="15">
        <v>119</v>
      </c>
      <c r="O13" s="15">
        <v>175</v>
      </c>
      <c r="P13" s="18">
        <f t="shared" si="5"/>
        <v>1.1462282130743302</v>
      </c>
      <c r="Q13" s="114">
        <f t="shared" si="6"/>
        <v>9.6321698577674815E-3</v>
      </c>
      <c r="R13" s="119"/>
    </row>
    <row r="14" spans="1:18" ht="13.8" customHeight="1" x14ac:dyDescent="0.25">
      <c r="A14" s="13">
        <v>1979</v>
      </c>
      <c r="B14" s="35">
        <v>2.599004866674183</v>
      </c>
      <c r="C14" s="15">
        <v>34</v>
      </c>
      <c r="D14" s="16">
        <f t="shared" si="0"/>
        <v>1.7153432120049605</v>
      </c>
      <c r="E14" s="15">
        <v>6</v>
      </c>
      <c r="F14" s="16">
        <f t="shared" si="1"/>
        <v>1.6124226192846629</v>
      </c>
      <c r="G14" s="15">
        <v>0</v>
      </c>
      <c r="H14" s="16">
        <f t="shared" si="7"/>
        <v>1.6124226192846629</v>
      </c>
      <c r="I14" s="15">
        <v>24</v>
      </c>
      <c r="J14" s="17">
        <f t="shared" si="2"/>
        <v>52.849600000000009</v>
      </c>
      <c r="K14" s="16">
        <f t="shared" si="8"/>
        <v>1.2254411906563438</v>
      </c>
      <c r="L14" s="16">
        <f t="shared" si="3"/>
        <v>5.3717970001373974E-2</v>
      </c>
      <c r="M14" s="16">
        <f t="shared" si="4"/>
        <v>1.5228775905539513</v>
      </c>
      <c r="N14" s="15">
        <v>119</v>
      </c>
      <c r="O14" s="15">
        <v>175</v>
      </c>
      <c r="P14" s="18">
        <f t="shared" si="5"/>
        <v>1.0355567615766867</v>
      </c>
      <c r="Q14" s="114">
        <f t="shared" si="6"/>
        <v>8.7021576603082927E-3</v>
      </c>
      <c r="R14" s="119"/>
    </row>
    <row r="15" spans="1:18" ht="13.8" customHeight="1" x14ac:dyDescent="0.25">
      <c r="A15" s="13">
        <v>1980</v>
      </c>
      <c r="B15" s="35">
        <v>2.6850083617858895</v>
      </c>
      <c r="C15" s="15">
        <v>34</v>
      </c>
      <c r="D15" s="16">
        <f t="shared" si="0"/>
        <v>1.7721055187786869</v>
      </c>
      <c r="E15" s="15">
        <v>6</v>
      </c>
      <c r="F15" s="16">
        <f t="shared" si="1"/>
        <v>1.6657791876519656</v>
      </c>
      <c r="G15" s="15">
        <v>0</v>
      </c>
      <c r="H15" s="16">
        <f t="shared" si="7"/>
        <v>1.6657791876519656</v>
      </c>
      <c r="I15" s="15">
        <v>24</v>
      </c>
      <c r="J15" s="17">
        <f t="shared" si="2"/>
        <v>52.849600000000009</v>
      </c>
      <c r="K15" s="16">
        <f t="shared" si="8"/>
        <v>1.2659921826154938</v>
      </c>
      <c r="L15" s="16">
        <f t="shared" si="3"/>
        <v>5.5495547731090139E-2</v>
      </c>
      <c r="M15" s="16">
        <f t="shared" si="4"/>
        <v>1.5732710304025399</v>
      </c>
      <c r="N15" s="15">
        <v>119</v>
      </c>
      <c r="O15" s="15">
        <v>175</v>
      </c>
      <c r="P15" s="18">
        <f t="shared" si="5"/>
        <v>1.0698243006737271</v>
      </c>
      <c r="Q15" s="114">
        <f t="shared" si="6"/>
        <v>8.9901201737287995E-3</v>
      </c>
      <c r="R15" s="119"/>
    </row>
    <row r="16" spans="1:18" ht="13.8" customHeight="1" x14ac:dyDescent="0.25">
      <c r="A16" s="19">
        <v>1981</v>
      </c>
      <c r="B16" s="20">
        <v>2.7272587241737352</v>
      </c>
      <c r="C16" s="21">
        <v>34</v>
      </c>
      <c r="D16" s="20">
        <f t="shared" si="0"/>
        <v>1.799990757954665</v>
      </c>
      <c r="E16" s="21">
        <v>6</v>
      </c>
      <c r="F16" s="20">
        <f t="shared" si="1"/>
        <v>1.6919913124773851</v>
      </c>
      <c r="G16" s="21">
        <v>0</v>
      </c>
      <c r="H16" s="20">
        <f t="shared" si="7"/>
        <v>1.6919913124773851</v>
      </c>
      <c r="I16" s="21">
        <v>24</v>
      </c>
      <c r="J16" s="22">
        <f t="shared" si="2"/>
        <v>52.849600000000002</v>
      </c>
      <c r="K16" s="20">
        <f t="shared" si="8"/>
        <v>1.2859133974828127</v>
      </c>
      <c r="L16" s="20">
        <f t="shared" si="3"/>
        <v>5.6368806465000011E-2</v>
      </c>
      <c r="M16" s="20">
        <f t="shared" si="4"/>
        <v>1.5980274788795177</v>
      </c>
      <c r="N16" s="21">
        <v>119</v>
      </c>
      <c r="O16" s="21">
        <v>175</v>
      </c>
      <c r="P16" s="23">
        <f t="shared" si="5"/>
        <v>1.086658685638072</v>
      </c>
      <c r="Q16" s="115">
        <f t="shared" si="6"/>
        <v>9.1315855935972436E-3</v>
      </c>
      <c r="R16" s="119"/>
    </row>
    <row r="17" spans="1:18" ht="13.8" customHeight="1" x14ac:dyDescent="0.25">
      <c r="A17" s="19">
        <v>1982</v>
      </c>
      <c r="B17" s="20">
        <v>2.4814504351163009</v>
      </c>
      <c r="C17" s="21">
        <v>34</v>
      </c>
      <c r="D17" s="20">
        <f t="shared" si="0"/>
        <v>1.6377572871767585</v>
      </c>
      <c r="E17" s="21">
        <v>6</v>
      </c>
      <c r="F17" s="20">
        <f t="shared" si="1"/>
        <v>1.539491849946153</v>
      </c>
      <c r="G17" s="21">
        <v>0</v>
      </c>
      <c r="H17" s="20">
        <f t="shared" si="7"/>
        <v>1.539491849946153</v>
      </c>
      <c r="I17" s="21">
        <v>24</v>
      </c>
      <c r="J17" s="22">
        <f t="shared" si="2"/>
        <v>52.849600000000002</v>
      </c>
      <c r="K17" s="20">
        <f t="shared" si="8"/>
        <v>1.1700138059590763</v>
      </c>
      <c r="L17" s="20">
        <f t="shared" si="3"/>
        <v>5.1288276425603345E-2</v>
      </c>
      <c r="M17" s="20">
        <f t="shared" si="4"/>
        <v>1.4539969925276419</v>
      </c>
      <c r="N17" s="21">
        <v>119</v>
      </c>
      <c r="O17" s="21">
        <v>175</v>
      </c>
      <c r="P17" s="23">
        <f t="shared" si="5"/>
        <v>0.98871795491879655</v>
      </c>
      <c r="Q17" s="115">
        <f t="shared" si="6"/>
        <v>8.3085542430150969E-3</v>
      </c>
      <c r="R17" s="119"/>
    </row>
    <row r="18" spans="1:18" ht="13.8" customHeight="1" x14ac:dyDescent="0.25">
      <c r="A18" s="19">
        <v>1983</v>
      </c>
      <c r="B18" s="20">
        <v>2.3797705716080206</v>
      </c>
      <c r="C18" s="21">
        <v>34</v>
      </c>
      <c r="D18" s="20">
        <f t="shared" si="0"/>
        <v>1.5706485772612937</v>
      </c>
      <c r="E18" s="21">
        <v>6</v>
      </c>
      <c r="F18" s="20">
        <f t="shared" si="1"/>
        <v>1.476409662625616</v>
      </c>
      <c r="G18" s="21">
        <v>0</v>
      </c>
      <c r="H18" s="20">
        <f t="shared" si="7"/>
        <v>1.476409662625616</v>
      </c>
      <c r="I18" s="21">
        <v>24</v>
      </c>
      <c r="J18" s="22">
        <f t="shared" si="2"/>
        <v>52.849600000000002</v>
      </c>
      <c r="K18" s="20">
        <f t="shared" si="8"/>
        <v>1.1220713435954681</v>
      </c>
      <c r="L18" s="20">
        <f t="shared" si="3"/>
        <v>4.9186689034321891E-2</v>
      </c>
      <c r="M18" s="20">
        <f t="shared" si="4"/>
        <v>1.3944180407785085</v>
      </c>
      <c r="N18" s="21">
        <v>119</v>
      </c>
      <c r="O18" s="21">
        <v>175</v>
      </c>
      <c r="P18" s="23">
        <f t="shared" si="5"/>
        <v>0.94820426772938582</v>
      </c>
      <c r="Q18" s="115">
        <f t="shared" si="6"/>
        <v>7.9681030901629056E-3</v>
      </c>
      <c r="R18" s="119"/>
    </row>
    <row r="19" spans="1:18" ht="13.8" customHeight="1" x14ac:dyDescent="0.25">
      <c r="A19" s="19">
        <v>1984</v>
      </c>
      <c r="B19" s="20">
        <v>2.0434593306985271</v>
      </c>
      <c r="C19" s="21">
        <v>34</v>
      </c>
      <c r="D19" s="20">
        <f t="shared" si="0"/>
        <v>1.3486831582610279</v>
      </c>
      <c r="E19" s="21">
        <v>6</v>
      </c>
      <c r="F19" s="20">
        <f t="shared" si="1"/>
        <v>1.2677621687653662</v>
      </c>
      <c r="G19" s="21">
        <v>0</v>
      </c>
      <c r="H19" s="20">
        <f t="shared" si="7"/>
        <v>1.2677621687653662</v>
      </c>
      <c r="I19" s="21">
        <v>24</v>
      </c>
      <c r="J19" s="22">
        <f t="shared" si="2"/>
        <v>52.849600000000002</v>
      </c>
      <c r="K19" s="20">
        <f t="shared" si="8"/>
        <v>0.96349924826167832</v>
      </c>
      <c r="L19" s="20">
        <f t="shared" si="3"/>
        <v>4.2235583485443436E-2</v>
      </c>
      <c r="M19" s="20">
        <f t="shared" si="4"/>
        <v>1.1973576740205787</v>
      </c>
      <c r="N19" s="21">
        <v>119</v>
      </c>
      <c r="O19" s="21">
        <v>175</v>
      </c>
      <c r="P19" s="23">
        <f t="shared" si="5"/>
        <v>0.81420321833399356</v>
      </c>
      <c r="Q19" s="115">
        <f t="shared" si="6"/>
        <v>6.8420438515461642E-3</v>
      </c>
      <c r="R19" s="119"/>
    </row>
    <row r="20" spans="1:18" ht="13.8" customHeight="1" x14ac:dyDescent="0.25">
      <c r="A20" s="19">
        <v>1985</v>
      </c>
      <c r="B20" s="20">
        <v>2.0519006730102376</v>
      </c>
      <c r="C20" s="21">
        <v>34</v>
      </c>
      <c r="D20" s="20">
        <f t="shared" si="0"/>
        <v>1.3542544441867568</v>
      </c>
      <c r="E20" s="21">
        <v>6</v>
      </c>
      <c r="F20" s="20">
        <f t="shared" si="1"/>
        <v>1.2729991775355514</v>
      </c>
      <c r="G20" s="21">
        <v>0</v>
      </c>
      <c r="H20" s="20">
        <f t="shared" si="7"/>
        <v>1.2729991775355514</v>
      </c>
      <c r="I20" s="21">
        <v>24</v>
      </c>
      <c r="J20" s="22">
        <f t="shared" si="2"/>
        <v>52.849600000000009</v>
      </c>
      <c r="K20" s="20">
        <f t="shared" si="8"/>
        <v>0.96747937492701896</v>
      </c>
      <c r="L20" s="20">
        <f t="shared" si="3"/>
        <v>4.2410054791321379E-2</v>
      </c>
      <c r="M20" s="20">
        <f t="shared" si="4"/>
        <v>1.2023038483065653</v>
      </c>
      <c r="N20" s="21">
        <v>119</v>
      </c>
      <c r="O20" s="21">
        <v>175</v>
      </c>
      <c r="P20" s="23">
        <f t="shared" si="5"/>
        <v>0.81756661684846443</v>
      </c>
      <c r="Q20" s="115">
        <f t="shared" si="6"/>
        <v>6.870307704608945E-3</v>
      </c>
      <c r="R20" s="119"/>
    </row>
    <row r="21" spans="1:18" ht="13.8" customHeight="1" x14ac:dyDescent="0.25">
      <c r="A21" s="13">
        <v>1986</v>
      </c>
      <c r="B21" s="35">
        <v>2.1749904257276591</v>
      </c>
      <c r="C21" s="15">
        <v>34</v>
      </c>
      <c r="D21" s="16">
        <f t="shared" si="0"/>
        <v>1.435493680980255</v>
      </c>
      <c r="E21" s="15">
        <v>6</v>
      </c>
      <c r="F21" s="16">
        <f t="shared" si="1"/>
        <v>1.3493640601214396</v>
      </c>
      <c r="G21" s="15">
        <v>0</v>
      </c>
      <c r="H21" s="16">
        <f t="shared" si="7"/>
        <v>1.3493640601214396</v>
      </c>
      <c r="I21" s="15">
        <v>24</v>
      </c>
      <c r="J21" s="17">
        <f t="shared" si="2"/>
        <v>52.849600000000002</v>
      </c>
      <c r="K21" s="16">
        <f t="shared" si="8"/>
        <v>1.0255166856922941</v>
      </c>
      <c r="L21" s="16">
        <f t="shared" si="3"/>
        <v>4.495415608514166E-2</v>
      </c>
      <c r="M21" s="16">
        <f t="shared" si="4"/>
        <v>1.2744278479357234</v>
      </c>
      <c r="N21" s="15">
        <v>119</v>
      </c>
      <c r="O21" s="15">
        <v>175</v>
      </c>
      <c r="P21" s="18">
        <f t="shared" si="5"/>
        <v>0.86661093659629196</v>
      </c>
      <c r="Q21" s="114">
        <f t="shared" si="6"/>
        <v>7.2824448453469911E-3</v>
      </c>
      <c r="R21" s="119"/>
    </row>
    <row r="22" spans="1:18" ht="13.8" customHeight="1" x14ac:dyDescent="0.25">
      <c r="A22" s="13">
        <v>1987</v>
      </c>
      <c r="B22" s="35">
        <v>2.0127717006309616</v>
      </c>
      <c r="C22" s="15">
        <v>34</v>
      </c>
      <c r="D22" s="16">
        <f t="shared" si="0"/>
        <v>1.3284293224164347</v>
      </c>
      <c r="E22" s="15">
        <v>6</v>
      </c>
      <c r="F22" s="16">
        <f t="shared" si="1"/>
        <v>1.2487235630714486</v>
      </c>
      <c r="G22" s="15">
        <v>0</v>
      </c>
      <c r="H22" s="16">
        <f t="shared" si="7"/>
        <v>1.2487235630714486</v>
      </c>
      <c r="I22" s="15">
        <v>24</v>
      </c>
      <c r="J22" s="17">
        <f t="shared" si="2"/>
        <v>52.849599999999995</v>
      </c>
      <c r="K22" s="16">
        <f t="shared" si="8"/>
        <v>0.94902990793430098</v>
      </c>
      <c r="L22" s="16">
        <f t="shared" si="3"/>
        <v>4.1601311032736482E-2</v>
      </c>
      <c r="M22" s="16">
        <f t="shared" si="4"/>
        <v>1.1793763671225628</v>
      </c>
      <c r="N22" s="15">
        <v>119</v>
      </c>
      <c r="O22" s="15">
        <v>175</v>
      </c>
      <c r="P22" s="18">
        <f t="shared" si="5"/>
        <v>0.80197592964334263</v>
      </c>
      <c r="Q22" s="114">
        <f t="shared" si="6"/>
        <v>6.739293526414644E-3</v>
      </c>
      <c r="R22" s="119"/>
    </row>
    <row r="23" spans="1:18" ht="13.8" customHeight="1" x14ac:dyDescent="0.25">
      <c r="A23" s="13">
        <v>1988</v>
      </c>
      <c r="B23" s="35">
        <v>1.7502378979760922</v>
      </c>
      <c r="C23" s="15">
        <v>34</v>
      </c>
      <c r="D23" s="16">
        <f t="shared" si="0"/>
        <v>1.1551570126642208</v>
      </c>
      <c r="E23" s="15">
        <v>6</v>
      </c>
      <c r="F23" s="16">
        <f t="shared" si="1"/>
        <v>1.0858475919043675</v>
      </c>
      <c r="G23" s="15">
        <v>0</v>
      </c>
      <c r="H23" s="16">
        <f t="shared" si="7"/>
        <v>1.0858475919043675</v>
      </c>
      <c r="I23" s="15">
        <v>24</v>
      </c>
      <c r="J23" s="17">
        <f t="shared" si="2"/>
        <v>52.849600000000002</v>
      </c>
      <c r="K23" s="16">
        <f t="shared" si="8"/>
        <v>0.8252441698473193</v>
      </c>
      <c r="L23" s="16">
        <f t="shared" si="3"/>
        <v>3.6175086897416733E-2</v>
      </c>
      <c r="M23" s="16">
        <f t="shared" si="4"/>
        <v>1.0255456259983156</v>
      </c>
      <c r="N23" s="15">
        <v>119</v>
      </c>
      <c r="O23" s="15">
        <v>175</v>
      </c>
      <c r="P23" s="18">
        <f t="shared" si="5"/>
        <v>0.69737102567885456</v>
      </c>
      <c r="Q23" s="114">
        <f t="shared" si="6"/>
        <v>5.8602607199903746E-3</v>
      </c>
      <c r="R23" s="119"/>
    </row>
    <row r="24" spans="1:18" ht="13.8" customHeight="1" x14ac:dyDescent="0.25">
      <c r="A24" s="13">
        <v>1989</v>
      </c>
      <c r="B24" s="35">
        <v>1.7327808870470847</v>
      </c>
      <c r="C24" s="15">
        <v>34</v>
      </c>
      <c r="D24" s="16">
        <f t="shared" si="0"/>
        <v>1.1436353854510757</v>
      </c>
      <c r="E24" s="15">
        <v>6</v>
      </c>
      <c r="F24" s="16">
        <f t="shared" si="1"/>
        <v>1.0750172623240111</v>
      </c>
      <c r="G24" s="15">
        <v>0</v>
      </c>
      <c r="H24" s="16">
        <f t="shared" si="7"/>
        <v>1.0750172623240111</v>
      </c>
      <c r="I24" s="15">
        <v>24</v>
      </c>
      <c r="J24" s="17">
        <f t="shared" si="2"/>
        <v>52.849600000000009</v>
      </c>
      <c r="K24" s="16">
        <f t="shared" si="8"/>
        <v>0.81701311936624843</v>
      </c>
      <c r="L24" s="16">
        <f t="shared" si="3"/>
        <v>3.5814273725643768E-2</v>
      </c>
      <c r="M24" s="16">
        <f t="shared" si="4"/>
        <v>1.0153167529851379</v>
      </c>
      <c r="N24" s="15">
        <v>119</v>
      </c>
      <c r="O24" s="15">
        <v>175</v>
      </c>
      <c r="P24" s="18">
        <f t="shared" si="5"/>
        <v>0.69041539202989377</v>
      </c>
      <c r="Q24" s="114">
        <f t="shared" si="6"/>
        <v>5.8018100170579307E-3</v>
      </c>
      <c r="R24" s="119"/>
    </row>
    <row r="25" spans="1:18" ht="13.8" customHeight="1" x14ac:dyDescent="0.25">
      <c r="A25" s="13">
        <v>1990</v>
      </c>
      <c r="B25" s="35">
        <v>1.9484177277877279</v>
      </c>
      <c r="C25" s="15">
        <v>34</v>
      </c>
      <c r="D25" s="16">
        <f t="shared" si="0"/>
        <v>1.2859557003399003</v>
      </c>
      <c r="E25" s="15">
        <v>6</v>
      </c>
      <c r="F25" s="16">
        <f t="shared" si="1"/>
        <v>1.2087983583195063</v>
      </c>
      <c r="G25" s="15">
        <v>0</v>
      </c>
      <c r="H25" s="16">
        <f t="shared" si="7"/>
        <v>1.2087983583195063</v>
      </c>
      <c r="I25" s="15">
        <v>24</v>
      </c>
      <c r="J25" s="17">
        <f t="shared" si="2"/>
        <v>52.849600000000002</v>
      </c>
      <c r="K25" s="16">
        <f t="shared" si="8"/>
        <v>0.91868675232282482</v>
      </c>
      <c r="L25" s="16">
        <f t="shared" si="3"/>
        <v>4.027120010182246E-2</v>
      </c>
      <c r="M25" s="16">
        <f t="shared" si="4"/>
        <v>1.1416683872866158</v>
      </c>
      <c r="N25" s="15">
        <v>119</v>
      </c>
      <c r="O25" s="15">
        <v>175</v>
      </c>
      <c r="P25" s="18">
        <f t="shared" si="5"/>
        <v>0.77633450335489873</v>
      </c>
      <c r="Q25" s="114">
        <f t="shared" si="6"/>
        <v>6.5238193559235191E-3</v>
      </c>
      <c r="R25" s="119"/>
    </row>
    <row r="26" spans="1:18" ht="13.8" customHeight="1" x14ac:dyDescent="0.25">
      <c r="A26" s="19">
        <v>1991</v>
      </c>
      <c r="B26" s="20">
        <v>1.9076919600659583</v>
      </c>
      <c r="C26" s="21">
        <v>34</v>
      </c>
      <c r="D26" s="20">
        <f t="shared" si="0"/>
        <v>1.2590766936435325</v>
      </c>
      <c r="E26" s="21">
        <v>6</v>
      </c>
      <c r="F26" s="20">
        <f t="shared" si="1"/>
        <v>1.1835320920249206</v>
      </c>
      <c r="G26" s="21">
        <v>0</v>
      </c>
      <c r="H26" s="20">
        <f t="shared" si="7"/>
        <v>1.1835320920249206</v>
      </c>
      <c r="I26" s="21">
        <v>24</v>
      </c>
      <c r="J26" s="22">
        <f t="shared" si="2"/>
        <v>52.849599999999995</v>
      </c>
      <c r="K26" s="20">
        <f t="shared" si="8"/>
        <v>0.89948438993893964</v>
      </c>
      <c r="L26" s="20">
        <f t="shared" si="3"/>
        <v>3.9429452709652146E-2</v>
      </c>
      <c r="M26" s="20">
        <f t="shared" si="4"/>
        <v>1.1178052695922835</v>
      </c>
      <c r="N26" s="21">
        <v>119</v>
      </c>
      <c r="O26" s="21">
        <v>175</v>
      </c>
      <c r="P26" s="23">
        <f t="shared" si="5"/>
        <v>0.76010758332275274</v>
      </c>
      <c r="Q26" s="115">
        <f t="shared" si="6"/>
        <v>6.387458683384477E-3</v>
      </c>
      <c r="R26" s="119"/>
    </row>
    <row r="27" spans="1:18" ht="13.8" customHeight="1" x14ac:dyDescent="0.25">
      <c r="A27" s="19">
        <v>1992</v>
      </c>
      <c r="B27" s="20">
        <v>2.1025315609901361</v>
      </c>
      <c r="C27" s="21">
        <v>34</v>
      </c>
      <c r="D27" s="20">
        <f t="shared" si="0"/>
        <v>1.3876708302534897</v>
      </c>
      <c r="E27" s="21">
        <v>6</v>
      </c>
      <c r="F27" s="20">
        <f t="shared" si="1"/>
        <v>1.3044105804382804</v>
      </c>
      <c r="G27" s="21">
        <v>0</v>
      </c>
      <c r="H27" s="20">
        <f t="shared" si="7"/>
        <v>1.3044105804382804</v>
      </c>
      <c r="I27" s="21">
        <v>24</v>
      </c>
      <c r="J27" s="22">
        <f t="shared" si="2"/>
        <v>52.849599999999995</v>
      </c>
      <c r="K27" s="20">
        <f t="shared" si="8"/>
        <v>0.99135204113309316</v>
      </c>
      <c r="L27" s="20">
        <f t="shared" si="3"/>
        <v>4.3456527830491753E-2</v>
      </c>
      <c r="M27" s="20">
        <f t="shared" si="4"/>
        <v>1.2319708357305259</v>
      </c>
      <c r="N27" s="21">
        <v>119</v>
      </c>
      <c r="O27" s="21">
        <v>175</v>
      </c>
      <c r="P27" s="23">
        <f t="shared" si="5"/>
        <v>0.83774016829675768</v>
      </c>
      <c r="Q27" s="115">
        <f t="shared" si="6"/>
        <v>7.0398333470315768E-3</v>
      </c>
      <c r="R27" s="119"/>
    </row>
    <row r="28" spans="1:18" ht="13.8" customHeight="1" x14ac:dyDescent="0.25">
      <c r="A28" s="19">
        <v>1993</v>
      </c>
      <c r="B28" s="20">
        <v>1.5899264403027797</v>
      </c>
      <c r="C28" s="21">
        <v>34</v>
      </c>
      <c r="D28" s="20">
        <f t="shared" si="0"/>
        <v>1.0493514505998345</v>
      </c>
      <c r="E28" s="21">
        <v>6</v>
      </c>
      <c r="F28" s="20">
        <f t="shared" si="1"/>
        <v>0.98639036356384446</v>
      </c>
      <c r="G28" s="21">
        <v>0</v>
      </c>
      <c r="H28" s="20">
        <f t="shared" si="7"/>
        <v>0.98639036356384446</v>
      </c>
      <c r="I28" s="21">
        <v>24</v>
      </c>
      <c r="J28" s="22">
        <f t="shared" si="2"/>
        <v>52.849600000000009</v>
      </c>
      <c r="K28" s="20">
        <f t="shared" si="8"/>
        <v>0.74965667630852173</v>
      </c>
      <c r="L28" s="20">
        <f t="shared" si="3"/>
        <v>3.2861662523113282E-2</v>
      </c>
      <c r="M28" s="20">
        <f t="shared" si="4"/>
        <v>0.93161170169899998</v>
      </c>
      <c r="N28" s="21">
        <v>119</v>
      </c>
      <c r="O28" s="21">
        <v>175</v>
      </c>
      <c r="P28" s="23">
        <f t="shared" si="5"/>
        <v>0.63349595715532003</v>
      </c>
      <c r="Q28" s="115">
        <f t="shared" si="6"/>
        <v>5.3234954382800001E-3</v>
      </c>
      <c r="R28" s="119"/>
    </row>
    <row r="29" spans="1:18" ht="13.8" customHeight="1" x14ac:dyDescent="0.25">
      <c r="A29" s="19">
        <v>1994</v>
      </c>
      <c r="B29" s="20">
        <v>1.4380372754445105</v>
      </c>
      <c r="C29" s="21">
        <v>34</v>
      </c>
      <c r="D29" s="20">
        <f t="shared" si="0"/>
        <v>0.94910460179337686</v>
      </c>
      <c r="E29" s="21">
        <v>6</v>
      </c>
      <c r="F29" s="20">
        <f t="shared" si="1"/>
        <v>0.89215832568577424</v>
      </c>
      <c r="G29" s="21">
        <v>0</v>
      </c>
      <c r="H29" s="20">
        <f t="shared" si="7"/>
        <v>0.89215832568577424</v>
      </c>
      <c r="I29" s="21">
        <v>24</v>
      </c>
      <c r="J29" s="22">
        <f t="shared" si="2"/>
        <v>52.849600000000009</v>
      </c>
      <c r="K29" s="20">
        <f t="shared" si="8"/>
        <v>0.67804032752118837</v>
      </c>
      <c r="L29" s="20">
        <f t="shared" si="3"/>
        <v>2.9722315726956203E-2</v>
      </c>
      <c r="M29" s="20">
        <f t="shared" si="4"/>
        <v>0.84261278970134479</v>
      </c>
      <c r="N29" s="21">
        <v>119</v>
      </c>
      <c r="O29" s="21">
        <v>175</v>
      </c>
      <c r="P29" s="23">
        <f t="shared" si="5"/>
        <v>0.57297669699691445</v>
      </c>
      <c r="Q29" s="115">
        <f t="shared" si="6"/>
        <v>4.8149302268648275E-3</v>
      </c>
      <c r="R29" s="119"/>
    </row>
    <row r="30" spans="1:18" ht="13.8" customHeight="1" x14ac:dyDescent="0.25">
      <c r="A30" s="19">
        <v>1995</v>
      </c>
      <c r="B30" s="20">
        <v>1.5616040039241137</v>
      </c>
      <c r="C30" s="21">
        <v>34</v>
      </c>
      <c r="D30" s="20">
        <f t="shared" si="0"/>
        <v>1.0306586425899149</v>
      </c>
      <c r="E30" s="21">
        <v>6</v>
      </c>
      <c r="F30" s="20">
        <f t="shared" si="1"/>
        <v>0.96881912403451997</v>
      </c>
      <c r="G30" s="21">
        <v>0</v>
      </c>
      <c r="H30" s="20">
        <f t="shared" si="7"/>
        <v>0.96881912403451997</v>
      </c>
      <c r="I30" s="21">
        <v>24</v>
      </c>
      <c r="J30" s="22">
        <f t="shared" si="2"/>
        <v>52.849600000000009</v>
      </c>
      <c r="K30" s="20">
        <f t="shared" si="8"/>
        <v>0.73630253426623515</v>
      </c>
      <c r="L30" s="20">
        <f t="shared" si="3"/>
        <v>3.2276275474684278E-2</v>
      </c>
      <c r="M30" s="20">
        <f t="shared" si="4"/>
        <v>0.91501627156956189</v>
      </c>
      <c r="N30" s="21">
        <v>119</v>
      </c>
      <c r="O30" s="21">
        <v>175</v>
      </c>
      <c r="P30" s="23">
        <f t="shared" si="5"/>
        <v>0.62221106466730203</v>
      </c>
      <c r="Q30" s="115">
        <f t="shared" si="6"/>
        <v>5.2286644089689248E-3</v>
      </c>
      <c r="R30" s="119"/>
    </row>
    <row r="31" spans="1:18" ht="13.8" customHeight="1" x14ac:dyDescent="0.25">
      <c r="A31" s="13">
        <v>1996</v>
      </c>
      <c r="B31" s="35">
        <v>1.4831905490438211</v>
      </c>
      <c r="C31" s="15">
        <v>34</v>
      </c>
      <c r="D31" s="16">
        <f t="shared" si="0"/>
        <v>0.97890576236892191</v>
      </c>
      <c r="E31" s="15">
        <v>6</v>
      </c>
      <c r="F31" s="16">
        <f t="shared" si="1"/>
        <v>0.92017141662678659</v>
      </c>
      <c r="G31" s="15">
        <v>0</v>
      </c>
      <c r="H31" s="16">
        <f t="shared" si="7"/>
        <v>0.92017141662678659</v>
      </c>
      <c r="I31" s="15">
        <v>24</v>
      </c>
      <c r="J31" s="17">
        <f t="shared" si="2"/>
        <v>52.849599999999995</v>
      </c>
      <c r="K31" s="16">
        <f t="shared" si="8"/>
        <v>0.69933027663635783</v>
      </c>
      <c r="L31" s="16">
        <f t="shared" si="3"/>
        <v>3.0655573770360892E-2</v>
      </c>
      <c r="M31" s="16">
        <f t="shared" si="4"/>
        <v>0.86907018860284602</v>
      </c>
      <c r="N31" s="15">
        <v>119</v>
      </c>
      <c r="O31" s="15">
        <v>175</v>
      </c>
      <c r="P31" s="18">
        <f t="shared" si="5"/>
        <v>0.59096772824993526</v>
      </c>
      <c r="Q31" s="114">
        <f t="shared" si="6"/>
        <v>4.9661153634448342E-3</v>
      </c>
      <c r="R31" s="119"/>
    </row>
    <row r="32" spans="1:18" ht="13.8" customHeight="1" x14ac:dyDescent="0.25">
      <c r="A32" s="13">
        <v>1997</v>
      </c>
      <c r="B32" s="35">
        <v>1.4752266967374097</v>
      </c>
      <c r="C32" s="15">
        <v>34</v>
      </c>
      <c r="D32" s="16">
        <f t="shared" si="0"/>
        <v>0.97364961984669041</v>
      </c>
      <c r="E32" s="15">
        <v>6</v>
      </c>
      <c r="F32" s="16">
        <f t="shared" si="1"/>
        <v>0.91523064265588894</v>
      </c>
      <c r="G32" s="15">
        <v>0</v>
      </c>
      <c r="H32" s="16">
        <f t="shared" si="7"/>
        <v>0.91523064265588894</v>
      </c>
      <c r="I32" s="15">
        <v>24</v>
      </c>
      <c r="J32" s="17">
        <f t="shared" si="2"/>
        <v>52.849600000000002</v>
      </c>
      <c r="K32" s="16">
        <f t="shared" si="8"/>
        <v>0.6955752884184756</v>
      </c>
      <c r="L32" s="16">
        <f t="shared" si="3"/>
        <v>3.0490971547111258E-2</v>
      </c>
      <c r="M32" s="16">
        <f t="shared" si="4"/>
        <v>0.86440379787483057</v>
      </c>
      <c r="N32" s="15">
        <v>119</v>
      </c>
      <c r="O32" s="15">
        <v>175</v>
      </c>
      <c r="P32" s="18">
        <f t="shared" si="5"/>
        <v>0.58779458255488481</v>
      </c>
      <c r="Q32" s="114">
        <f t="shared" si="6"/>
        <v>4.9394502735704603E-3</v>
      </c>
      <c r="R32" s="119"/>
    </row>
    <row r="33" spans="1:18" ht="13.8" customHeight="1" x14ac:dyDescent="0.25">
      <c r="A33" s="13">
        <v>1998</v>
      </c>
      <c r="B33" s="35">
        <v>1.446672816228745</v>
      </c>
      <c r="C33" s="15">
        <v>34</v>
      </c>
      <c r="D33" s="16">
        <f t="shared" si="0"/>
        <v>0.95480405871097163</v>
      </c>
      <c r="E33" s="15">
        <v>6</v>
      </c>
      <c r="F33" s="16">
        <f t="shared" si="1"/>
        <v>0.89751581518831336</v>
      </c>
      <c r="G33" s="15">
        <v>0</v>
      </c>
      <c r="H33" s="16">
        <f t="shared" si="7"/>
        <v>0.89751581518831336</v>
      </c>
      <c r="I33" s="15">
        <v>24</v>
      </c>
      <c r="J33" s="17">
        <f t="shared" si="2"/>
        <v>52.849600000000002</v>
      </c>
      <c r="K33" s="16">
        <f t="shared" si="8"/>
        <v>0.68211201954311818</v>
      </c>
      <c r="L33" s="16">
        <f t="shared" si="3"/>
        <v>2.9900800856684631E-2</v>
      </c>
      <c r="M33" s="16">
        <f t="shared" si="4"/>
        <v>0.84767275388658092</v>
      </c>
      <c r="N33" s="15">
        <v>119</v>
      </c>
      <c r="O33" s="15">
        <v>175</v>
      </c>
      <c r="P33" s="18">
        <f t="shared" si="5"/>
        <v>0.57641747264287502</v>
      </c>
      <c r="Q33" s="114">
        <f t="shared" si="6"/>
        <v>4.8438443079233196E-3</v>
      </c>
      <c r="R33" s="119"/>
    </row>
    <row r="34" spans="1:18" ht="13.8" customHeight="1" x14ac:dyDescent="0.25">
      <c r="A34" s="13">
        <v>1999</v>
      </c>
      <c r="B34" s="35">
        <v>1.4140080513364006</v>
      </c>
      <c r="C34" s="15">
        <v>34</v>
      </c>
      <c r="D34" s="16">
        <f t="shared" si="0"/>
        <v>0.93324531388202436</v>
      </c>
      <c r="E34" s="15">
        <v>6</v>
      </c>
      <c r="F34" s="16">
        <f t="shared" si="1"/>
        <v>0.87725059504910285</v>
      </c>
      <c r="G34" s="15">
        <v>0</v>
      </c>
      <c r="H34" s="16">
        <f t="shared" si="7"/>
        <v>0.87725059504910285</v>
      </c>
      <c r="I34" s="15">
        <v>24</v>
      </c>
      <c r="J34" s="17">
        <f t="shared" si="2"/>
        <v>52.849600000000002</v>
      </c>
      <c r="K34" s="16">
        <f t="shared" si="8"/>
        <v>0.66671045223731817</v>
      </c>
      <c r="L34" s="16">
        <f t="shared" si="3"/>
        <v>2.9225663659718057E-2</v>
      </c>
      <c r="M34" s="16">
        <f t="shared" si="4"/>
        <v>0.82853295192117704</v>
      </c>
      <c r="N34" s="15">
        <v>119</v>
      </c>
      <c r="O34" s="15">
        <v>175</v>
      </c>
      <c r="P34" s="18">
        <f t="shared" si="5"/>
        <v>0.56340240730640045</v>
      </c>
      <c r="Q34" s="114">
        <f t="shared" si="6"/>
        <v>4.7344740109781548E-3</v>
      </c>
      <c r="R34" s="119"/>
    </row>
    <row r="35" spans="1:18" ht="13.8" customHeight="1" x14ac:dyDescent="0.25">
      <c r="A35" s="13">
        <v>2000</v>
      </c>
      <c r="B35" s="35">
        <v>1.5421444111124885</v>
      </c>
      <c r="C35" s="15">
        <v>34</v>
      </c>
      <c r="D35" s="16">
        <f t="shared" si="0"/>
        <v>1.0178153113342423</v>
      </c>
      <c r="E35" s="15">
        <v>6</v>
      </c>
      <c r="F35" s="16">
        <f t="shared" si="1"/>
        <v>0.95674639265418782</v>
      </c>
      <c r="G35" s="15">
        <v>0</v>
      </c>
      <c r="H35" s="16">
        <f t="shared" si="7"/>
        <v>0.95674639265418782</v>
      </c>
      <c r="I35" s="15">
        <v>24</v>
      </c>
      <c r="J35" s="17">
        <f t="shared" si="2"/>
        <v>52.849600000000002</v>
      </c>
      <c r="K35" s="16">
        <f t="shared" si="8"/>
        <v>0.72712725841718273</v>
      </c>
      <c r="L35" s="16">
        <f t="shared" si="3"/>
        <v>3.1874071601849109E-2</v>
      </c>
      <c r="M35" s="16">
        <f t="shared" si="4"/>
        <v>0.90361399287662125</v>
      </c>
      <c r="N35" s="15">
        <v>119</v>
      </c>
      <c r="O35" s="15">
        <v>175</v>
      </c>
      <c r="P35" s="18">
        <f t="shared" si="5"/>
        <v>0.61445751515610247</v>
      </c>
      <c r="Q35" s="114">
        <f t="shared" si="6"/>
        <v>5.16350853072355E-3</v>
      </c>
      <c r="R35" s="119"/>
    </row>
    <row r="36" spans="1:18" ht="13.8" customHeight="1" x14ac:dyDescent="0.25">
      <c r="A36" s="19">
        <v>2001</v>
      </c>
      <c r="B36" s="20">
        <v>1.3584359180387495</v>
      </c>
      <c r="C36" s="21">
        <v>34</v>
      </c>
      <c r="D36" s="20">
        <f t="shared" si="0"/>
        <v>0.89656770590557466</v>
      </c>
      <c r="E36" s="21">
        <v>6</v>
      </c>
      <c r="F36" s="20">
        <f t="shared" si="1"/>
        <v>0.84277364355124018</v>
      </c>
      <c r="G36" s="21">
        <v>0</v>
      </c>
      <c r="H36" s="20">
        <f t="shared" si="7"/>
        <v>0.84277364355124018</v>
      </c>
      <c r="I36" s="21">
        <v>24</v>
      </c>
      <c r="J36" s="22">
        <f t="shared" si="2"/>
        <v>52.849599999999995</v>
      </c>
      <c r="K36" s="20">
        <f t="shared" si="8"/>
        <v>0.64050796909894259</v>
      </c>
      <c r="L36" s="20">
        <f t="shared" si="3"/>
        <v>2.8077061659131729E-2</v>
      </c>
      <c r="M36" s="20">
        <f t="shared" si="4"/>
        <v>0.7959706595055549</v>
      </c>
      <c r="N36" s="21">
        <v>119</v>
      </c>
      <c r="O36" s="21">
        <v>175</v>
      </c>
      <c r="P36" s="23">
        <f t="shared" si="5"/>
        <v>0.5412600484637774</v>
      </c>
      <c r="Q36" s="115">
        <f t="shared" si="6"/>
        <v>4.548403768603171E-3</v>
      </c>
      <c r="R36" s="119"/>
    </row>
    <row r="37" spans="1:18" ht="13.8" customHeight="1" x14ac:dyDescent="0.25">
      <c r="A37" s="19">
        <v>2002</v>
      </c>
      <c r="B37" s="20">
        <v>1.0944549603123959</v>
      </c>
      <c r="C37" s="21">
        <v>34</v>
      </c>
      <c r="D37" s="20">
        <f t="shared" si="0"/>
        <v>0.72234027380618127</v>
      </c>
      <c r="E37" s="21">
        <v>6</v>
      </c>
      <c r="F37" s="20">
        <f t="shared" si="1"/>
        <v>0.67899985737781043</v>
      </c>
      <c r="G37" s="21">
        <v>0</v>
      </c>
      <c r="H37" s="20">
        <f t="shared" si="7"/>
        <v>0.67899985737781043</v>
      </c>
      <c r="I37" s="21">
        <v>24</v>
      </c>
      <c r="J37" s="22">
        <f t="shared" si="2"/>
        <v>52.849599999999995</v>
      </c>
      <c r="K37" s="20">
        <f t="shared" si="8"/>
        <v>0.51603989160713593</v>
      </c>
      <c r="L37" s="20">
        <f t="shared" si="3"/>
        <v>2.2620926755381302E-2</v>
      </c>
      <c r="M37" s="20">
        <f t="shared" si="4"/>
        <v>0.64129196305168223</v>
      </c>
      <c r="N37" s="21">
        <v>119</v>
      </c>
      <c r="O37" s="21">
        <v>175</v>
      </c>
      <c r="P37" s="23">
        <f t="shared" si="5"/>
        <v>0.43607853487514392</v>
      </c>
      <c r="Q37" s="115">
        <f t="shared" si="6"/>
        <v>3.6645255031524698E-3</v>
      </c>
      <c r="R37" s="119"/>
    </row>
    <row r="38" spans="1:18" ht="13.8" customHeight="1" x14ac:dyDescent="0.25">
      <c r="A38" s="19">
        <v>2003</v>
      </c>
      <c r="B38" s="20">
        <v>1.3150860823413317</v>
      </c>
      <c r="C38" s="21">
        <v>34</v>
      </c>
      <c r="D38" s="20">
        <f t="shared" si="0"/>
        <v>0.86795681434527894</v>
      </c>
      <c r="E38" s="21">
        <v>6</v>
      </c>
      <c r="F38" s="20">
        <f t="shared" si="1"/>
        <v>0.81587940548456217</v>
      </c>
      <c r="G38" s="21">
        <v>0</v>
      </c>
      <c r="H38" s="20">
        <f t="shared" si="7"/>
        <v>0.81587940548456217</v>
      </c>
      <c r="I38" s="21">
        <v>24</v>
      </c>
      <c r="J38" s="22">
        <f t="shared" si="2"/>
        <v>52.849600000000002</v>
      </c>
      <c r="K38" s="20">
        <f t="shared" si="8"/>
        <v>0.62006834816826728</v>
      </c>
      <c r="L38" s="20">
        <f t="shared" si="3"/>
        <v>2.7181078275869252E-2</v>
      </c>
      <c r="M38" s="20">
        <f t="shared" ref="M38:M43" si="9">+L38*28.3495</f>
        <v>0.77056997858175535</v>
      </c>
      <c r="N38" s="21">
        <v>119</v>
      </c>
      <c r="O38" s="21">
        <v>175</v>
      </c>
      <c r="P38" s="23">
        <f t="shared" si="5"/>
        <v>0.52398758543559365</v>
      </c>
      <c r="Q38" s="115">
        <f t="shared" si="6"/>
        <v>4.4032570204671738E-3</v>
      </c>
      <c r="R38" s="119"/>
    </row>
    <row r="39" spans="1:18" ht="13.8" customHeight="1" x14ac:dyDescent="0.25">
      <c r="A39" s="19">
        <v>2004</v>
      </c>
      <c r="B39" s="20">
        <v>1.2304761164914095</v>
      </c>
      <c r="C39" s="21">
        <v>34</v>
      </c>
      <c r="D39" s="20">
        <f t="shared" si="0"/>
        <v>0.81211423688433027</v>
      </c>
      <c r="E39" s="21">
        <v>6</v>
      </c>
      <c r="F39" s="20">
        <f t="shared" si="1"/>
        <v>0.76338738267127049</v>
      </c>
      <c r="G39" s="21">
        <v>0</v>
      </c>
      <c r="H39" s="20">
        <f t="shared" si="7"/>
        <v>0.76338738267127049</v>
      </c>
      <c r="I39" s="21">
        <v>24</v>
      </c>
      <c r="J39" s="22">
        <f t="shared" si="2"/>
        <v>52.849599999999995</v>
      </c>
      <c r="K39" s="20">
        <f t="shared" si="8"/>
        <v>0.58017441083016563</v>
      </c>
      <c r="L39" s="20">
        <f t="shared" si="3"/>
        <v>2.5432302940500411E-2</v>
      </c>
      <c r="M39" s="20">
        <f t="shared" si="9"/>
        <v>0.72099307221171638</v>
      </c>
      <c r="N39" s="21">
        <v>119</v>
      </c>
      <c r="O39" s="21">
        <v>175</v>
      </c>
      <c r="P39" s="23">
        <f t="shared" si="5"/>
        <v>0.49027528910396712</v>
      </c>
      <c r="Q39" s="115">
        <f t="shared" si="6"/>
        <v>4.119960412638379E-3</v>
      </c>
      <c r="R39" s="119"/>
    </row>
    <row r="40" spans="1:18" ht="13.8" customHeight="1" x14ac:dyDescent="0.25">
      <c r="A40" s="19">
        <v>2005</v>
      </c>
      <c r="B40" s="20">
        <v>1.0778660733658181</v>
      </c>
      <c r="C40" s="21">
        <v>34</v>
      </c>
      <c r="D40" s="20">
        <f t="shared" si="0"/>
        <v>0.71139160842143989</v>
      </c>
      <c r="E40" s="21">
        <v>6</v>
      </c>
      <c r="F40" s="20">
        <f t="shared" si="1"/>
        <v>0.66870811191615354</v>
      </c>
      <c r="G40" s="21">
        <v>0</v>
      </c>
      <c r="H40" s="20">
        <f t="shared" si="7"/>
        <v>0.66870811191615354</v>
      </c>
      <c r="I40" s="21">
        <v>24</v>
      </c>
      <c r="J40" s="22">
        <f t="shared" si="2"/>
        <v>52.849599999999995</v>
      </c>
      <c r="K40" s="20">
        <f t="shared" si="8"/>
        <v>0.50821816505627671</v>
      </c>
      <c r="L40" s="20">
        <f t="shared" si="3"/>
        <v>2.227805655041213E-2</v>
      </c>
      <c r="M40" s="20">
        <f t="shared" si="9"/>
        <v>0.63157176417590866</v>
      </c>
      <c r="N40" s="21">
        <v>119</v>
      </c>
      <c r="O40" s="21">
        <v>175</v>
      </c>
      <c r="P40" s="23">
        <f t="shared" si="5"/>
        <v>0.42946879963961787</v>
      </c>
      <c r="Q40" s="115">
        <f t="shared" si="6"/>
        <v>3.6089815095766207E-3</v>
      </c>
      <c r="R40" s="119"/>
    </row>
    <row r="41" spans="1:18" ht="13.8" customHeight="1" x14ac:dyDescent="0.25">
      <c r="A41" s="13">
        <v>2006</v>
      </c>
      <c r="B41" s="35">
        <v>1.1652570065150574</v>
      </c>
      <c r="C41" s="15">
        <v>34</v>
      </c>
      <c r="D41" s="16">
        <f t="shared" si="0"/>
        <v>0.76906962429993786</v>
      </c>
      <c r="E41" s="15">
        <v>6</v>
      </c>
      <c r="F41" s="16">
        <f t="shared" si="1"/>
        <v>0.7229254468419416</v>
      </c>
      <c r="G41" s="15">
        <v>0</v>
      </c>
      <c r="H41" s="16">
        <f t="shared" si="7"/>
        <v>0.7229254468419416</v>
      </c>
      <c r="I41" s="15">
        <v>24</v>
      </c>
      <c r="J41" s="17">
        <f t="shared" si="2"/>
        <v>52.849599999999995</v>
      </c>
      <c r="K41" s="16">
        <f t="shared" si="8"/>
        <v>0.54942333959987566</v>
      </c>
      <c r="L41" s="16">
        <f t="shared" si="3"/>
        <v>2.4084310776980852E-2</v>
      </c>
      <c r="M41" s="16">
        <f t="shared" si="9"/>
        <v>0.68277816837201866</v>
      </c>
      <c r="N41" s="15">
        <v>119</v>
      </c>
      <c r="O41" s="15">
        <v>175</v>
      </c>
      <c r="P41" s="18">
        <f t="shared" si="5"/>
        <v>0.4642891544929727</v>
      </c>
      <c r="Q41" s="114">
        <f t="shared" si="6"/>
        <v>3.9015895335543925E-3</v>
      </c>
      <c r="R41" s="119"/>
    </row>
    <row r="42" spans="1:18" ht="13.8" customHeight="1" x14ac:dyDescent="0.25">
      <c r="A42" s="13">
        <v>2007</v>
      </c>
      <c r="B42" s="35">
        <v>1.1954139517005009</v>
      </c>
      <c r="C42" s="15">
        <v>34</v>
      </c>
      <c r="D42" s="16">
        <f t="shared" si="0"/>
        <v>0.78897320812233063</v>
      </c>
      <c r="E42" s="15">
        <v>6</v>
      </c>
      <c r="F42" s="16">
        <f t="shared" si="1"/>
        <v>0.74163481563499078</v>
      </c>
      <c r="G42" s="15">
        <v>0</v>
      </c>
      <c r="H42" s="16">
        <f t="shared" si="7"/>
        <v>0.74163481563499078</v>
      </c>
      <c r="I42" s="15">
        <v>24</v>
      </c>
      <c r="J42" s="17">
        <f t="shared" si="2"/>
        <v>52.849600000000002</v>
      </c>
      <c r="K42" s="16">
        <f t="shared" si="8"/>
        <v>0.56364245988259298</v>
      </c>
      <c r="L42" s="16">
        <f t="shared" si="3"/>
        <v>2.4707614679784898E-2</v>
      </c>
      <c r="M42" s="16">
        <f t="shared" si="9"/>
        <v>0.7004485223645619</v>
      </c>
      <c r="N42" s="15">
        <v>119</v>
      </c>
      <c r="O42" s="15">
        <v>175</v>
      </c>
      <c r="P42" s="18">
        <f t="shared" si="5"/>
        <v>0.47630499520790209</v>
      </c>
      <c r="Q42" s="114">
        <f t="shared" si="6"/>
        <v>4.0025629849403535E-3</v>
      </c>
      <c r="R42" s="119"/>
    </row>
    <row r="43" spans="1:18" ht="13.8" customHeight="1" x14ac:dyDescent="0.25">
      <c r="A43" s="13">
        <v>2008</v>
      </c>
      <c r="B43" s="35">
        <v>1.1346703460626799</v>
      </c>
      <c r="C43" s="15">
        <v>34</v>
      </c>
      <c r="D43" s="16">
        <f t="shared" si="0"/>
        <v>0.74888242840136865</v>
      </c>
      <c r="E43" s="15">
        <v>6</v>
      </c>
      <c r="F43" s="16">
        <f t="shared" si="1"/>
        <v>0.70394948269728652</v>
      </c>
      <c r="G43" s="15">
        <v>0</v>
      </c>
      <c r="H43" s="16">
        <f t="shared" si="7"/>
        <v>0.70394948269728652</v>
      </c>
      <c r="I43" s="15">
        <v>24</v>
      </c>
      <c r="J43" s="17">
        <f t="shared" si="2"/>
        <v>52.849600000000017</v>
      </c>
      <c r="K43" s="16">
        <f t="shared" si="8"/>
        <v>0.53500160684993769</v>
      </c>
      <c r="L43" s="16">
        <f t="shared" si="3"/>
        <v>2.3452125231778091E-2</v>
      </c>
      <c r="M43" s="16">
        <f t="shared" si="9"/>
        <v>0.66485602425829293</v>
      </c>
      <c r="N43" s="15">
        <v>119</v>
      </c>
      <c r="O43" s="15">
        <v>175</v>
      </c>
      <c r="P43" s="18">
        <f t="shared" si="5"/>
        <v>0.45210209649563921</v>
      </c>
      <c r="Q43" s="114">
        <f t="shared" si="6"/>
        <v>3.7991772814759597E-3</v>
      </c>
      <c r="R43" s="119"/>
    </row>
    <row r="44" spans="1:18" ht="13.8" customHeight="1" x14ac:dyDescent="0.25">
      <c r="A44" s="13">
        <v>2009</v>
      </c>
      <c r="B44" s="35">
        <v>1.3142951272942867</v>
      </c>
      <c r="C44" s="15">
        <v>34</v>
      </c>
      <c r="D44" s="16">
        <f t="shared" si="0"/>
        <v>0.86743478401422913</v>
      </c>
      <c r="E44" s="15">
        <v>6</v>
      </c>
      <c r="F44" s="16">
        <f t="shared" si="1"/>
        <v>0.81538869697337535</v>
      </c>
      <c r="G44" s="15">
        <v>0</v>
      </c>
      <c r="H44" s="16">
        <f t="shared" si="7"/>
        <v>0.81538869697337535</v>
      </c>
      <c r="I44" s="15">
        <v>24</v>
      </c>
      <c r="J44" s="17">
        <f t="shared" si="2"/>
        <v>52.849600000000002</v>
      </c>
      <c r="K44" s="16">
        <f t="shared" si="8"/>
        <v>0.61969540969976533</v>
      </c>
      <c r="L44" s="16">
        <f t="shared" si="3"/>
        <v>2.7164730288208892E-2</v>
      </c>
      <c r="M44" s="16">
        <f t="shared" ref="M44:M49" si="10">+L44*28.3495</f>
        <v>0.770106521305578</v>
      </c>
      <c r="N44" s="15">
        <v>119</v>
      </c>
      <c r="O44" s="15">
        <v>175</v>
      </c>
      <c r="P44" s="18">
        <f t="shared" si="5"/>
        <v>0.52367243448779299</v>
      </c>
      <c r="Q44" s="114">
        <f t="shared" si="6"/>
        <v>4.4006086931747315E-3</v>
      </c>
      <c r="R44" s="119"/>
    </row>
    <row r="45" spans="1:18" ht="13.8" customHeight="1" x14ac:dyDescent="0.25">
      <c r="A45" s="13">
        <v>2010</v>
      </c>
      <c r="B45" s="35">
        <v>1.1394273756518742</v>
      </c>
      <c r="C45" s="15">
        <v>34</v>
      </c>
      <c r="D45" s="16">
        <f t="shared" si="0"/>
        <v>0.75202206793023696</v>
      </c>
      <c r="E45" s="15">
        <v>6</v>
      </c>
      <c r="F45" s="16">
        <f t="shared" si="1"/>
        <v>0.7069007438544227</v>
      </c>
      <c r="G45" s="15">
        <v>0</v>
      </c>
      <c r="H45" s="16">
        <f t="shared" si="7"/>
        <v>0.7069007438544227</v>
      </c>
      <c r="I45" s="15">
        <v>24</v>
      </c>
      <c r="J45" s="17">
        <f t="shared" si="2"/>
        <v>52.849600000000002</v>
      </c>
      <c r="K45" s="16">
        <f t="shared" si="8"/>
        <v>0.53724456532936127</v>
      </c>
      <c r="L45" s="16">
        <f t="shared" si="3"/>
        <v>2.355044669936926E-2</v>
      </c>
      <c r="M45" s="16">
        <f t="shared" si="10"/>
        <v>0.66764338870376883</v>
      </c>
      <c r="N45" s="15">
        <v>119</v>
      </c>
      <c r="O45" s="15">
        <v>175</v>
      </c>
      <c r="P45" s="18">
        <f t="shared" si="5"/>
        <v>0.45399750431856278</v>
      </c>
      <c r="Q45" s="114">
        <f t="shared" si="6"/>
        <v>3.8151050783072505E-3</v>
      </c>
      <c r="R45" s="119"/>
    </row>
    <row r="46" spans="1:18" ht="13.8" customHeight="1" x14ac:dyDescent="0.25">
      <c r="A46" s="24">
        <v>2011</v>
      </c>
      <c r="B46" s="20">
        <v>0.77834345447100417</v>
      </c>
      <c r="C46" s="25">
        <v>34</v>
      </c>
      <c r="D46" s="26">
        <f t="shared" si="0"/>
        <v>0.51370667995086272</v>
      </c>
      <c r="E46" s="25">
        <v>6</v>
      </c>
      <c r="F46" s="26">
        <f t="shared" si="1"/>
        <v>0.48288427915381094</v>
      </c>
      <c r="G46" s="25">
        <v>0</v>
      </c>
      <c r="H46" s="20">
        <f t="shared" si="7"/>
        <v>0.48288427915381094</v>
      </c>
      <c r="I46" s="25">
        <v>24</v>
      </c>
      <c r="J46" s="27">
        <f t="shared" si="2"/>
        <v>52.849600000000002</v>
      </c>
      <c r="K46" s="20">
        <f t="shared" si="8"/>
        <v>0.36699205215689634</v>
      </c>
      <c r="L46" s="26">
        <f t="shared" si="3"/>
        <v>1.6087322834274907E-2</v>
      </c>
      <c r="M46" s="26">
        <f t="shared" si="10"/>
        <v>0.45606755869027649</v>
      </c>
      <c r="N46" s="21">
        <v>119</v>
      </c>
      <c r="O46" s="21">
        <v>175</v>
      </c>
      <c r="P46" s="28">
        <f t="shared" si="5"/>
        <v>0.31012593990938803</v>
      </c>
      <c r="Q46" s="116">
        <f t="shared" si="6"/>
        <v>2.6061003353730085E-3</v>
      </c>
      <c r="R46" s="119"/>
    </row>
    <row r="47" spans="1:18" ht="13.8" customHeight="1" x14ac:dyDescent="0.25">
      <c r="A47" s="19">
        <v>2012</v>
      </c>
      <c r="B47" s="20">
        <v>0.79778334244126514</v>
      </c>
      <c r="C47" s="21">
        <v>34</v>
      </c>
      <c r="D47" s="20">
        <f t="shared" ref="D47:D52" si="11">+B47-B47*(C47/100)</f>
        <v>0.52653700601123499</v>
      </c>
      <c r="E47" s="21">
        <v>6</v>
      </c>
      <c r="F47" s="20">
        <f t="shared" ref="F47:F52" si="12">+(D47-D47*(E47)/100)</f>
        <v>0.49494478565056088</v>
      </c>
      <c r="G47" s="21">
        <v>0</v>
      </c>
      <c r="H47" s="20">
        <f t="shared" si="7"/>
        <v>0.49494478565056088</v>
      </c>
      <c r="I47" s="21">
        <v>24</v>
      </c>
      <c r="J47" s="22">
        <f t="shared" ref="J47:J52" si="13">100-(K47/B47*100)</f>
        <v>52.849599999999995</v>
      </c>
      <c r="K47" s="20">
        <f t="shared" si="8"/>
        <v>0.3761580370944263</v>
      </c>
      <c r="L47" s="20">
        <f t="shared" ref="L47:L52" si="14">+(K47/365)*16</f>
        <v>1.6489119434276223E-2</v>
      </c>
      <c r="M47" s="20">
        <f t="shared" si="10"/>
        <v>0.46745829140201378</v>
      </c>
      <c r="N47" s="21">
        <v>119</v>
      </c>
      <c r="O47" s="21">
        <v>175</v>
      </c>
      <c r="P47" s="23">
        <f t="shared" ref="P47:P52" si="15">+Q47*N47</f>
        <v>0.31787163815336938</v>
      </c>
      <c r="Q47" s="115">
        <f t="shared" ref="Q47:Q52" si="16">+M47/O47</f>
        <v>2.6711902365829359E-3</v>
      </c>
      <c r="R47" s="119"/>
    </row>
    <row r="48" spans="1:18" ht="13.8" customHeight="1" x14ac:dyDescent="0.25">
      <c r="A48" s="19">
        <v>2013</v>
      </c>
      <c r="B48" s="20">
        <v>0.87192401978973932</v>
      </c>
      <c r="C48" s="21">
        <v>34</v>
      </c>
      <c r="D48" s="20">
        <f t="shared" si="11"/>
        <v>0.57546985306122789</v>
      </c>
      <c r="E48" s="21">
        <v>6</v>
      </c>
      <c r="F48" s="20">
        <f t="shared" si="12"/>
        <v>0.54094166187755421</v>
      </c>
      <c r="G48" s="21">
        <v>0</v>
      </c>
      <c r="H48" s="20">
        <f t="shared" si="7"/>
        <v>0.54094166187755421</v>
      </c>
      <c r="I48" s="21">
        <v>24</v>
      </c>
      <c r="J48" s="22">
        <f t="shared" si="13"/>
        <v>52.849600000000009</v>
      </c>
      <c r="K48" s="20">
        <f t="shared" si="8"/>
        <v>0.41111566302694119</v>
      </c>
      <c r="L48" s="20">
        <f t="shared" si="14"/>
        <v>1.8021508516249476E-2</v>
      </c>
      <c r="M48" s="20">
        <f t="shared" si="10"/>
        <v>0.51090075568141446</v>
      </c>
      <c r="N48" s="21">
        <v>119</v>
      </c>
      <c r="O48" s="21">
        <v>175</v>
      </c>
      <c r="P48" s="23">
        <f t="shared" si="15"/>
        <v>0.3474125138633618</v>
      </c>
      <c r="Q48" s="115">
        <f t="shared" si="16"/>
        <v>2.9194328896080825E-3</v>
      </c>
      <c r="R48" s="119"/>
    </row>
    <row r="49" spans="1:18" ht="13.8" customHeight="1" x14ac:dyDescent="0.25">
      <c r="A49" s="19">
        <v>2014</v>
      </c>
      <c r="B49" s="20">
        <v>0.73739333134658136</v>
      </c>
      <c r="C49" s="21">
        <v>34</v>
      </c>
      <c r="D49" s="20">
        <f t="shared" si="11"/>
        <v>0.48667959868874366</v>
      </c>
      <c r="E49" s="21">
        <v>6</v>
      </c>
      <c r="F49" s="20">
        <f t="shared" si="12"/>
        <v>0.45747882276741902</v>
      </c>
      <c r="G49" s="21">
        <v>0</v>
      </c>
      <c r="H49" s="20">
        <f t="shared" si="7"/>
        <v>0.45747882276741902</v>
      </c>
      <c r="I49" s="21">
        <v>24</v>
      </c>
      <c r="J49" s="22">
        <f t="shared" si="13"/>
        <v>52.849600000000009</v>
      </c>
      <c r="K49" s="20">
        <f t="shared" si="8"/>
        <v>0.34768390530323845</v>
      </c>
      <c r="L49" s="20">
        <f t="shared" si="14"/>
        <v>1.5240938314662507E-2</v>
      </c>
      <c r="M49" s="20">
        <f t="shared" si="10"/>
        <v>0.43207298075152473</v>
      </c>
      <c r="N49" s="21">
        <v>119</v>
      </c>
      <c r="O49" s="21">
        <v>175</v>
      </c>
      <c r="P49" s="23">
        <f t="shared" si="15"/>
        <v>0.29380962691103685</v>
      </c>
      <c r="Q49" s="115">
        <f t="shared" si="16"/>
        <v>2.4689884614372843E-3</v>
      </c>
      <c r="R49" s="119"/>
    </row>
    <row r="50" spans="1:18" ht="13.8" customHeight="1" x14ac:dyDescent="0.25">
      <c r="A50" s="24">
        <v>2015</v>
      </c>
      <c r="B50" s="20">
        <v>0.84412257596317564</v>
      </c>
      <c r="C50" s="25">
        <v>34</v>
      </c>
      <c r="D50" s="26">
        <f t="shared" si="11"/>
        <v>0.55712090013569582</v>
      </c>
      <c r="E50" s="25">
        <v>6</v>
      </c>
      <c r="F50" s="26">
        <f t="shared" si="12"/>
        <v>0.52369364612755409</v>
      </c>
      <c r="G50" s="25">
        <v>0</v>
      </c>
      <c r="H50" s="20">
        <f t="shared" si="7"/>
        <v>0.52369364612755409</v>
      </c>
      <c r="I50" s="25">
        <v>24</v>
      </c>
      <c r="J50" s="27">
        <f t="shared" si="13"/>
        <v>52.849600000000009</v>
      </c>
      <c r="K50" s="20">
        <f t="shared" si="8"/>
        <v>0.39800717105694111</v>
      </c>
      <c r="L50" s="26">
        <f t="shared" si="14"/>
        <v>1.7446889690167281E-2</v>
      </c>
      <c r="M50" s="26">
        <f t="shared" ref="M50:M54" si="17">+L50*28.3495</f>
        <v>0.49461059927139733</v>
      </c>
      <c r="N50" s="25">
        <v>119</v>
      </c>
      <c r="O50" s="25">
        <v>175</v>
      </c>
      <c r="P50" s="28">
        <f t="shared" si="15"/>
        <v>0.3363352075045502</v>
      </c>
      <c r="Q50" s="116">
        <f t="shared" si="16"/>
        <v>2.8263462815508421E-3</v>
      </c>
      <c r="R50" s="119"/>
    </row>
    <row r="51" spans="1:18" ht="13.8" customHeight="1" x14ac:dyDescent="0.25">
      <c r="A51" s="29">
        <v>2016</v>
      </c>
      <c r="B51" s="35">
        <v>0.76399855889692614</v>
      </c>
      <c r="C51" s="30">
        <v>34</v>
      </c>
      <c r="D51" s="14">
        <f t="shared" si="11"/>
        <v>0.50423904887197124</v>
      </c>
      <c r="E51" s="30">
        <v>6</v>
      </c>
      <c r="F51" s="14">
        <f t="shared" si="12"/>
        <v>0.47398470593965297</v>
      </c>
      <c r="G51" s="30">
        <v>0</v>
      </c>
      <c r="H51" s="16">
        <f t="shared" si="7"/>
        <v>0.47398470593965297</v>
      </c>
      <c r="I51" s="30">
        <v>24</v>
      </c>
      <c r="J51" s="32">
        <f t="shared" si="13"/>
        <v>52.849600000000002</v>
      </c>
      <c r="K51" s="16">
        <f t="shared" si="8"/>
        <v>0.36022837651413625</v>
      </c>
      <c r="L51" s="14">
        <f t="shared" si="14"/>
        <v>1.5790832943085423E-2</v>
      </c>
      <c r="M51" s="14">
        <f t="shared" si="17"/>
        <v>0.44766221852000021</v>
      </c>
      <c r="N51" s="30">
        <v>119</v>
      </c>
      <c r="O51" s="30">
        <v>175</v>
      </c>
      <c r="P51" s="33">
        <f t="shared" si="15"/>
        <v>0.30441030859360013</v>
      </c>
      <c r="Q51" s="117">
        <f t="shared" si="16"/>
        <v>2.5580698201142869E-3</v>
      </c>
      <c r="R51" s="119"/>
    </row>
    <row r="52" spans="1:18" ht="13.8" customHeight="1" x14ac:dyDescent="0.25">
      <c r="A52" s="29">
        <v>2017</v>
      </c>
      <c r="B52" s="35">
        <v>0.65204700099831547</v>
      </c>
      <c r="C52" s="30">
        <v>34</v>
      </c>
      <c r="D52" s="14">
        <f t="shared" si="11"/>
        <v>0.43035102065888819</v>
      </c>
      <c r="E52" s="30">
        <v>6</v>
      </c>
      <c r="F52" s="14">
        <f t="shared" si="12"/>
        <v>0.40452995941935488</v>
      </c>
      <c r="G52" s="30">
        <v>0</v>
      </c>
      <c r="H52" s="16">
        <f t="shared" si="7"/>
        <v>0.40452995941935488</v>
      </c>
      <c r="I52" s="30">
        <v>24</v>
      </c>
      <c r="J52" s="32">
        <f t="shared" si="13"/>
        <v>52.849600000000002</v>
      </c>
      <c r="K52" s="16">
        <f t="shared" si="8"/>
        <v>0.30744276915870972</v>
      </c>
      <c r="L52" s="14">
        <f t="shared" si="14"/>
        <v>1.3476943305587276E-2</v>
      </c>
      <c r="M52" s="14">
        <f t="shared" si="17"/>
        <v>0.38206460424174649</v>
      </c>
      <c r="N52" s="30">
        <v>119</v>
      </c>
      <c r="O52" s="30">
        <v>175</v>
      </c>
      <c r="P52" s="33">
        <f t="shared" si="15"/>
        <v>0.25980393088438763</v>
      </c>
      <c r="Q52" s="117">
        <f t="shared" si="16"/>
        <v>2.1832263099528372E-3</v>
      </c>
      <c r="R52" s="119"/>
    </row>
    <row r="53" spans="1:18" ht="13.8" customHeight="1" x14ac:dyDescent="0.25">
      <c r="A53" s="59">
        <v>2018</v>
      </c>
      <c r="B53" s="35">
        <v>0.60661827892616682</v>
      </c>
      <c r="C53" s="31">
        <v>34</v>
      </c>
      <c r="D53" s="35">
        <f>+B53-B53*(C53/100)</f>
        <v>0.40036806409127013</v>
      </c>
      <c r="E53" s="31">
        <v>6</v>
      </c>
      <c r="F53" s="35">
        <f>+(D53-D53*(E53)/100)</f>
        <v>0.37634598024579391</v>
      </c>
      <c r="G53" s="31">
        <v>0</v>
      </c>
      <c r="H53" s="80">
        <f>F53-(F53*G53/100)</f>
        <v>0.37634598024579391</v>
      </c>
      <c r="I53" s="31">
        <v>24</v>
      </c>
      <c r="J53" s="60">
        <f>100-(K53/B53*100)</f>
        <v>52.849600000000002</v>
      </c>
      <c r="K53" s="80">
        <f>+H53-H53*I53/100</f>
        <v>0.28602294498680336</v>
      </c>
      <c r="L53" s="35">
        <f>+(K53/365)*16</f>
        <v>1.2537992109010559E-2</v>
      </c>
      <c r="M53" s="35">
        <f t="shared" si="17"/>
        <v>0.35544580729439484</v>
      </c>
      <c r="N53" s="31">
        <v>119</v>
      </c>
      <c r="O53" s="31">
        <v>175</v>
      </c>
      <c r="P53" s="61">
        <f>+Q53*N53</f>
        <v>0.24170314896018849</v>
      </c>
      <c r="Q53" s="120">
        <f>+M53/O53</f>
        <v>2.0311188988251135E-3</v>
      </c>
      <c r="R53" s="119"/>
    </row>
    <row r="54" spans="1:18" ht="13.8" customHeight="1" x14ac:dyDescent="0.25">
      <c r="A54" s="59">
        <v>2019</v>
      </c>
      <c r="B54" s="35">
        <v>0.50803125182881337</v>
      </c>
      <c r="C54" s="31">
        <v>34</v>
      </c>
      <c r="D54" s="35">
        <f>+B54-B54*(C54/100)</f>
        <v>0.33530062620701684</v>
      </c>
      <c r="E54" s="31">
        <v>6</v>
      </c>
      <c r="F54" s="35">
        <f>+(D54-D54*(E54)/100)</f>
        <v>0.31518258863459581</v>
      </c>
      <c r="G54" s="31">
        <v>0</v>
      </c>
      <c r="H54" s="80">
        <f>F54-(F54*G54/100)</f>
        <v>0.31518258863459581</v>
      </c>
      <c r="I54" s="31">
        <v>24</v>
      </c>
      <c r="J54" s="60">
        <f>100-(K54/B54*100)</f>
        <v>52.849600000000009</v>
      </c>
      <c r="K54" s="80">
        <f>+H54-H54*I54/100</f>
        <v>0.23953876736229279</v>
      </c>
      <c r="L54" s="35">
        <f>+(K54/365)*16</f>
        <v>1.0500329528210095E-2</v>
      </c>
      <c r="M54" s="35">
        <f t="shared" si="17"/>
        <v>0.29767909195999209</v>
      </c>
      <c r="N54" s="31">
        <v>119</v>
      </c>
      <c r="O54" s="31">
        <v>175</v>
      </c>
      <c r="P54" s="61">
        <f>+Q54*N54</f>
        <v>0.20242178253279461</v>
      </c>
      <c r="Q54" s="120">
        <f>+M54/O54</f>
        <v>1.7010233826285262E-3</v>
      </c>
      <c r="R54" s="119"/>
    </row>
    <row r="55" spans="1:18" ht="13.8" customHeight="1" x14ac:dyDescent="0.25">
      <c r="A55" s="59">
        <v>2020</v>
      </c>
      <c r="B55" s="84" t="s">
        <v>8</v>
      </c>
      <c r="C55" s="172" t="s">
        <v>8</v>
      </c>
      <c r="D55" s="84" t="s">
        <v>8</v>
      </c>
      <c r="E55" s="172" t="s">
        <v>8</v>
      </c>
      <c r="F55" s="84" t="s">
        <v>8</v>
      </c>
      <c r="G55" s="172" t="s">
        <v>8</v>
      </c>
      <c r="H55" s="79" t="s">
        <v>8</v>
      </c>
      <c r="I55" s="172" t="s">
        <v>8</v>
      </c>
      <c r="J55" s="173" t="s">
        <v>8</v>
      </c>
      <c r="K55" s="79" t="s">
        <v>8</v>
      </c>
      <c r="L55" s="84" t="s">
        <v>8</v>
      </c>
      <c r="M55" s="84" t="s">
        <v>8</v>
      </c>
      <c r="N55" s="172" t="s">
        <v>8</v>
      </c>
      <c r="O55" s="172" t="s">
        <v>8</v>
      </c>
      <c r="P55" s="81" t="s">
        <v>8</v>
      </c>
      <c r="Q55" s="140" t="s">
        <v>8</v>
      </c>
      <c r="R55" s="119"/>
    </row>
    <row r="56" spans="1:18" ht="13.8" customHeight="1" x14ac:dyDescent="0.25">
      <c r="A56" s="19">
        <v>2021</v>
      </c>
      <c r="B56" s="76" t="s">
        <v>8</v>
      </c>
      <c r="C56" s="174" t="s">
        <v>8</v>
      </c>
      <c r="D56" s="76" t="s">
        <v>8</v>
      </c>
      <c r="E56" s="174" t="s">
        <v>8</v>
      </c>
      <c r="F56" s="76" t="s">
        <v>8</v>
      </c>
      <c r="G56" s="174" t="s">
        <v>8</v>
      </c>
      <c r="H56" s="76" t="s">
        <v>8</v>
      </c>
      <c r="I56" s="174" t="s">
        <v>8</v>
      </c>
      <c r="J56" s="175" t="s">
        <v>8</v>
      </c>
      <c r="K56" s="76" t="s">
        <v>8</v>
      </c>
      <c r="L56" s="76" t="s">
        <v>8</v>
      </c>
      <c r="M56" s="76" t="s">
        <v>8</v>
      </c>
      <c r="N56" s="174" t="s">
        <v>8</v>
      </c>
      <c r="O56" s="174" t="s">
        <v>8</v>
      </c>
      <c r="P56" s="77" t="s">
        <v>8</v>
      </c>
      <c r="Q56" s="137" t="s">
        <v>8</v>
      </c>
      <c r="R56" s="119"/>
    </row>
    <row r="57" spans="1:18" ht="13.8" customHeight="1" thickBot="1" x14ac:dyDescent="0.3">
      <c r="A57" s="123">
        <v>2022</v>
      </c>
      <c r="B57" s="135" t="s">
        <v>8</v>
      </c>
      <c r="C57" s="176" t="s">
        <v>8</v>
      </c>
      <c r="D57" s="135" t="s">
        <v>8</v>
      </c>
      <c r="E57" s="176" t="s">
        <v>8</v>
      </c>
      <c r="F57" s="135" t="s">
        <v>8</v>
      </c>
      <c r="G57" s="176" t="s">
        <v>8</v>
      </c>
      <c r="H57" s="135" t="s">
        <v>8</v>
      </c>
      <c r="I57" s="176" t="s">
        <v>8</v>
      </c>
      <c r="J57" s="177" t="s">
        <v>8</v>
      </c>
      <c r="K57" s="135" t="s">
        <v>8</v>
      </c>
      <c r="L57" s="135" t="s">
        <v>8</v>
      </c>
      <c r="M57" s="135" t="s">
        <v>8</v>
      </c>
      <c r="N57" s="176" t="s">
        <v>8</v>
      </c>
      <c r="O57" s="176" t="s">
        <v>8</v>
      </c>
      <c r="P57" s="144" t="s">
        <v>8</v>
      </c>
      <c r="Q57" s="141" t="s">
        <v>8</v>
      </c>
      <c r="R57" s="119"/>
    </row>
    <row r="58" spans="1:18" ht="15" customHeight="1" thickTop="1" x14ac:dyDescent="0.25">
      <c r="A58" s="7" t="s">
        <v>96</v>
      </c>
    </row>
    <row r="59" spans="1:18" ht="15" customHeight="1" x14ac:dyDescent="0.25">
      <c r="A59" s="7" t="s">
        <v>88</v>
      </c>
    </row>
    <row r="60" spans="1:18" ht="15" customHeight="1" x14ac:dyDescent="0.25">
      <c r="A60" s="7" t="s">
        <v>104</v>
      </c>
    </row>
    <row r="61" spans="1:18" ht="15" customHeight="1" x14ac:dyDescent="0.25">
      <c r="A61" s="7" t="s">
        <v>209</v>
      </c>
    </row>
    <row r="62" spans="1:18" ht="15" customHeight="1" x14ac:dyDescent="0.25">
      <c r="A62" s="7" t="s">
        <v>210</v>
      </c>
    </row>
    <row r="63" spans="1:18" ht="15" customHeight="1" x14ac:dyDescent="0.25">
      <c r="A63" s="7" t="s">
        <v>105</v>
      </c>
    </row>
    <row r="64" spans="1:18" ht="15" customHeight="1" x14ac:dyDescent="0.25">
      <c r="A64" s="7" t="s">
        <v>185</v>
      </c>
    </row>
    <row r="65" spans="1:1" ht="15" customHeight="1" x14ac:dyDescent="0.25">
      <c r="A65" s="7" t="s">
        <v>195</v>
      </c>
    </row>
    <row r="66" spans="1:1" ht="15" customHeight="1" x14ac:dyDescent="0.25">
      <c r="A66"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98">
    <pageSetUpPr fitToPage="1"/>
  </sheetPr>
  <dimension ref="A1:R65"/>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148</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0.99334801740504008</v>
      </c>
      <c r="C5" s="15">
        <v>35</v>
      </c>
      <c r="D5" s="16">
        <f t="shared" ref="D5:D46" si="0">+B5-B5*(C5/100)</f>
        <v>0.64567621131327613</v>
      </c>
      <c r="E5" s="15">
        <v>6</v>
      </c>
      <c r="F5" s="16">
        <f t="shared" ref="F5:F46" si="1">+(D5-D5*(E5)/100)</f>
        <v>0.60693563863447952</v>
      </c>
      <c r="G5" s="15">
        <v>0</v>
      </c>
      <c r="H5" s="16">
        <f>F5-(F5*G5/100)</f>
        <v>0.60693563863447952</v>
      </c>
      <c r="I5" s="15">
        <v>9</v>
      </c>
      <c r="J5" s="17">
        <f t="shared" ref="J5:J46" si="2">100-(K5/B5*100)</f>
        <v>44.399000000000001</v>
      </c>
      <c r="K5" s="16">
        <f>+H5-H5*I5/100</f>
        <v>0.55231143115737635</v>
      </c>
      <c r="L5" s="16">
        <f t="shared" ref="L5:L46" si="3">+(K5/365)*16</f>
        <v>2.4210912050734307E-2</v>
      </c>
      <c r="M5" s="16">
        <f t="shared" ref="M5:M37" si="4">+L5*28.3495</f>
        <v>0.68636725118229225</v>
      </c>
      <c r="N5" s="15">
        <v>39</v>
      </c>
      <c r="O5" s="15">
        <v>156</v>
      </c>
      <c r="P5" s="18">
        <f t="shared" ref="P5:P46" si="5">+Q5*N5</f>
        <v>0.17159181279557306</v>
      </c>
      <c r="Q5" s="114">
        <f t="shared" ref="Q5:Q46" si="6">+M5/O5</f>
        <v>4.3997900716813603E-3</v>
      </c>
      <c r="R5" s="119"/>
    </row>
    <row r="6" spans="1:18" ht="13.8" customHeight="1" x14ac:dyDescent="0.25">
      <c r="A6" s="19">
        <v>1971</v>
      </c>
      <c r="B6" s="20">
        <v>1.1470460027316849</v>
      </c>
      <c r="C6" s="21">
        <v>35</v>
      </c>
      <c r="D6" s="20">
        <f t="shared" si="0"/>
        <v>0.74557990177559519</v>
      </c>
      <c r="E6" s="21">
        <v>6</v>
      </c>
      <c r="F6" s="20">
        <f t="shared" si="1"/>
        <v>0.7008451076690595</v>
      </c>
      <c r="G6" s="21">
        <v>0</v>
      </c>
      <c r="H6" s="20">
        <f t="shared" ref="H6:H51" si="7">F6-(F6*G6/100)</f>
        <v>0.7008451076690595</v>
      </c>
      <c r="I6" s="21">
        <v>9</v>
      </c>
      <c r="J6" s="22">
        <f t="shared" si="2"/>
        <v>44.399000000000001</v>
      </c>
      <c r="K6" s="20">
        <f t="shared" ref="K6:K51" si="8">+H6-H6*I6/100</f>
        <v>0.63776904797884415</v>
      </c>
      <c r="L6" s="20">
        <f t="shared" si="3"/>
        <v>2.7956999363456182E-2</v>
      </c>
      <c r="M6" s="20">
        <f t="shared" si="4"/>
        <v>0.79256695345430095</v>
      </c>
      <c r="N6" s="21">
        <v>39</v>
      </c>
      <c r="O6" s="21">
        <v>156</v>
      </c>
      <c r="P6" s="23">
        <f t="shared" si="5"/>
        <v>0.19814173836357524</v>
      </c>
      <c r="Q6" s="115">
        <f t="shared" si="6"/>
        <v>5.0805573939378262E-3</v>
      </c>
      <c r="R6" s="119"/>
    </row>
    <row r="7" spans="1:18" ht="13.8" customHeight="1" x14ac:dyDescent="0.25">
      <c r="A7" s="19">
        <v>1972</v>
      </c>
      <c r="B7" s="20">
        <v>1.2589880191655058</v>
      </c>
      <c r="C7" s="21">
        <v>35</v>
      </c>
      <c r="D7" s="20">
        <f t="shared" si="0"/>
        <v>0.81834221245757877</v>
      </c>
      <c r="E7" s="21">
        <v>6</v>
      </c>
      <c r="F7" s="20">
        <f t="shared" si="1"/>
        <v>0.76924167971012403</v>
      </c>
      <c r="G7" s="21">
        <v>0</v>
      </c>
      <c r="H7" s="20">
        <f t="shared" si="7"/>
        <v>0.76924167971012403</v>
      </c>
      <c r="I7" s="21">
        <v>9</v>
      </c>
      <c r="J7" s="22">
        <f t="shared" si="2"/>
        <v>44.399000000000001</v>
      </c>
      <c r="K7" s="20">
        <f t="shared" si="8"/>
        <v>0.70000992853621291</v>
      </c>
      <c r="L7" s="20">
        <f t="shared" si="3"/>
        <v>3.0685366730354539E-2</v>
      </c>
      <c r="M7" s="20">
        <f t="shared" si="4"/>
        <v>0.86991480412218603</v>
      </c>
      <c r="N7" s="21">
        <v>39</v>
      </c>
      <c r="O7" s="21">
        <v>156</v>
      </c>
      <c r="P7" s="23">
        <f t="shared" si="5"/>
        <v>0.21747870103054651</v>
      </c>
      <c r="Q7" s="115">
        <f t="shared" si="6"/>
        <v>5.5763769495011922E-3</v>
      </c>
      <c r="R7" s="119"/>
    </row>
    <row r="8" spans="1:18" ht="13.8" customHeight="1" x14ac:dyDescent="0.25">
      <c r="A8" s="19">
        <v>1973</v>
      </c>
      <c r="B8" s="20">
        <v>1.2286039291892787</v>
      </c>
      <c r="C8" s="21">
        <v>35</v>
      </c>
      <c r="D8" s="20">
        <f t="shared" si="0"/>
        <v>0.79859255397303119</v>
      </c>
      <c r="E8" s="21">
        <v>6</v>
      </c>
      <c r="F8" s="20">
        <f t="shared" si="1"/>
        <v>0.75067700073464927</v>
      </c>
      <c r="G8" s="21">
        <v>0</v>
      </c>
      <c r="H8" s="20">
        <f t="shared" si="7"/>
        <v>0.75067700073464927</v>
      </c>
      <c r="I8" s="21">
        <v>9</v>
      </c>
      <c r="J8" s="22">
        <f t="shared" si="2"/>
        <v>44.399000000000001</v>
      </c>
      <c r="K8" s="20">
        <f t="shared" si="8"/>
        <v>0.68311607066853086</v>
      </c>
      <c r="L8" s="20">
        <f t="shared" si="3"/>
        <v>2.9944814056702723E-2</v>
      </c>
      <c r="M8" s="20">
        <f t="shared" si="4"/>
        <v>0.84892050610049385</v>
      </c>
      <c r="N8" s="21">
        <v>39</v>
      </c>
      <c r="O8" s="21">
        <v>156</v>
      </c>
      <c r="P8" s="23">
        <f t="shared" si="5"/>
        <v>0.21223012652512346</v>
      </c>
      <c r="Q8" s="115">
        <f t="shared" si="6"/>
        <v>5.4417981160288066E-3</v>
      </c>
      <c r="R8" s="119"/>
    </row>
    <row r="9" spans="1:18" ht="13.8" customHeight="1" x14ac:dyDescent="0.25">
      <c r="A9" s="19">
        <v>1974</v>
      </c>
      <c r="B9" s="20">
        <v>1.2282700580467005</v>
      </c>
      <c r="C9" s="21">
        <v>35</v>
      </c>
      <c r="D9" s="20">
        <f t="shared" si="0"/>
        <v>0.79837553773035541</v>
      </c>
      <c r="E9" s="21">
        <v>6</v>
      </c>
      <c r="F9" s="20">
        <f t="shared" si="1"/>
        <v>0.75047300546653406</v>
      </c>
      <c r="G9" s="21">
        <v>0</v>
      </c>
      <c r="H9" s="20">
        <f t="shared" si="7"/>
        <v>0.75047300546653406</v>
      </c>
      <c r="I9" s="21">
        <v>9</v>
      </c>
      <c r="J9" s="22">
        <f t="shared" si="2"/>
        <v>44.399000000000001</v>
      </c>
      <c r="K9" s="20">
        <f t="shared" si="8"/>
        <v>0.68293043497454597</v>
      </c>
      <c r="L9" s="20">
        <f t="shared" si="3"/>
        <v>2.9936676601623934E-2</v>
      </c>
      <c r="M9" s="20">
        <f t="shared" si="4"/>
        <v>0.84868981331773763</v>
      </c>
      <c r="N9" s="21">
        <v>39</v>
      </c>
      <c r="O9" s="21">
        <v>156</v>
      </c>
      <c r="P9" s="23">
        <f t="shared" si="5"/>
        <v>0.21217245332943441</v>
      </c>
      <c r="Q9" s="115">
        <f t="shared" si="6"/>
        <v>5.4403193161393438E-3</v>
      </c>
      <c r="R9" s="119"/>
    </row>
    <row r="10" spans="1:18" ht="13.8" customHeight="1" x14ac:dyDescent="0.25">
      <c r="A10" s="19">
        <v>1975</v>
      </c>
      <c r="B10" s="20">
        <v>1.2457253723287938</v>
      </c>
      <c r="C10" s="21">
        <v>35</v>
      </c>
      <c r="D10" s="20">
        <f t="shared" si="0"/>
        <v>0.8097214920137159</v>
      </c>
      <c r="E10" s="21">
        <v>6</v>
      </c>
      <c r="F10" s="20">
        <f t="shared" si="1"/>
        <v>0.76113820249289299</v>
      </c>
      <c r="G10" s="21">
        <v>0</v>
      </c>
      <c r="H10" s="20">
        <f t="shared" si="7"/>
        <v>0.76113820249289299</v>
      </c>
      <c r="I10" s="21">
        <v>9</v>
      </c>
      <c r="J10" s="22">
        <f t="shared" si="2"/>
        <v>44.399000000000001</v>
      </c>
      <c r="K10" s="20">
        <f t="shared" si="8"/>
        <v>0.69263576426853257</v>
      </c>
      <c r="L10" s="20">
        <f t="shared" si="3"/>
        <v>3.0362115693963073E-2</v>
      </c>
      <c r="M10" s="20">
        <f t="shared" si="4"/>
        <v>0.86075079886600614</v>
      </c>
      <c r="N10" s="21">
        <v>39</v>
      </c>
      <c r="O10" s="21">
        <v>156</v>
      </c>
      <c r="P10" s="23">
        <f t="shared" si="5"/>
        <v>0.21518769971650153</v>
      </c>
      <c r="Q10" s="115">
        <f t="shared" si="6"/>
        <v>5.5176333260641419E-3</v>
      </c>
      <c r="R10" s="119"/>
    </row>
    <row r="11" spans="1:18" ht="13.8" customHeight="1" x14ac:dyDescent="0.25">
      <c r="A11" s="13">
        <v>1976</v>
      </c>
      <c r="B11" s="14">
        <v>1.4596420921716298</v>
      </c>
      <c r="C11" s="15">
        <v>35</v>
      </c>
      <c r="D11" s="16">
        <f t="shared" si="0"/>
        <v>0.94876735991155936</v>
      </c>
      <c r="E11" s="15">
        <v>6</v>
      </c>
      <c r="F11" s="16">
        <f t="shared" si="1"/>
        <v>0.89184131831686575</v>
      </c>
      <c r="G11" s="15">
        <v>0</v>
      </c>
      <c r="H11" s="16">
        <f t="shared" si="7"/>
        <v>0.89184131831686575</v>
      </c>
      <c r="I11" s="15">
        <v>9</v>
      </c>
      <c r="J11" s="17">
        <f t="shared" si="2"/>
        <v>44.399000000000001</v>
      </c>
      <c r="K11" s="16">
        <f t="shared" si="8"/>
        <v>0.8115755996683478</v>
      </c>
      <c r="L11" s="16">
        <f t="shared" si="3"/>
        <v>3.5575916697790588E-2</v>
      </c>
      <c r="M11" s="16">
        <f t="shared" si="4"/>
        <v>1.0085594504240143</v>
      </c>
      <c r="N11" s="15">
        <v>39</v>
      </c>
      <c r="O11" s="15">
        <v>156</v>
      </c>
      <c r="P11" s="18">
        <f t="shared" si="5"/>
        <v>0.25213986260600357</v>
      </c>
      <c r="Q11" s="114">
        <f t="shared" si="6"/>
        <v>6.4651246822052194E-3</v>
      </c>
      <c r="R11" s="119"/>
    </row>
    <row r="12" spans="1:18" ht="13.8" customHeight="1" x14ac:dyDescent="0.25">
      <c r="A12" s="13">
        <v>1977</v>
      </c>
      <c r="B12" s="14">
        <v>1.6351161105762868</v>
      </c>
      <c r="C12" s="15">
        <v>35</v>
      </c>
      <c r="D12" s="16">
        <f t="shared" si="0"/>
        <v>1.0628254718745864</v>
      </c>
      <c r="E12" s="15">
        <v>6</v>
      </c>
      <c r="F12" s="16">
        <f t="shared" si="1"/>
        <v>0.99905594356211125</v>
      </c>
      <c r="G12" s="15">
        <v>0</v>
      </c>
      <c r="H12" s="16">
        <f t="shared" si="7"/>
        <v>0.99905594356211125</v>
      </c>
      <c r="I12" s="15">
        <v>9</v>
      </c>
      <c r="J12" s="17">
        <f t="shared" si="2"/>
        <v>44.399000000000001</v>
      </c>
      <c r="K12" s="16">
        <f t="shared" si="8"/>
        <v>0.90914090864152119</v>
      </c>
      <c r="L12" s="16">
        <f t="shared" si="3"/>
        <v>3.985275215962833E-2</v>
      </c>
      <c r="M12" s="16">
        <f t="shared" si="4"/>
        <v>1.1298055973493832</v>
      </c>
      <c r="N12" s="15">
        <v>39</v>
      </c>
      <c r="O12" s="15">
        <v>156</v>
      </c>
      <c r="P12" s="18">
        <f t="shared" si="5"/>
        <v>0.28245139933734581</v>
      </c>
      <c r="Q12" s="114">
        <f t="shared" si="6"/>
        <v>7.2423435727524566E-3</v>
      </c>
      <c r="R12" s="119"/>
    </row>
    <row r="13" spans="1:18" ht="13.8" customHeight="1" x14ac:dyDescent="0.25">
      <c r="A13" s="13">
        <v>1978</v>
      </c>
      <c r="B13" s="14">
        <v>1.6790044618628575</v>
      </c>
      <c r="C13" s="15">
        <v>35</v>
      </c>
      <c r="D13" s="16">
        <f t="shared" si="0"/>
        <v>1.0913529002108575</v>
      </c>
      <c r="E13" s="15">
        <v>6</v>
      </c>
      <c r="F13" s="16">
        <f t="shared" si="1"/>
        <v>1.025871726198206</v>
      </c>
      <c r="G13" s="15">
        <v>0</v>
      </c>
      <c r="H13" s="16">
        <f t="shared" si="7"/>
        <v>1.025871726198206</v>
      </c>
      <c r="I13" s="15">
        <v>9</v>
      </c>
      <c r="J13" s="17">
        <f t="shared" si="2"/>
        <v>44.398999999999987</v>
      </c>
      <c r="K13" s="16">
        <f t="shared" si="8"/>
        <v>0.93354327084036748</v>
      </c>
      <c r="L13" s="16">
        <f t="shared" si="3"/>
        <v>4.0922444749166793E-2</v>
      </c>
      <c r="M13" s="16">
        <f t="shared" si="4"/>
        <v>1.160130847416504</v>
      </c>
      <c r="N13" s="15">
        <v>39</v>
      </c>
      <c r="O13" s="15">
        <v>156</v>
      </c>
      <c r="P13" s="18">
        <f t="shared" si="5"/>
        <v>0.29003271185412599</v>
      </c>
      <c r="Q13" s="114">
        <f t="shared" si="6"/>
        <v>7.4367362013878459E-3</v>
      </c>
      <c r="R13" s="119"/>
    </row>
    <row r="14" spans="1:18" ht="13.8" customHeight="1" x14ac:dyDescent="0.25">
      <c r="A14" s="13">
        <v>1979</v>
      </c>
      <c r="B14" s="14">
        <v>1.7533462399213813</v>
      </c>
      <c r="C14" s="15">
        <v>35</v>
      </c>
      <c r="D14" s="16">
        <f t="shared" si="0"/>
        <v>1.139675055948898</v>
      </c>
      <c r="E14" s="15">
        <v>6</v>
      </c>
      <c r="F14" s="16">
        <f t="shared" si="1"/>
        <v>1.0712945525919642</v>
      </c>
      <c r="G14" s="15">
        <v>0</v>
      </c>
      <c r="H14" s="16">
        <f t="shared" si="7"/>
        <v>1.0712945525919642</v>
      </c>
      <c r="I14" s="15">
        <v>9</v>
      </c>
      <c r="J14" s="17">
        <f t="shared" si="2"/>
        <v>44.398999999999987</v>
      </c>
      <c r="K14" s="16">
        <f t="shared" si="8"/>
        <v>0.9748780428586874</v>
      </c>
      <c r="L14" s="16">
        <f t="shared" si="3"/>
        <v>4.2734379960928763E-2</v>
      </c>
      <c r="M14" s="16">
        <f t="shared" si="4"/>
        <v>1.21149830470235</v>
      </c>
      <c r="N14" s="15">
        <v>39</v>
      </c>
      <c r="O14" s="15">
        <v>156</v>
      </c>
      <c r="P14" s="18">
        <f t="shared" si="5"/>
        <v>0.3028745761755875</v>
      </c>
      <c r="Q14" s="114">
        <f t="shared" si="6"/>
        <v>7.7660147737330125E-3</v>
      </c>
      <c r="R14" s="119"/>
    </row>
    <row r="15" spans="1:18" ht="13.8" customHeight="1" x14ac:dyDescent="0.25">
      <c r="A15" s="13">
        <v>1980</v>
      </c>
      <c r="B15" s="14">
        <v>1.5443906310857538</v>
      </c>
      <c r="C15" s="15">
        <v>35</v>
      </c>
      <c r="D15" s="16">
        <f t="shared" si="0"/>
        <v>1.00385391020574</v>
      </c>
      <c r="E15" s="15">
        <v>6</v>
      </c>
      <c r="F15" s="16">
        <f t="shared" si="1"/>
        <v>0.94362267559339563</v>
      </c>
      <c r="G15" s="15">
        <v>0</v>
      </c>
      <c r="H15" s="16">
        <f>F15-(F15*G15/100)</f>
        <v>0.94362267559339563</v>
      </c>
      <c r="I15" s="15">
        <v>9</v>
      </c>
      <c r="J15" s="17">
        <f t="shared" si="2"/>
        <v>44.399000000000001</v>
      </c>
      <c r="K15" s="16">
        <f t="shared" si="8"/>
        <v>0.85869663478999003</v>
      </c>
      <c r="L15" s="16">
        <f t="shared" si="3"/>
        <v>3.7641496319561207E-2</v>
      </c>
      <c r="M15" s="16">
        <f t="shared" si="4"/>
        <v>1.0671175999114004</v>
      </c>
      <c r="N15" s="15">
        <v>39</v>
      </c>
      <c r="O15" s="15">
        <v>156</v>
      </c>
      <c r="P15" s="18">
        <f t="shared" si="5"/>
        <v>0.26677939997785011</v>
      </c>
      <c r="Q15" s="114">
        <f t="shared" si="6"/>
        <v>6.8404974353294895E-3</v>
      </c>
      <c r="R15" s="119"/>
    </row>
    <row r="16" spans="1:18" ht="13.8" customHeight="1" x14ac:dyDescent="0.25">
      <c r="A16" s="19">
        <v>1981</v>
      </c>
      <c r="B16" s="20">
        <v>1.5485024674910566</v>
      </c>
      <c r="C16" s="21">
        <v>35</v>
      </c>
      <c r="D16" s="20">
        <f t="shared" si="0"/>
        <v>1.0065266038691867</v>
      </c>
      <c r="E16" s="21">
        <v>6</v>
      </c>
      <c r="F16" s="20">
        <f t="shared" si="1"/>
        <v>0.94613500763703551</v>
      </c>
      <c r="G16" s="21">
        <v>0</v>
      </c>
      <c r="H16" s="20">
        <f t="shared" si="7"/>
        <v>0.94613500763703551</v>
      </c>
      <c r="I16" s="21">
        <v>9</v>
      </c>
      <c r="J16" s="22">
        <f t="shared" si="2"/>
        <v>44.399000000000001</v>
      </c>
      <c r="K16" s="20">
        <f t="shared" si="8"/>
        <v>0.86098285694970234</v>
      </c>
      <c r="L16" s="20">
        <f t="shared" si="3"/>
        <v>3.7741714277247228E-2</v>
      </c>
      <c r="M16" s="20">
        <f t="shared" si="4"/>
        <v>1.0699587289028203</v>
      </c>
      <c r="N16" s="21">
        <v>39</v>
      </c>
      <c r="O16" s="21">
        <v>156</v>
      </c>
      <c r="P16" s="23">
        <f t="shared" si="5"/>
        <v>0.26748968222570507</v>
      </c>
      <c r="Q16" s="115">
        <f t="shared" si="6"/>
        <v>6.8587098006591043E-3</v>
      </c>
      <c r="R16" s="119"/>
    </row>
    <row r="17" spans="1:18" ht="13.8" customHeight="1" x14ac:dyDescent="0.25">
      <c r="A17" s="19">
        <v>1982</v>
      </c>
      <c r="B17" s="20">
        <v>1.5257538365699506</v>
      </c>
      <c r="C17" s="21">
        <v>35</v>
      </c>
      <c r="D17" s="20">
        <f t="shared" si="0"/>
        <v>0.99173999377046795</v>
      </c>
      <c r="E17" s="21">
        <v>6</v>
      </c>
      <c r="F17" s="20">
        <f t="shared" si="1"/>
        <v>0.93223559414423984</v>
      </c>
      <c r="G17" s="21">
        <v>0</v>
      </c>
      <c r="H17" s="20">
        <f t="shared" si="7"/>
        <v>0.93223559414423984</v>
      </c>
      <c r="I17" s="21">
        <v>9</v>
      </c>
      <c r="J17" s="22">
        <f t="shared" si="2"/>
        <v>44.399000000000001</v>
      </c>
      <c r="K17" s="20">
        <f t="shared" si="8"/>
        <v>0.84833439067125826</v>
      </c>
      <c r="L17" s="20">
        <f t="shared" si="3"/>
        <v>3.7187260960931869E-2</v>
      </c>
      <c r="M17" s="20">
        <f t="shared" si="4"/>
        <v>1.054240254611938</v>
      </c>
      <c r="N17" s="21">
        <v>39</v>
      </c>
      <c r="O17" s="21">
        <v>156</v>
      </c>
      <c r="P17" s="23">
        <f t="shared" si="5"/>
        <v>0.26356006365298451</v>
      </c>
      <c r="Q17" s="115">
        <f t="shared" si="6"/>
        <v>6.7579503500765263E-3</v>
      </c>
      <c r="R17" s="119"/>
    </row>
    <row r="18" spans="1:18" ht="13.8" customHeight="1" x14ac:dyDescent="0.25">
      <c r="A18" s="19">
        <v>1983</v>
      </c>
      <c r="B18" s="20">
        <v>1.8213803953334875</v>
      </c>
      <c r="C18" s="21">
        <v>35</v>
      </c>
      <c r="D18" s="20">
        <f t="shared" si="0"/>
        <v>1.183897256966767</v>
      </c>
      <c r="E18" s="21">
        <v>6</v>
      </c>
      <c r="F18" s="20">
        <f t="shared" si="1"/>
        <v>1.1128634215487609</v>
      </c>
      <c r="G18" s="21">
        <v>0</v>
      </c>
      <c r="H18" s="20">
        <f t="shared" si="7"/>
        <v>1.1128634215487609</v>
      </c>
      <c r="I18" s="21">
        <v>9</v>
      </c>
      <c r="J18" s="22">
        <f t="shared" si="2"/>
        <v>44.399000000000001</v>
      </c>
      <c r="K18" s="20">
        <f t="shared" si="8"/>
        <v>1.0127057136093724</v>
      </c>
      <c r="L18" s="20">
        <f t="shared" si="3"/>
        <v>4.439257922671222E-2</v>
      </c>
      <c r="M18" s="20">
        <f t="shared" si="4"/>
        <v>1.258507424787678</v>
      </c>
      <c r="N18" s="21">
        <v>39</v>
      </c>
      <c r="O18" s="21">
        <v>156</v>
      </c>
      <c r="P18" s="23">
        <f t="shared" si="5"/>
        <v>0.31462685619691949</v>
      </c>
      <c r="Q18" s="115">
        <f t="shared" si="6"/>
        <v>8.0673552871004996E-3</v>
      </c>
      <c r="R18" s="119"/>
    </row>
    <row r="19" spans="1:18" ht="13.8" customHeight="1" x14ac:dyDescent="0.25">
      <c r="A19" s="19">
        <v>1984</v>
      </c>
      <c r="B19" s="20">
        <v>1.7762999076661641</v>
      </c>
      <c r="C19" s="21">
        <v>35</v>
      </c>
      <c r="D19" s="20">
        <f t="shared" si="0"/>
        <v>1.1545949399830067</v>
      </c>
      <c r="E19" s="21">
        <v>6</v>
      </c>
      <c r="F19" s="20">
        <f t="shared" si="1"/>
        <v>1.0853192435840262</v>
      </c>
      <c r="G19" s="21">
        <v>0</v>
      </c>
      <c r="H19" s="20">
        <f t="shared" si="7"/>
        <v>1.0853192435840262</v>
      </c>
      <c r="I19" s="21">
        <v>9</v>
      </c>
      <c r="J19" s="22">
        <f t="shared" si="2"/>
        <v>44.399000000000001</v>
      </c>
      <c r="K19" s="20">
        <f t="shared" si="8"/>
        <v>0.98764051166146383</v>
      </c>
      <c r="L19" s="20">
        <f t="shared" si="3"/>
        <v>4.3293830648173756E-2</v>
      </c>
      <c r="M19" s="20">
        <f t="shared" si="4"/>
        <v>1.2273584519604019</v>
      </c>
      <c r="N19" s="21">
        <v>39</v>
      </c>
      <c r="O19" s="21">
        <v>156</v>
      </c>
      <c r="P19" s="23">
        <f t="shared" si="5"/>
        <v>0.30683961299010049</v>
      </c>
      <c r="Q19" s="115">
        <f t="shared" si="6"/>
        <v>7.8676823843615504E-3</v>
      </c>
      <c r="R19" s="119"/>
    </row>
    <row r="20" spans="1:18" ht="13.8" customHeight="1" x14ac:dyDescent="0.25">
      <c r="A20" s="19">
        <v>1985</v>
      </c>
      <c r="B20" s="20">
        <v>1.8258786804790541</v>
      </c>
      <c r="C20" s="21">
        <v>35</v>
      </c>
      <c r="D20" s="20">
        <f t="shared" si="0"/>
        <v>1.1868211423113852</v>
      </c>
      <c r="E20" s="21">
        <v>6</v>
      </c>
      <c r="F20" s="20">
        <f t="shared" si="1"/>
        <v>1.1156118737727021</v>
      </c>
      <c r="G20" s="21">
        <v>0</v>
      </c>
      <c r="H20" s="20">
        <f t="shared" si="7"/>
        <v>1.1156118737727021</v>
      </c>
      <c r="I20" s="21">
        <v>9</v>
      </c>
      <c r="J20" s="22">
        <f t="shared" si="2"/>
        <v>44.399000000000001</v>
      </c>
      <c r="K20" s="20">
        <f t="shared" si="8"/>
        <v>1.0152068051331589</v>
      </c>
      <c r="L20" s="20">
        <f t="shared" si="3"/>
        <v>4.4502216115426145E-2</v>
      </c>
      <c r="M20" s="20">
        <f t="shared" si="4"/>
        <v>1.2616155757642735</v>
      </c>
      <c r="N20" s="21">
        <v>39</v>
      </c>
      <c r="O20" s="21">
        <v>156</v>
      </c>
      <c r="P20" s="23">
        <f t="shared" si="5"/>
        <v>0.31540389394106838</v>
      </c>
      <c r="Q20" s="115">
        <f t="shared" si="6"/>
        <v>8.0872793318222669E-3</v>
      </c>
      <c r="R20" s="119"/>
    </row>
    <row r="21" spans="1:18" ht="13.8" customHeight="1" x14ac:dyDescent="0.25">
      <c r="A21" s="13">
        <v>1986</v>
      </c>
      <c r="B21" s="14">
        <v>1.8971400115424097</v>
      </c>
      <c r="C21" s="15">
        <v>35</v>
      </c>
      <c r="D21" s="16">
        <f t="shared" si="0"/>
        <v>1.2331410075025664</v>
      </c>
      <c r="E21" s="15">
        <v>6</v>
      </c>
      <c r="F21" s="16">
        <f t="shared" si="1"/>
        <v>1.1591525470524124</v>
      </c>
      <c r="G21" s="15">
        <v>0</v>
      </c>
      <c r="H21" s="16">
        <f t="shared" si="7"/>
        <v>1.1591525470524124</v>
      </c>
      <c r="I21" s="15">
        <v>9</v>
      </c>
      <c r="J21" s="17">
        <f t="shared" si="2"/>
        <v>44.399000000000001</v>
      </c>
      <c r="K21" s="16">
        <f t="shared" si="8"/>
        <v>1.0548288178176952</v>
      </c>
      <c r="L21" s="16">
        <f t="shared" si="3"/>
        <v>4.6239071465981163E-2</v>
      </c>
      <c r="M21" s="16">
        <f t="shared" si="4"/>
        <v>1.3108545565248328</v>
      </c>
      <c r="N21" s="15">
        <v>39</v>
      </c>
      <c r="O21" s="15">
        <v>156</v>
      </c>
      <c r="P21" s="18">
        <f t="shared" si="5"/>
        <v>0.32771363913120816</v>
      </c>
      <c r="Q21" s="114">
        <f t="shared" si="6"/>
        <v>8.4029138238771329E-3</v>
      </c>
      <c r="R21" s="119"/>
    </row>
    <row r="22" spans="1:18" ht="13.8" customHeight="1" x14ac:dyDescent="0.25">
      <c r="A22" s="13">
        <v>1987</v>
      </c>
      <c r="B22" s="14">
        <v>1.6580352696787215</v>
      </c>
      <c r="C22" s="15">
        <v>35</v>
      </c>
      <c r="D22" s="16">
        <f t="shared" si="0"/>
        <v>1.0777229252911691</v>
      </c>
      <c r="E22" s="15">
        <v>6</v>
      </c>
      <c r="F22" s="16">
        <f t="shared" si="1"/>
        <v>1.0130595497736989</v>
      </c>
      <c r="G22" s="15">
        <v>0</v>
      </c>
      <c r="H22" s="16">
        <f t="shared" si="7"/>
        <v>1.0130595497736989</v>
      </c>
      <c r="I22" s="15">
        <v>9</v>
      </c>
      <c r="J22" s="17">
        <f t="shared" si="2"/>
        <v>44.399000000000001</v>
      </c>
      <c r="K22" s="16">
        <f t="shared" si="8"/>
        <v>0.92188419029406599</v>
      </c>
      <c r="L22" s="16">
        <f t="shared" si="3"/>
        <v>4.0411361766315219E-2</v>
      </c>
      <c r="M22" s="16">
        <f t="shared" si="4"/>
        <v>1.1456419003941534</v>
      </c>
      <c r="N22" s="15">
        <v>39</v>
      </c>
      <c r="O22" s="15">
        <v>156</v>
      </c>
      <c r="P22" s="18">
        <f t="shared" si="5"/>
        <v>0.28641047509853834</v>
      </c>
      <c r="Q22" s="114">
        <f t="shared" si="6"/>
        <v>7.3438583358599579E-3</v>
      </c>
      <c r="R22" s="119"/>
    </row>
    <row r="23" spans="1:18" ht="13.8" customHeight="1" x14ac:dyDescent="0.25">
      <c r="A23" s="13">
        <v>1988</v>
      </c>
      <c r="B23" s="14">
        <v>1.5580089392124798</v>
      </c>
      <c r="C23" s="15">
        <v>35</v>
      </c>
      <c r="D23" s="16">
        <f t="shared" si="0"/>
        <v>1.0127058104881119</v>
      </c>
      <c r="E23" s="15">
        <v>6</v>
      </c>
      <c r="F23" s="16">
        <f t="shared" si="1"/>
        <v>0.95194346185882517</v>
      </c>
      <c r="G23" s="15">
        <v>0</v>
      </c>
      <c r="H23" s="16">
        <f t="shared" si="7"/>
        <v>0.95194346185882517</v>
      </c>
      <c r="I23" s="15">
        <v>9</v>
      </c>
      <c r="J23" s="17">
        <f t="shared" si="2"/>
        <v>44.399000000000001</v>
      </c>
      <c r="K23" s="16">
        <f t="shared" si="8"/>
        <v>0.86626855029153094</v>
      </c>
      <c r="L23" s="16">
        <f t="shared" si="3"/>
        <v>3.7973415903190394E-2</v>
      </c>
      <c r="M23" s="16">
        <f t="shared" si="4"/>
        <v>1.076527354147496</v>
      </c>
      <c r="N23" s="15">
        <v>39</v>
      </c>
      <c r="O23" s="15">
        <v>156</v>
      </c>
      <c r="P23" s="18">
        <f t="shared" si="5"/>
        <v>0.269131838536874</v>
      </c>
      <c r="Q23" s="114">
        <f t="shared" si="6"/>
        <v>6.9008163727403591E-3</v>
      </c>
      <c r="R23" s="119"/>
    </row>
    <row r="24" spans="1:18" ht="13.8" customHeight="1" x14ac:dyDescent="0.25">
      <c r="A24" s="13">
        <v>1989</v>
      </c>
      <c r="B24" s="14">
        <v>1.5442723634444246</v>
      </c>
      <c r="C24" s="15">
        <v>35</v>
      </c>
      <c r="D24" s="16">
        <f t="shared" si="0"/>
        <v>1.003777036238876</v>
      </c>
      <c r="E24" s="15">
        <v>6</v>
      </c>
      <c r="F24" s="16">
        <f t="shared" si="1"/>
        <v>0.94355041406454343</v>
      </c>
      <c r="G24" s="15">
        <v>0</v>
      </c>
      <c r="H24" s="16">
        <f t="shared" si="7"/>
        <v>0.94355041406454343</v>
      </c>
      <c r="I24" s="15">
        <v>9</v>
      </c>
      <c r="J24" s="17">
        <f t="shared" si="2"/>
        <v>44.399000000000001</v>
      </c>
      <c r="K24" s="16">
        <f t="shared" si="8"/>
        <v>0.85863087679873451</v>
      </c>
      <c r="L24" s="16">
        <f t="shared" si="3"/>
        <v>3.763861377747877E-2</v>
      </c>
      <c r="M24" s="16">
        <f t="shared" si="4"/>
        <v>1.0670358812846343</v>
      </c>
      <c r="N24" s="15">
        <v>39</v>
      </c>
      <c r="O24" s="15">
        <v>156</v>
      </c>
      <c r="P24" s="18">
        <f t="shared" si="5"/>
        <v>0.26675897032115858</v>
      </c>
      <c r="Q24" s="114">
        <f t="shared" si="6"/>
        <v>6.8399735979784255E-3</v>
      </c>
      <c r="R24" s="119"/>
    </row>
    <row r="25" spans="1:18" ht="13.8" customHeight="1" x14ac:dyDescent="0.25">
      <c r="A25" s="13">
        <v>1990</v>
      </c>
      <c r="B25" s="14">
        <v>1.7204282438854013</v>
      </c>
      <c r="C25" s="15">
        <v>35</v>
      </c>
      <c r="D25" s="16">
        <f t="shared" si="0"/>
        <v>1.1182783585255107</v>
      </c>
      <c r="E25" s="15">
        <v>6</v>
      </c>
      <c r="F25" s="16">
        <f t="shared" si="1"/>
        <v>1.05118165701398</v>
      </c>
      <c r="G25" s="15">
        <v>0</v>
      </c>
      <c r="H25" s="16">
        <f t="shared" si="7"/>
        <v>1.05118165701398</v>
      </c>
      <c r="I25" s="15">
        <v>9</v>
      </c>
      <c r="J25" s="17">
        <f t="shared" si="2"/>
        <v>44.399000000000008</v>
      </c>
      <c r="K25" s="16">
        <f t="shared" si="8"/>
        <v>0.95657530788272183</v>
      </c>
      <c r="L25" s="16">
        <f t="shared" si="3"/>
        <v>4.1932068290749448E-2</v>
      </c>
      <c r="M25" s="16">
        <f t="shared" si="4"/>
        <v>1.1887531700086014</v>
      </c>
      <c r="N25" s="15">
        <v>39</v>
      </c>
      <c r="O25" s="15">
        <v>156</v>
      </c>
      <c r="P25" s="18">
        <f t="shared" si="5"/>
        <v>0.29718829250215034</v>
      </c>
      <c r="Q25" s="114">
        <f t="shared" si="6"/>
        <v>7.6202126282602653E-3</v>
      </c>
      <c r="R25" s="119"/>
    </row>
    <row r="26" spans="1:18" ht="13.8" customHeight="1" x14ac:dyDescent="0.25">
      <c r="A26" s="19">
        <v>1991</v>
      </c>
      <c r="B26" s="20">
        <v>1.754286766860879</v>
      </c>
      <c r="C26" s="21">
        <v>35</v>
      </c>
      <c r="D26" s="20">
        <f t="shared" si="0"/>
        <v>1.1402863984595712</v>
      </c>
      <c r="E26" s="21">
        <v>6</v>
      </c>
      <c r="F26" s="20">
        <f t="shared" si="1"/>
        <v>1.071869214551997</v>
      </c>
      <c r="G26" s="21">
        <v>0</v>
      </c>
      <c r="H26" s="20">
        <f t="shared" si="7"/>
        <v>1.071869214551997</v>
      </c>
      <c r="I26" s="21">
        <v>9</v>
      </c>
      <c r="J26" s="22">
        <f t="shared" si="2"/>
        <v>44.399000000000001</v>
      </c>
      <c r="K26" s="20">
        <f t="shared" si="8"/>
        <v>0.97540098524231733</v>
      </c>
      <c r="L26" s="20">
        <f t="shared" si="3"/>
        <v>4.2757303462676921E-2</v>
      </c>
      <c r="M26" s="20">
        <f t="shared" si="4"/>
        <v>1.2121481745151594</v>
      </c>
      <c r="N26" s="21">
        <v>39</v>
      </c>
      <c r="O26" s="21">
        <v>156</v>
      </c>
      <c r="P26" s="23">
        <f t="shared" si="5"/>
        <v>0.30303704362878986</v>
      </c>
      <c r="Q26" s="115">
        <f t="shared" si="6"/>
        <v>7.7701806058664063E-3</v>
      </c>
      <c r="R26" s="119"/>
    </row>
    <row r="27" spans="1:18" ht="13.8" customHeight="1" x14ac:dyDescent="0.25">
      <c r="A27" s="19">
        <v>1992</v>
      </c>
      <c r="B27" s="20">
        <v>1.7042558018970748</v>
      </c>
      <c r="C27" s="21">
        <v>35</v>
      </c>
      <c r="D27" s="20">
        <f t="shared" si="0"/>
        <v>1.1077662712330987</v>
      </c>
      <c r="E27" s="21">
        <v>6</v>
      </c>
      <c r="F27" s="20">
        <f t="shared" si="1"/>
        <v>1.0413002949591128</v>
      </c>
      <c r="G27" s="21">
        <v>0</v>
      </c>
      <c r="H27" s="20">
        <f t="shared" si="7"/>
        <v>1.0413002949591128</v>
      </c>
      <c r="I27" s="21">
        <v>9</v>
      </c>
      <c r="J27" s="22">
        <f t="shared" si="2"/>
        <v>44.399000000000001</v>
      </c>
      <c r="K27" s="20">
        <f t="shared" si="8"/>
        <v>0.94758326841279261</v>
      </c>
      <c r="L27" s="20">
        <f t="shared" si="3"/>
        <v>4.1537896697547073E-2</v>
      </c>
      <c r="M27" s="20">
        <f t="shared" si="4"/>
        <v>1.1775786024271107</v>
      </c>
      <c r="N27" s="21">
        <v>39</v>
      </c>
      <c r="O27" s="21">
        <v>156</v>
      </c>
      <c r="P27" s="23">
        <f t="shared" si="5"/>
        <v>0.29439465060677766</v>
      </c>
      <c r="Q27" s="115">
        <f t="shared" si="6"/>
        <v>7.5485807847891712E-3</v>
      </c>
      <c r="R27" s="119"/>
    </row>
    <row r="28" spans="1:18" ht="13.8" customHeight="1" x14ac:dyDescent="0.25">
      <c r="A28" s="19">
        <v>1993</v>
      </c>
      <c r="B28" s="20">
        <v>1.7509900337787763</v>
      </c>
      <c r="C28" s="21">
        <v>35</v>
      </c>
      <c r="D28" s="20">
        <f t="shared" si="0"/>
        <v>1.1381435219562046</v>
      </c>
      <c r="E28" s="21">
        <v>6</v>
      </c>
      <c r="F28" s="20">
        <f t="shared" si="1"/>
        <v>1.0698549106388324</v>
      </c>
      <c r="G28" s="21">
        <v>0</v>
      </c>
      <c r="H28" s="20">
        <f t="shared" si="7"/>
        <v>1.0698549106388324</v>
      </c>
      <c r="I28" s="21">
        <v>9</v>
      </c>
      <c r="J28" s="22">
        <f t="shared" si="2"/>
        <v>44.399000000000001</v>
      </c>
      <c r="K28" s="20">
        <f t="shared" si="8"/>
        <v>0.97356796868133744</v>
      </c>
      <c r="L28" s="20">
        <f t="shared" si="3"/>
        <v>4.2676952051784657E-2</v>
      </c>
      <c r="M28" s="20">
        <f t="shared" si="4"/>
        <v>1.209870252192069</v>
      </c>
      <c r="N28" s="21">
        <v>39</v>
      </c>
      <c r="O28" s="21">
        <v>156</v>
      </c>
      <c r="P28" s="23">
        <f t="shared" si="5"/>
        <v>0.30246756304801725</v>
      </c>
      <c r="Q28" s="115">
        <f t="shared" si="6"/>
        <v>7.7555785396927496E-3</v>
      </c>
      <c r="R28" s="119"/>
    </row>
    <row r="29" spans="1:18" ht="13.8" customHeight="1" x14ac:dyDescent="0.25">
      <c r="A29" s="19">
        <v>1994</v>
      </c>
      <c r="B29" s="20">
        <v>2.0398318260817279</v>
      </c>
      <c r="C29" s="21">
        <v>35</v>
      </c>
      <c r="D29" s="20">
        <f t="shared" si="0"/>
        <v>1.3258906869531231</v>
      </c>
      <c r="E29" s="21">
        <v>6</v>
      </c>
      <c r="F29" s="20">
        <f t="shared" si="1"/>
        <v>1.2463372457359356</v>
      </c>
      <c r="G29" s="21">
        <v>0</v>
      </c>
      <c r="H29" s="20">
        <f t="shared" si="7"/>
        <v>1.2463372457359356</v>
      </c>
      <c r="I29" s="21">
        <v>9</v>
      </c>
      <c r="J29" s="22">
        <f t="shared" si="2"/>
        <v>44.399000000000008</v>
      </c>
      <c r="K29" s="20">
        <f t="shared" si="8"/>
        <v>1.1341668936197014</v>
      </c>
      <c r="L29" s="20">
        <f t="shared" si="3"/>
        <v>4.9716904925795127E-2</v>
      </c>
      <c r="M29" s="20">
        <f t="shared" si="4"/>
        <v>1.4094493961938288</v>
      </c>
      <c r="N29" s="21">
        <v>39</v>
      </c>
      <c r="O29" s="21">
        <v>156</v>
      </c>
      <c r="P29" s="23">
        <f t="shared" si="5"/>
        <v>0.3523623490484572</v>
      </c>
      <c r="Q29" s="115">
        <f t="shared" si="6"/>
        <v>9.0349320268835187E-3</v>
      </c>
      <c r="R29" s="119"/>
    </row>
    <row r="30" spans="1:18" ht="13.8" customHeight="1" x14ac:dyDescent="0.25">
      <c r="A30" s="19">
        <v>1995</v>
      </c>
      <c r="B30" s="20">
        <v>1.7563161821114233</v>
      </c>
      <c r="C30" s="21">
        <v>35</v>
      </c>
      <c r="D30" s="20">
        <f t="shared" si="0"/>
        <v>1.1416055183724252</v>
      </c>
      <c r="E30" s="21">
        <v>6</v>
      </c>
      <c r="F30" s="20">
        <f t="shared" si="1"/>
        <v>1.0731091872700798</v>
      </c>
      <c r="G30" s="21">
        <v>0</v>
      </c>
      <c r="H30" s="20">
        <f t="shared" si="7"/>
        <v>1.0731091872700798</v>
      </c>
      <c r="I30" s="21">
        <v>9</v>
      </c>
      <c r="J30" s="22">
        <f t="shared" si="2"/>
        <v>44.399000000000001</v>
      </c>
      <c r="K30" s="20">
        <f t="shared" si="8"/>
        <v>0.97652936041577254</v>
      </c>
      <c r="L30" s="20">
        <f t="shared" si="3"/>
        <v>4.2806766483979068E-2</v>
      </c>
      <c r="M30" s="20">
        <f t="shared" si="4"/>
        <v>1.2135504264375645</v>
      </c>
      <c r="N30" s="21">
        <v>39</v>
      </c>
      <c r="O30" s="21">
        <v>156</v>
      </c>
      <c r="P30" s="23">
        <f t="shared" si="5"/>
        <v>0.30338760660939113</v>
      </c>
      <c r="Q30" s="115">
        <f t="shared" si="6"/>
        <v>7.7791694002407978E-3</v>
      </c>
      <c r="R30" s="119"/>
    </row>
    <row r="31" spans="1:18" ht="13.8" customHeight="1" x14ac:dyDescent="0.25">
      <c r="A31" s="13">
        <v>1996</v>
      </c>
      <c r="B31" s="14">
        <v>1.8463296174301045</v>
      </c>
      <c r="C31" s="15">
        <v>35</v>
      </c>
      <c r="D31" s="16">
        <f t="shared" si="0"/>
        <v>1.2001142513295679</v>
      </c>
      <c r="E31" s="15">
        <v>6</v>
      </c>
      <c r="F31" s="16">
        <f t="shared" si="1"/>
        <v>1.1281073962497938</v>
      </c>
      <c r="G31" s="15">
        <v>0</v>
      </c>
      <c r="H31" s="16">
        <f t="shared" si="7"/>
        <v>1.1281073962497938</v>
      </c>
      <c r="I31" s="15">
        <v>9</v>
      </c>
      <c r="J31" s="17">
        <f t="shared" si="2"/>
        <v>44.399000000000001</v>
      </c>
      <c r="K31" s="16">
        <f t="shared" si="8"/>
        <v>1.0265777305873125</v>
      </c>
      <c r="L31" s="16">
        <f t="shared" si="3"/>
        <v>4.5000667642183564E-2</v>
      </c>
      <c r="M31" s="16">
        <f t="shared" si="4"/>
        <v>1.2757464273220829</v>
      </c>
      <c r="N31" s="15">
        <v>39</v>
      </c>
      <c r="O31" s="15">
        <v>156</v>
      </c>
      <c r="P31" s="18">
        <f t="shared" si="5"/>
        <v>0.31893660683052072</v>
      </c>
      <c r="Q31" s="114">
        <f t="shared" si="6"/>
        <v>8.1778617136030948E-3</v>
      </c>
      <c r="R31" s="119"/>
    </row>
    <row r="32" spans="1:18" ht="13.8" customHeight="1" x14ac:dyDescent="0.25">
      <c r="A32" s="13">
        <v>1997</v>
      </c>
      <c r="B32" s="14">
        <v>1.673409683924602</v>
      </c>
      <c r="C32" s="15">
        <v>35</v>
      </c>
      <c r="D32" s="16">
        <f t="shared" si="0"/>
        <v>1.0877162945509913</v>
      </c>
      <c r="E32" s="15">
        <v>6</v>
      </c>
      <c r="F32" s="16">
        <f t="shared" si="1"/>
        <v>1.0224533168779317</v>
      </c>
      <c r="G32" s="15">
        <v>0</v>
      </c>
      <c r="H32" s="16">
        <f t="shared" si="7"/>
        <v>1.0224533168779317</v>
      </c>
      <c r="I32" s="15">
        <v>9</v>
      </c>
      <c r="J32" s="17">
        <f t="shared" si="2"/>
        <v>44.399000000000008</v>
      </c>
      <c r="K32" s="16">
        <f t="shared" si="8"/>
        <v>0.93043251835891783</v>
      </c>
      <c r="L32" s="16">
        <f t="shared" si="3"/>
        <v>4.0786082996555305E-2</v>
      </c>
      <c r="M32" s="16">
        <f t="shared" si="4"/>
        <v>1.1562650599108446</v>
      </c>
      <c r="N32" s="15">
        <v>39</v>
      </c>
      <c r="O32" s="15">
        <v>156</v>
      </c>
      <c r="P32" s="18">
        <f t="shared" si="5"/>
        <v>0.28906626497771115</v>
      </c>
      <c r="Q32" s="114">
        <f t="shared" si="6"/>
        <v>7.4119555122490041E-3</v>
      </c>
      <c r="R32" s="119"/>
    </row>
    <row r="33" spans="1:18" ht="13.8" customHeight="1" x14ac:dyDescent="0.25">
      <c r="A33" s="13">
        <v>1998</v>
      </c>
      <c r="B33" s="14">
        <v>1.4124944343600387</v>
      </c>
      <c r="C33" s="15">
        <v>35</v>
      </c>
      <c r="D33" s="16">
        <f t="shared" si="0"/>
        <v>0.91812138233402529</v>
      </c>
      <c r="E33" s="15">
        <v>6</v>
      </c>
      <c r="F33" s="16">
        <f t="shared" si="1"/>
        <v>0.86303409939398379</v>
      </c>
      <c r="G33" s="15">
        <v>0</v>
      </c>
      <c r="H33" s="16">
        <f t="shared" si="7"/>
        <v>0.86303409939398379</v>
      </c>
      <c r="I33" s="15">
        <v>9</v>
      </c>
      <c r="J33" s="17">
        <f t="shared" si="2"/>
        <v>44.398999999999987</v>
      </c>
      <c r="K33" s="16">
        <f t="shared" si="8"/>
        <v>0.78536103044852523</v>
      </c>
      <c r="L33" s="16">
        <f t="shared" si="3"/>
        <v>3.4426784896373706E-2</v>
      </c>
      <c r="M33" s="16">
        <f t="shared" si="4"/>
        <v>0.97598213841974635</v>
      </c>
      <c r="N33" s="15">
        <v>39</v>
      </c>
      <c r="O33" s="15">
        <v>156</v>
      </c>
      <c r="P33" s="18">
        <f t="shared" si="5"/>
        <v>0.24399553460493656</v>
      </c>
      <c r="Q33" s="114">
        <f t="shared" si="6"/>
        <v>6.2562957591009377E-3</v>
      </c>
      <c r="R33" s="119"/>
    </row>
    <row r="34" spans="1:18" ht="13.8" customHeight="1" x14ac:dyDescent="0.25">
      <c r="A34" s="13">
        <v>1999</v>
      </c>
      <c r="B34" s="14">
        <v>1.5887748519979119</v>
      </c>
      <c r="C34" s="15">
        <v>35</v>
      </c>
      <c r="D34" s="16">
        <f t="shared" si="0"/>
        <v>1.0327036537986429</v>
      </c>
      <c r="E34" s="15">
        <v>6</v>
      </c>
      <c r="F34" s="16">
        <f t="shared" si="1"/>
        <v>0.97074143457072437</v>
      </c>
      <c r="G34" s="15">
        <v>0</v>
      </c>
      <c r="H34" s="16">
        <f t="shared" si="7"/>
        <v>0.97074143457072437</v>
      </c>
      <c r="I34" s="15">
        <v>9</v>
      </c>
      <c r="J34" s="17">
        <f t="shared" si="2"/>
        <v>44.398999999999987</v>
      </c>
      <c r="K34" s="16">
        <f t="shared" si="8"/>
        <v>0.88337470545935914</v>
      </c>
      <c r="L34" s="16">
        <f t="shared" si="3"/>
        <v>3.8723274759862321E-2</v>
      </c>
      <c r="M34" s="16">
        <f t="shared" si="4"/>
        <v>1.0977854778047169</v>
      </c>
      <c r="N34" s="15">
        <v>39</v>
      </c>
      <c r="O34" s="15">
        <v>156</v>
      </c>
      <c r="P34" s="18">
        <f t="shared" si="5"/>
        <v>0.27444636945117923</v>
      </c>
      <c r="Q34" s="114">
        <f t="shared" si="6"/>
        <v>7.0370863961840826E-3</v>
      </c>
      <c r="R34" s="119"/>
    </row>
    <row r="35" spans="1:18" ht="13.8" customHeight="1" x14ac:dyDescent="0.25">
      <c r="A35" s="13">
        <v>2000</v>
      </c>
      <c r="B35" s="14">
        <v>1.4983184036250781</v>
      </c>
      <c r="C35" s="15">
        <v>35</v>
      </c>
      <c r="D35" s="16">
        <f t="shared" si="0"/>
        <v>0.97390696235630081</v>
      </c>
      <c r="E35" s="15">
        <v>6</v>
      </c>
      <c r="F35" s="16">
        <f t="shared" si="1"/>
        <v>0.91547254461492278</v>
      </c>
      <c r="G35" s="15">
        <v>0</v>
      </c>
      <c r="H35" s="16">
        <f t="shared" si="7"/>
        <v>0.91547254461492278</v>
      </c>
      <c r="I35" s="15">
        <v>9</v>
      </c>
      <c r="J35" s="17">
        <f t="shared" si="2"/>
        <v>44.399000000000001</v>
      </c>
      <c r="K35" s="16">
        <f t="shared" si="8"/>
        <v>0.83308001559957967</v>
      </c>
      <c r="L35" s="16">
        <f t="shared" si="3"/>
        <v>3.6518576026282945E-2</v>
      </c>
      <c r="M35" s="16">
        <f t="shared" si="4"/>
        <v>1.0352833710571083</v>
      </c>
      <c r="N35" s="15">
        <v>39</v>
      </c>
      <c r="O35" s="15">
        <v>156</v>
      </c>
      <c r="P35" s="18">
        <f t="shared" si="5"/>
        <v>0.25882084276427708</v>
      </c>
      <c r="Q35" s="114">
        <f t="shared" si="6"/>
        <v>6.6364318657506942E-3</v>
      </c>
      <c r="R35" s="119"/>
    </row>
    <row r="36" spans="1:18" ht="13.8" customHeight="1" x14ac:dyDescent="0.25">
      <c r="A36" s="19">
        <v>2001</v>
      </c>
      <c r="B36" s="20">
        <v>1.3580287595306375</v>
      </c>
      <c r="C36" s="21">
        <v>35</v>
      </c>
      <c r="D36" s="20">
        <f t="shared" si="0"/>
        <v>0.8827186936949144</v>
      </c>
      <c r="E36" s="21">
        <v>6</v>
      </c>
      <c r="F36" s="20">
        <f t="shared" si="1"/>
        <v>0.82975557207321948</v>
      </c>
      <c r="G36" s="21">
        <v>0</v>
      </c>
      <c r="H36" s="20">
        <f t="shared" si="7"/>
        <v>0.82975557207321948</v>
      </c>
      <c r="I36" s="21">
        <v>9</v>
      </c>
      <c r="J36" s="22">
        <f t="shared" si="2"/>
        <v>44.399000000000001</v>
      </c>
      <c r="K36" s="20">
        <f t="shared" si="8"/>
        <v>0.75507757058662972</v>
      </c>
      <c r="L36" s="20">
        <f t="shared" si="3"/>
        <v>3.3099290765441304E-2</v>
      </c>
      <c r="M36" s="20">
        <f t="shared" si="4"/>
        <v>0.93834834355487817</v>
      </c>
      <c r="N36" s="21">
        <v>39</v>
      </c>
      <c r="O36" s="21">
        <v>156</v>
      </c>
      <c r="P36" s="23">
        <f t="shared" si="5"/>
        <v>0.23458708588871954</v>
      </c>
      <c r="Q36" s="115">
        <f t="shared" si="6"/>
        <v>6.0150534843261419E-3</v>
      </c>
      <c r="R36" s="119"/>
    </row>
    <row r="37" spans="1:18" ht="13.8" customHeight="1" x14ac:dyDescent="0.25">
      <c r="A37" s="19">
        <v>2002</v>
      </c>
      <c r="B37" s="20">
        <v>1.4999936283857642</v>
      </c>
      <c r="C37" s="21">
        <v>35</v>
      </c>
      <c r="D37" s="20">
        <f t="shared" si="0"/>
        <v>0.97499585845074677</v>
      </c>
      <c r="E37" s="21">
        <v>6</v>
      </c>
      <c r="F37" s="20">
        <f t="shared" si="1"/>
        <v>0.91649610694370198</v>
      </c>
      <c r="G37" s="21">
        <v>0</v>
      </c>
      <c r="H37" s="20">
        <f t="shared" si="7"/>
        <v>0.91649610694370198</v>
      </c>
      <c r="I37" s="21">
        <v>9</v>
      </c>
      <c r="J37" s="22">
        <f t="shared" si="2"/>
        <v>44.399000000000001</v>
      </c>
      <c r="K37" s="20">
        <f t="shared" si="8"/>
        <v>0.8340114573187688</v>
      </c>
      <c r="L37" s="20">
        <f t="shared" si="3"/>
        <v>3.6559406348220004E-2</v>
      </c>
      <c r="M37" s="20">
        <f t="shared" si="4"/>
        <v>1.0364408902688629</v>
      </c>
      <c r="N37" s="21">
        <v>39</v>
      </c>
      <c r="O37" s="21">
        <v>156</v>
      </c>
      <c r="P37" s="23">
        <f t="shared" si="5"/>
        <v>0.25911022256721572</v>
      </c>
      <c r="Q37" s="115">
        <f t="shared" si="6"/>
        <v>6.6438518606978386E-3</v>
      </c>
      <c r="R37" s="119"/>
    </row>
    <row r="38" spans="1:18" ht="13.8" customHeight="1" x14ac:dyDescent="0.25">
      <c r="A38" s="19">
        <v>2003</v>
      </c>
      <c r="B38" s="20">
        <v>1.5265377751644036</v>
      </c>
      <c r="C38" s="21">
        <v>35</v>
      </c>
      <c r="D38" s="20">
        <f t="shared" si="0"/>
        <v>0.99224955385686242</v>
      </c>
      <c r="E38" s="21">
        <v>6</v>
      </c>
      <c r="F38" s="20">
        <f t="shared" si="1"/>
        <v>0.93271458062545065</v>
      </c>
      <c r="G38" s="21">
        <v>0</v>
      </c>
      <c r="H38" s="20">
        <f t="shared" si="7"/>
        <v>0.93271458062545065</v>
      </c>
      <c r="I38" s="21">
        <v>9</v>
      </c>
      <c r="J38" s="22">
        <f t="shared" si="2"/>
        <v>44.399000000000001</v>
      </c>
      <c r="K38" s="20">
        <f t="shared" si="8"/>
        <v>0.84877026836916003</v>
      </c>
      <c r="L38" s="20">
        <f t="shared" si="3"/>
        <v>3.7206367928511126E-2</v>
      </c>
      <c r="M38" s="20">
        <f t="shared" ref="M38:M43" si="9">+L38*28.3495</f>
        <v>1.0547819275893262</v>
      </c>
      <c r="N38" s="21">
        <v>39</v>
      </c>
      <c r="O38" s="21">
        <v>156</v>
      </c>
      <c r="P38" s="23">
        <f t="shared" si="5"/>
        <v>0.26369548189733155</v>
      </c>
      <c r="Q38" s="115">
        <f t="shared" si="6"/>
        <v>6.7614226127520908E-3</v>
      </c>
      <c r="R38" s="119"/>
    </row>
    <row r="39" spans="1:18" ht="13.8" customHeight="1" x14ac:dyDescent="0.25">
      <c r="A39" s="19">
        <v>2004</v>
      </c>
      <c r="B39" s="20">
        <v>1.5672162544889252</v>
      </c>
      <c r="C39" s="21">
        <v>35</v>
      </c>
      <c r="D39" s="20">
        <f t="shared" si="0"/>
        <v>1.0186905654178013</v>
      </c>
      <c r="E39" s="21">
        <v>6</v>
      </c>
      <c r="F39" s="20">
        <f t="shared" si="1"/>
        <v>0.95756913149273326</v>
      </c>
      <c r="G39" s="21">
        <v>0</v>
      </c>
      <c r="H39" s="20">
        <f t="shared" si="7"/>
        <v>0.95756913149273326</v>
      </c>
      <c r="I39" s="21">
        <v>9</v>
      </c>
      <c r="J39" s="22">
        <f t="shared" si="2"/>
        <v>44.399000000000001</v>
      </c>
      <c r="K39" s="20">
        <f t="shared" si="8"/>
        <v>0.87138790965838731</v>
      </c>
      <c r="L39" s="20">
        <f t="shared" si="3"/>
        <v>3.8197826176806018E-2</v>
      </c>
      <c r="M39" s="20">
        <f t="shared" si="9"/>
        <v>1.0828892731993622</v>
      </c>
      <c r="N39" s="21">
        <v>39</v>
      </c>
      <c r="O39" s="21">
        <v>156</v>
      </c>
      <c r="P39" s="23">
        <f t="shared" si="5"/>
        <v>0.27072231829984056</v>
      </c>
      <c r="Q39" s="115">
        <f t="shared" si="6"/>
        <v>6.941597905124117E-3</v>
      </c>
      <c r="R39" s="119"/>
    </row>
    <row r="40" spans="1:18" ht="13.8" customHeight="1" x14ac:dyDescent="0.25">
      <c r="A40" s="19">
        <v>2005</v>
      </c>
      <c r="B40" s="20">
        <v>1.3163755528394649</v>
      </c>
      <c r="C40" s="21">
        <v>35</v>
      </c>
      <c r="D40" s="20">
        <f t="shared" si="0"/>
        <v>0.85564410934565227</v>
      </c>
      <c r="E40" s="21">
        <v>6</v>
      </c>
      <c r="F40" s="20">
        <f t="shared" si="1"/>
        <v>0.80430546278491311</v>
      </c>
      <c r="G40" s="21">
        <v>0</v>
      </c>
      <c r="H40" s="20">
        <f t="shared" si="7"/>
        <v>0.80430546278491311</v>
      </c>
      <c r="I40" s="21">
        <v>9</v>
      </c>
      <c r="J40" s="22">
        <f t="shared" si="2"/>
        <v>44.399000000000001</v>
      </c>
      <c r="K40" s="20">
        <f t="shared" si="8"/>
        <v>0.73191797113427093</v>
      </c>
      <c r="L40" s="20">
        <f t="shared" si="3"/>
        <v>3.208407544698174E-2</v>
      </c>
      <c r="M40" s="20">
        <f t="shared" si="9"/>
        <v>0.90956749688420879</v>
      </c>
      <c r="N40" s="21">
        <v>39</v>
      </c>
      <c r="O40" s="21">
        <v>156</v>
      </c>
      <c r="P40" s="23">
        <f t="shared" si="5"/>
        <v>0.2273918742210522</v>
      </c>
      <c r="Q40" s="115">
        <f t="shared" si="6"/>
        <v>5.8305608774628769E-3</v>
      </c>
      <c r="R40" s="119"/>
    </row>
    <row r="41" spans="1:18" ht="13.8" customHeight="1" x14ac:dyDescent="0.25">
      <c r="A41" s="13">
        <v>2006</v>
      </c>
      <c r="B41" s="14">
        <v>1.4873180375179682</v>
      </c>
      <c r="C41" s="15">
        <v>35</v>
      </c>
      <c r="D41" s="16">
        <f t="shared" si="0"/>
        <v>0.96675672438667937</v>
      </c>
      <c r="E41" s="15">
        <v>6</v>
      </c>
      <c r="F41" s="16">
        <f t="shared" si="1"/>
        <v>0.90875132092347854</v>
      </c>
      <c r="G41" s="15">
        <v>0</v>
      </c>
      <c r="H41" s="16">
        <f t="shared" si="7"/>
        <v>0.90875132092347854</v>
      </c>
      <c r="I41" s="15">
        <v>9</v>
      </c>
      <c r="J41" s="17">
        <f t="shared" si="2"/>
        <v>44.399000000000001</v>
      </c>
      <c r="K41" s="16">
        <f t="shared" si="8"/>
        <v>0.82696370204036551</v>
      </c>
      <c r="L41" s="16">
        <f t="shared" si="3"/>
        <v>3.6250463651084516E-2</v>
      </c>
      <c r="M41" s="16">
        <f t="shared" si="9"/>
        <v>1.0276825192764205</v>
      </c>
      <c r="N41" s="15">
        <v>39</v>
      </c>
      <c r="O41" s="15">
        <v>156</v>
      </c>
      <c r="P41" s="18">
        <f t="shared" si="5"/>
        <v>0.25692062981910513</v>
      </c>
      <c r="Q41" s="114">
        <f t="shared" si="6"/>
        <v>6.5877084569001317E-3</v>
      </c>
      <c r="R41" s="119"/>
    </row>
    <row r="42" spans="1:18" ht="13.8" customHeight="1" x14ac:dyDescent="0.25">
      <c r="A42" s="13">
        <v>2007</v>
      </c>
      <c r="B42" s="14">
        <v>1.4446515852405315</v>
      </c>
      <c r="C42" s="15">
        <v>35</v>
      </c>
      <c r="D42" s="16">
        <f t="shared" si="0"/>
        <v>0.93902353040634545</v>
      </c>
      <c r="E42" s="15">
        <v>6</v>
      </c>
      <c r="F42" s="16">
        <f t="shared" si="1"/>
        <v>0.88268211858196477</v>
      </c>
      <c r="G42" s="15">
        <v>0</v>
      </c>
      <c r="H42" s="16">
        <f t="shared" si="7"/>
        <v>0.88268211858196477</v>
      </c>
      <c r="I42" s="15">
        <v>9</v>
      </c>
      <c r="J42" s="17">
        <f t="shared" si="2"/>
        <v>44.399000000000001</v>
      </c>
      <c r="K42" s="16">
        <f t="shared" si="8"/>
        <v>0.80324072790958789</v>
      </c>
      <c r="L42" s="16">
        <f t="shared" si="3"/>
        <v>3.5210552456310704E-2</v>
      </c>
      <c r="M42" s="16">
        <f t="shared" si="9"/>
        <v>0.99820155686018031</v>
      </c>
      <c r="N42" s="15">
        <v>39</v>
      </c>
      <c r="O42" s="15">
        <v>156</v>
      </c>
      <c r="P42" s="18">
        <f t="shared" si="5"/>
        <v>0.24955038921504508</v>
      </c>
      <c r="Q42" s="114">
        <f t="shared" si="6"/>
        <v>6.3987279285908994E-3</v>
      </c>
      <c r="R42" s="119"/>
    </row>
    <row r="43" spans="1:18" ht="13.8" customHeight="1" x14ac:dyDescent="0.25">
      <c r="A43" s="13">
        <v>2008</v>
      </c>
      <c r="B43" s="14">
        <v>1.1891245270398505</v>
      </c>
      <c r="C43" s="15">
        <v>35</v>
      </c>
      <c r="D43" s="16">
        <f t="shared" si="0"/>
        <v>0.77293094257590278</v>
      </c>
      <c r="E43" s="15">
        <v>6</v>
      </c>
      <c r="F43" s="16">
        <f t="shared" si="1"/>
        <v>0.72655508602134866</v>
      </c>
      <c r="G43" s="15">
        <v>0</v>
      </c>
      <c r="H43" s="16">
        <f t="shared" si="7"/>
        <v>0.72655508602134866</v>
      </c>
      <c r="I43" s="15">
        <v>9</v>
      </c>
      <c r="J43" s="17">
        <f t="shared" si="2"/>
        <v>44.399000000000001</v>
      </c>
      <c r="K43" s="16">
        <f t="shared" si="8"/>
        <v>0.66116512827942731</v>
      </c>
      <c r="L43" s="16">
        <f t="shared" si="3"/>
        <v>2.8982580965673525E-2</v>
      </c>
      <c r="M43" s="16">
        <f t="shared" si="9"/>
        <v>0.82164167908636154</v>
      </c>
      <c r="N43" s="15">
        <v>39</v>
      </c>
      <c r="O43" s="15">
        <v>156</v>
      </c>
      <c r="P43" s="18">
        <f t="shared" si="5"/>
        <v>0.20541041977159039</v>
      </c>
      <c r="Q43" s="114">
        <f t="shared" si="6"/>
        <v>5.2669338402971892E-3</v>
      </c>
      <c r="R43" s="119"/>
    </row>
    <row r="44" spans="1:18" ht="13.8" customHeight="1" x14ac:dyDescent="0.25">
      <c r="A44" s="13">
        <v>2009</v>
      </c>
      <c r="B44" s="14">
        <v>1.1470999966363356</v>
      </c>
      <c r="C44" s="15">
        <v>35</v>
      </c>
      <c r="D44" s="16">
        <f t="shared" si="0"/>
        <v>0.74561499781361817</v>
      </c>
      <c r="E44" s="15">
        <v>6</v>
      </c>
      <c r="F44" s="16">
        <f t="shared" si="1"/>
        <v>0.70087809794480105</v>
      </c>
      <c r="G44" s="15">
        <v>0</v>
      </c>
      <c r="H44" s="16">
        <f t="shared" si="7"/>
        <v>0.70087809794480105</v>
      </c>
      <c r="I44" s="15">
        <v>9</v>
      </c>
      <c r="J44" s="17">
        <f t="shared" si="2"/>
        <v>44.399000000000001</v>
      </c>
      <c r="K44" s="16">
        <f t="shared" si="8"/>
        <v>0.63779906912976891</v>
      </c>
      <c r="L44" s="16">
        <f t="shared" si="3"/>
        <v>2.7958315359113157E-2</v>
      </c>
      <c r="M44" s="16">
        <f t="shared" ref="M44:M49" si="10">+L44*28.3495</f>
        <v>0.7926042612731784</v>
      </c>
      <c r="N44" s="15">
        <v>39</v>
      </c>
      <c r="O44" s="15">
        <v>156</v>
      </c>
      <c r="P44" s="18">
        <f t="shared" si="5"/>
        <v>0.1981510653182946</v>
      </c>
      <c r="Q44" s="114">
        <f t="shared" si="6"/>
        <v>5.0807965466229382E-3</v>
      </c>
      <c r="R44" s="119"/>
    </row>
    <row r="45" spans="1:18" ht="13.8" customHeight="1" x14ac:dyDescent="0.25">
      <c r="A45" s="13">
        <v>2010</v>
      </c>
      <c r="B45" s="14">
        <v>1.2606298809586809</v>
      </c>
      <c r="C45" s="15">
        <v>35</v>
      </c>
      <c r="D45" s="16">
        <f t="shared" si="0"/>
        <v>0.81940942262314254</v>
      </c>
      <c r="E45" s="15">
        <v>6</v>
      </c>
      <c r="F45" s="16">
        <f t="shared" si="1"/>
        <v>0.77024485726575398</v>
      </c>
      <c r="G45" s="15">
        <v>0</v>
      </c>
      <c r="H45" s="16">
        <f t="shared" si="7"/>
        <v>0.77024485726575398</v>
      </c>
      <c r="I45" s="15">
        <v>9</v>
      </c>
      <c r="J45" s="17">
        <f t="shared" si="2"/>
        <v>44.399000000000001</v>
      </c>
      <c r="K45" s="16">
        <f t="shared" si="8"/>
        <v>0.70092282011183615</v>
      </c>
      <c r="L45" s="16">
        <f t="shared" si="3"/>
        <v>3.0725383895313367E-2</v>
      </c>
      <c r="M45" s="16">
        <f t="shared" si="10"/>
        <v>0.87104927074018623</v>
      </c>
      <c r="N45" s="15">
        <v>39</v>
      </c>
      <c r="O45" s="15">
        <v>156</v>
      </c>
      <c r="P45" s="18">
        <f t="shared" si="5"/>
        <v>0.21776231768504656</v>
      </c>
      <c r="Q45" s="114">
        <f t="shared" si="6"/>
        <v>5.5836491714114506E-3</v>
      </c>
      <c r="R45" s="119"/>
    </row>
    <row r="46" spans="1:18" ht="13.8" customHeight="1" x14ac:dyDescent="0.25">
      <c r="A46" s="24">
        <v>2011</v>
      </c>
      <c r="B46" s="20">
        <v>1.2599996629266408</v>
      </c>
      <c r="C46" s="25">
        <v>35</v>
      </c>
      <c r="D46" s="26">
        <f t="shared" si="0"/>
        <v>0.81899978090231662</v>
      </c>
      <c r="E46" s="25">
        <v>6</v>
      </c>
      <c r="F46" s="26">
        <f t="shared" si="1"/>
        <v>0.76985979404817761</v>
      </c>
      <c r="G46" s="25">
        <v>0</v>
      </c>
      <c r="H46" s="20">
        <f t="shared" si="7"/>
        <v>0.76985979404817761</v>
      </c>
      <c r="I46" s="25">
        <v>9</v>
      </c>
      <c r="J46" s="27">
        <f t="shared" si="2"/>
        <v>44.398999999999987</v>
      </c>
      <c r="K46" s="20">
        <f t="shared" si="8"/>
        <v>0.70057241258384162</v>
      </c>
      <c r="L46" s="26">
        <f t="shared" si="3"/>
        <v>3.0710023565319086E-2</v>
      </c>
      <c r="M46" s="26">
        <f t="shared" si="10"/>
        <v>0.8706138130650134</v>
      </c>
      <c r="N46" s="25">
        <v>39</v>
      </c>
      <c r="O46" s="25">
        <v>156</v>
      </c>
      <c r="P46" s="28">
        <f t="shared" si="5"/>
        <v>0.21765345326625332</v>
      </c>
      <c r="Q46" s="116">
        <f t="shared" si="6"/>
        <v>5.5808577760577778E-3</v>
      </c>
      <c r="R46" s="119"/>
    </row>
    <row r="47" spans="1:18" ht="13.8" customHeight="1" x14ac:dyDescent="0.25">
      <c r="A47" s="19">
        <v>2012</v>
      </c>
      <c r="B47" s="20">
        <v>1.0923587471589391</v>
      </c>
      <c r="C47" s="21">
        <v>35</v>
      </c>
      <c r="D47" s="20">
        <f t="shared" ref="D47:D56" si="11">+B47-B47*(C47/100)</f>
        <v>0.71003318565331042</v>
      </c>
      <c r="E47" s="21">
        <v>6</v>
      </c>
      <c r="F47" s="20">
        <f t="shared" ref="F47:F56" si="12">+(D47-D47*(E47)/100)</f>
        <v>0.66743119451411181</v>
      </c>
      <c r="G47" s="21">
        <v>0</v>
      </c>
      <c r="H47" s="20">
        <f t="shared" si="7"/>
        <v>0.66743119451411181</v>
      </c>
      <c r="I47" s="21">
        <v>9</v>
      </c>
      <c r="J47" s="22">
        <f t="shared" ref="J47:J56" si="13">100-(K47/B47*100)</f>
        <v>44.399000000000001</v>
      </c>
      <c r="K47" s="20">
        <f t="shared" si="8"/>
        <v>0.60736238700784173</v>
      </c>
      <c r="L47" s="20">
        <f t="shared" ref="L47:L56" si="14">+(K47/365)*16</f>
        <v>2.6624104635960186E-2</v>
      </c>
      <c r="M47" s="20">
        <f t="shared" si="10"/>
        <v>0.75478005437715323</v>
      </c>
      <c r="N47" s="21">
        <v>39</v>
      </c>
      <c r="O47" s="21">
        <v>156</v>
      </c>
      <c r="P47" s="23">
        <f t="shared" ref="P47:P56" si="15">+Q47*N47</f>
        <v>0.18869501359428834</v>
      </c>
      <c r="Q47" s="115">
        <f t="shared" ref="Q47:Q56" si="16">+M47/O47</f>
        <v>4.8383336819048288E-3</v>
      </c>
      <c r="R47" s="119"/>
    </row>
    <row r="48" spans="1:18" ht="13.8" customHeight="1" x14ac:dyDescent="0.25">
      <c r="A48" s="19">
        <v>2013</v>
      </c>
      <c r="B48" s="20">
        <v>1.0457949218712266</v>
      </c>
      <c r="C48" s="21">
        <v>35</v>
      </c>
      <c r="D48" s="20">
        <f t="shared" si="11"/>
        <v>0.67976669921629729</v>
      </c>
      <c r="E48" s="21">
        <v>6</v>
      </c>
      <c r="F48" s="20">
        <f t="shared" si="12"/>
        <v>0.63898069726331941</v>
      </c>
      <c r="G48" s="21">
        <v>0</v>
      </c>
      <c r="H48" s="20">
        <f t="shared" si="7"/>
        <v>0.63898069726331941</v>
      </c>
      <c r="I48" s="21">
        <v>9</v>
      </c>
      <c r="J48" s="22">
        <f t="shared" si="13"/>
        <v>44.399000000000001</v>
      </c>
      <c r="K48" s="20">
        <f t="shared" si="8"/>
        <v>0.58147243450962072</v>
      </c>
      <c r="L48" s="20">
        <f t="shared" si="14"/>
        <v>2.5489202608640908E-2</v>
      </c>
      <c r="M48" s="20">
        <f t="shared" si="10"/>
        <v>0.72260614935366541</v>
      </c>
      <c r="N48" s="21">
        <v>39</v>
      </c>
      <c r="O48" s="21">
        <v>156</v>
      </c>
      <c r="P48" s="23">
        <f t="shared" si="15"/>
        <v>0.18065153733841635</v>
      </c>
      <c r="Q48" s="115">
        <f t="shared" si="16"/>
        <v>4.6320907009850349E-3</v>
      </c>
      <c r="R48" s="119"/>
    </row>
    <row r="49" spans="1:18" ht="13.8" customHeight="1" x14ac:dyDescent="0.25">
      <c r="A49" s="19">
        <v>2014</v>
      </c>
      <c r="B49" s="20">
        <v>1.0605082808130983</v>
      </c>
      <c r="C49" s="21">
        <v>35</v>
      </c>
      <c r="D49" s="20">
        <f t="shared" si="11"/>
        <v>0.68933038252851397</v>
      </c>
      <c r="E49" s="21">
        <v>6</v>
      </c>
      <c r="F49" s="20">
        <f t="shared" si="12"/>
        <v>0.64797055957680316</v>
      </c>
      <c r="G49" s="21">
        <v>0</v>
      </c>
      <c r="H49" s="20">
        <f t="shared" si="7"/>
        <v>0.64797055957680316</v>
      </c>
      <c r="I49" s="21">
        <v>9</v>
      </c>
      <c r="J49" s="22">
        <f t="shared" si="13"/>
        <v>44.399000000000001</v>
      </c>
      <c r="K49" s="20">
        <f t="shared" si="8"/>
        <v>0.58965320921489084</v>
      </c>
      <c r="L49" s="20">
        <f t="shared" si="14"/>
        <v>2.5847811910789737E-2</v>
      </c>
      <c r="M49" s="20">
        <f t="shared" si="10"/>
        <v>0.73277254376493361</v>
      </c>
      <c r="N49" s="21">
        <v>39</v>
      </c>
      <c r="O49" s="21">
        <v>156</v>
      </c>
      <c r="P49" s="23">
        <f t="shared" si="15"/>
        <v>0.1831931359412334</v>
      </c>
      <c r="Q49" s="115">
        <f t="shared" si="16"/>
        <v>4.6972598959290615E-3</v>
      </c>
      <c r="R49" s="119"/>
    </row>
    <row r="50" spans="1:18" ht="13.8" customHeight="1" x14ac:dyDescent="0.25">
      <c r="A50" s="19">
        <v>2015</v>
      </c>
      <c r="B50" s="20">
        <v>1.0481678319644434</v>
      </c>
      <c r="C50" s="21">
        <v>35</v>
      </c>
      <c r="D50" s="20">
        <f t="shared" si="11"/>
        <v>0.68130909077688817</v>
      </c>
      <c r="E50" s="21">
        <v>6</v>
      </c>
      <c r="F50" s="20">
        <f t="shared" si="12"/>
        <v>0.64043054533027488</v>
      </c>
      <c r="G50" s="21">
        <v>0</v>
      </c>
      <c r="H50" s="20">
        <f t="shared" si="7"/>
        <v>0.64043054533027488</v>
      </c>
      <c r="I50" s="21">
        <v>9</v>
      </c>
      <c r="J50" s="22">
        <f t="shared" si="13"/>
        <v>44.399000000000008</v>
      </c>
      <c r="K50" s="20">
        <f t="shared" si="8"/>
        <v>0.58279179625055011</v>
      </c>
      <c r="L50" s="20">
        <f t="shared" si="14"/>
        <v>2.5547037643859731E-2</v>
      </c>
      <c r="M50" s="20">
        <f>+L50*28.3495</f>
        <v>0.72424574368460137</v>
      </c>
      <c r="N50" s="21">
        <v>39</v>
      </c>
      <c r="O50" s="21">
        <v>156</v>
      </c>
      <c r="P50" s="23">
        <f t="shared" si="15"/>
        <v>0.18106143592115034</v>
      </c>
      <c r="Q50" s="115">
        <f t="shared" si="16"/>
        <v>4.6426009210551369E-3</v>
      </c>
      <c r="R50" s="119"/>
    </row>
    <row r="51" spans="1:18" ht="13.8" customHeight="1" x14ac:dyDescent="0.25">
      <c r="A51" s="29">
        <v>2016</v>
      </c>
      <c r="B51" s="14">
        <v>1.0232332129681974</v>
      </c>
      <c r="C51" s="30">
        <v>35</v>
      </c>
      <c r="D51" s="14">
        <f t="shared" si="11"/>
        <v>0.66510158842932832</v>
      </c>
      <c r="E51" s="30">
        <v>6</v>
      </c>
      <c r="F51" s="14">
        <f t="shared" si="12"/>
        <v>0.62519549312356859</v>
      </c>
      <c r="G51" s="30">
        <v>0</v>
      </c>
      <c r="H51" s="16">
        <f t="shared" si="7"/>
        <v>0.62519549312356859</v>
      </c>
      <c r="I51" s="30">
        <v>9</v>
      </c>
      <c r="J51" s="32">
        <f t="shared" si="13"/>
        <v>44.399000000000001</v>
      </c>
      <c r="K51" s="16">
        <f t="shared" si="8"/>
        <v>0.56892789874244742</v>
      </c>
      <c r="L51" s="14">
        <f t="shared" si="14"/>
        <v>2.493930515035386E-2</v>
      </c>
      <c r="M51" s="14">
        <f>+L51*28.3495</f>
        <v>0.70701683135995674</v>
      </c>
      <c r="N51" s="30">
        <v>39</v>
      </c>
      <c r="O51" s="30">
        <v>156</v>
      </c>
      <c r="P51" s="33">
        <f t="shared" si="15"/>
        <v>0.17675420783998919</v>
      </c>
      <c r="Q51" s="117">
        <f t="shared" si="16"/>
        <v>4.5321591753843381E-3</v>
      </c>
      <c r="R51" s="119"/>
    </row>
    <row r="52" spans="1:18" ht="13.8" customHeight="1" x14ac:dyDescent="0.25">
      <c r="A52" s="59">
        <v>2017</v>
      </c>
      <c r="B52" s="14">
        <v>0.98972667801827163</v>
      </c>
      <c r="C52" s="31">
        <v>35</v>
      </c>
      <c r="D52" s="35">
        <f t="shared" si="11"/>
        <v>0.64332234071187666</v>
      </c>
      <c r="E52" s="31">
        <v>6</v>
      </c>
      <c r="F52" s="35">
        <f t="shared" si="12"/>
        <v>0.60472300026916403</v>
      </c>
      <c r="G52" s="31">
        <v>0</v>
      </c>
      <c r="H52" s="80">
        <f>F52-(F52*G52/100)</f>
        <v>0.60472300026916403</v>
      </c>
      <c r="I52" s="31">
        <v>9</v>
      </c>
      <c r="J52" s="60">
        <f t="shared" si="13"/>
        <v>44.399000000000001</v>
      </c>
      <c r="K52" s="80">
        <f>+H52-H52*I52/100</f>
        <v>0.55029793024493923</v>
      </c>
      <c r="L52" s="35">
        <f t="shared" si="14"/>
        <v>2.4122648997038431E-2</v>
      </c>
      <c r="M52" s="35">
        <f>+L52*28.3495</f>
        <v>0.68386503774154095</v>
      </c>
      <c r="N52" s="31">
        <v>39</v>
      </c>
      <c r="O52" s="31">
        <v>156</v>
      </c>
      <c r="P52" s="61">
        <f t="shared" si="15"/>
        <v>0.17096625943538524</v>
      </c>
      <c r="Q52" s="120">
        <f t="shared" si="16"/>
        <v>4.3837502419329551E-3</v>
      </c>
      <c r="R52" s="119"/>
    </row>
    <row r="53" spans="1:18" ht="13.8" customHeight="1" x14ac:dyDescent="0.25">
      <c r="A53" s="59">
        <v>2018</v>
      </c>
      <c r="B53" s="35">
        <v>0.99087262527040987</v>
      </c>
      <c r="C53" s="31">
        <v>35</v>
      </c>
      <c r="D53" s="35">
        <f t="shared" si="11"/>
        <v>0.64406720642576643</v>
      </c>
      <c r="E53" s="31">
        <v>6</v>
      </c>
      <c r="F53" s="35">
        <f t="shared" si="12"/>
        <v>0.60542317404022039</v>
      </c>
      <c r="G53" s="31">
        <v>0</v>
      </c>
      <c r="H53" s="80">
        <f>F53-(F53*G53/100)</f>
        <v>0.60542317404022039</v>
      </c>
      <c r="I53" s="31">
        <v>9</v>
      </c>
      <c r="J53" s="60">
        <f t="shared" si="13"/>
        <v>44.399000000000001</v>
      </c>
      <c r="K53" s="80">
        <f>+H53-H53*I53/100</f>
        <v>0.55093508837660055</v>
      </c>
      <c r="L53" s="35">
        <f t="shared" si="14"/>
        <v>2.4150579216508518E-2</v>
      </c>
      <c r="M53" s="35">
        <f>+L53*28.3495</f>
        <v>0.68465684549840822</v>
      </c>
      <c r="N53" s="31">
        <v>39</v>
      </c>
      <c r="O53" s="31">
        <v>156</v>
      </c>
      <c r="P53" s="61">
        <f t="shared" si="15"/>
        <v>0.17116421137460205</v>
      </c>
      <c r="Q53" s="120">
        <f t="shared" si="16"/>
        <v>4.3888259326821041E-3</v>
      </c>
      <c r="R53" s="119"/>
    </row>
    <row r="54" spans="1:18" ht="13.8" customHeight="1" x14ac:dyDescent="0.25">
      <c r="A54" s="59">
        <v>2019</v>
      </c>
      <c r="B54" s="35">
        <v>0.95154329406507088</v>
      </c>
      <c r="C54" s="31">
        <v>35</v>
      </c>
      <c r="D54" s="35">
        <f t="shared" si="11"/>
        <v>0.6185031411422961</v>
      </c>
      <c r="E54" s="31">
        <v>6</v>
      </c>
      <c r="F54" s="35">
        <f t="shared" si="12"/>
        <v>0.58139295267375835</v>
      </c>
      <c r="G54" s="31">
        <v>0</v>
      </c>
      <c r="H54" s="80">
        <f>F54-(F54*G54/100)</f>
        <v>0.58139295267375835</v>
      </c>
      <c r="I54" s="31">
        <v>9</v>
      </c>
      <c r="J54" s="60">
        <f t="shared" si="13"/>
        <v>44.399000000000001</v>
      </c>
      <c r="K54" s="80">
        <f>+H54-H54*I54/100</f>
        <v>0.52906758693312006</v>
      </c>
      <c r="L54" s="35">
        <f t="shared" si="14"/>
        <v>2.3192003810766908E-2</v>
      </c>
      <c r="M54" s="35">
        <f>+L54*28.3495</f>
        <v>0.65748171203333639</v>
      </c>
      <c r="N54" s="31">
        <v>39</v>
      </c>
      <c r="O54" s="31">
        <v>156</v>
      </c>
      <c r="P54" s="61">
        <f t="shared" si="15"/>
        <v>0.16437042800833407</v>
      </c>
      <c r="Q54" s="120">
        <f t="shared" si="16"/>
        <v>4.2146263591880534E-3</v>
      </c>
      <c r="R54" s="119"/>
    </row>
    <row r="55" spans="1:18" ht="13.8" customHeight="1" x14ac:dyDescent="0.25">
      <c r="A55" s="59">
        <v>2020</v>
      </c>
      <c r="B55" s="84">
        <v>1.133686362064674</v>
      </c>
      <c r="C55" s="31">
        <v>35</v>
      </c>
      <c r="D55" s="35">
        <f t="shared" si="11"/>
        <v>0.73689613534203813</v>
      </c>
      <c r="E55" s="31">
        <v>6</v>
      </c>
      <c r="F55" s="35">
        <f t="shared" si="12"/>
        <v>0.69268236722151588</v>
      </c>
      <c r="G55" s="31">
        <v>0</v>
      </c>
      <c r="H55" s="80">
        <f t="shared" ref="H55:H56" si="17">F55-(F55*G55/100)</f>
        <v>0.69268236722151588</v>
      </c>
      <c r="I55" s="31">
        <v>9</v>
      </c>
      <c r="J55" s="60">
        <f t="shared" si="13"/>
        <v>44.399000000000001</v>
      </c>
      <c r="K55" s="80">
        <f t="shared" ref="K55:K56" si="18">+H55-H55*I55/100</f>
        <v>0.63034095417157943</v>
      </c>
      <c r="L55" s="35">
        <f t="shared" si="14"/>
        <v>2.7631384292452797E-2</v>
      </c>
      <c r="M55" s="35">
        <f t="shared" ref="M55:M56" si="19">+L55*28.3495</f>
        <v>0.78333592899889048</v>
      </c>
      <c r="N55" s="31">
        <v>39</v>
      </c>
      <c r="O55" s="31">
        <v>156</v>
      </c>
      <c r="P55" s="61">
        <f t="shared" si="15"/>
        <v>0.19583398224972259</v>
      </c>
      <c r="Q55" s="120">
        <f t="shared" si="16"/>
        <v>5.0213841602492976E-3</v>
      </c>
      <c r="R55" s="119"/>
    </row>
    <row r="56" spans="1:18" ht="13.8" customHeight="1" x14ac:dyDescent="0.25">
      <c r="A56" s="19">
        <v>2021</v>
      </c>
      <c r="B56" s="76">
        <v>1.1531968663886463</v>
      </c>
      <c r="C56" s="25">
        <v>35</v>
      </c>
      <c r="D56" s="26">
        <f t="shared" si="11"/>
        <v>0.74957796315262004</v>
      </c>
      <c r="E56" s="25">
        <v>6</v>
      </c>
      <c r="F56" s="26">
        <f t="shared" si="12"/>
        <v>0.70460328536346284</v>
      </c>
      <c r="G56" s="25">
        <v>0</v>
      </c>
      <c r="H56" s="26">
        <f t="shared" si="17"/>
        <v>0.70460328536346284</v>
      </c>
      <c r="I56" s="25">
        <v>9</v>
      </c>
      <c r="J56" s="27">
        <f t="shared" si="13"/>
        <v>44.399000000000001</v>
      </c>
      <c r="K56" s="26">
        <f t="shared" si="18"/>
        <v>0.64118898968075122</v>
      </c>
      <c r="L56" s="26">
        <f t="shared" si="14"/>
        <v>2.8106914616142519E-2</v>
      </c>
      <c r="M56" s="26">
        <f t="shared" si="19"/>
        <v>0.79681697591033229</v>
      </c>
      <c r="N56" s="25">
        <v>39</v>
      </c>
      <c r="O56" s="25">
        <v>156</v>
      </c>
      <c r="P56" s="28">
        <f t="shared" si="15"/>
        <v>0.19920424397758307</v>
      </c>
      <c r="Q56" s="116">
        <f t="shared" si="16"/>
        <v>5.1078011276303355E-3</v>
      </c>
      <c r="R56" s="119"/>
    </row>
    <row r="57" spans="1:18" ht="13.8" customHeight="1" thickBot="1" x14ac:dyDescent="0.3">
      <c r="A57" s="123">
        <v>2022</v>
      </c>
      <c r="B57" s="135" t="s">
        <v>8</v>
      </c>
      <c r="C57" s="178" t="s">
        <v>8</v>
      </c>
      <c r="D57" s="179" t="s">
        <v>8</v>
      </c>
      <c r="E57" s="178" t="s">
        <v>8</v>
      </c>
      <c r="F57" s="179" t="s">
        <v>8</v>
      </c>
      <c r="G57" s="178" t="s">
        <v>8</v>
      </c>
      <c r="H57" s="179" t="s">
        <v>8</v>
      </c>
      <c r="I57" s="178" t="s">
        <v>8</v>
      </c>
      <c r="J57" s="180" t="s">
        <v>8</v>
      </c>
      <c r="K57" s="179" t="s">
        <v>8</v>
      </c>
      <c r="L57" s="179" t="s">
        <v>8</v>
      </c>
      <c r="M57" s="179" t="s">
        <v>8</v>
      </c>
      <c r="N57" s="178" t="s">
        <v>8</v>
      </c>
      <c r="O57" s="178" t="s">
        <v>8</v>
      </c>
      <c r="P57" s="181" t="s">
        <v>8</v>
      </c>
      <c r="Q57" s="182" t="s">
        <v>8</v>
      </c>
      <c r="R57" s="119"/>
    </row>
    <row r="58" spans="1:18" ht="15" customHeight="1" thickTop="1" x14ac:dyDescent="0.25">
      <c r="A58" s="7" t="s">
        <v>96</v>
      </c>
    </row>
    <row r="59" spans="1:18" ht="15" customHeight="1" x14ac:dyDescent="0.25">
      <c r="A59" s="7" t="s">
        <v>88</v>
      </c>
    </row>
    <row r="60" spans="1:18" ht="15" customHeight="1" x14ac:dyDescent="0.25">
      <c r="A60" s="7" t="s">
        <v>104</v>
      </c>
    </row>
    <row r="61" spans="1:18" ht="15" customHeight="1" x14ac:dyDescent="0.25">
      <c r="A61" s="7" t="s">
        <v>209</v>
      </c>
    </row>
    <row r="62" spans="1:18" ht="15" customHeight="1" x14ac:dyDescent="0.25">
      <c r="A62" s="7" t="s">
        <v>210</v>
      </c>
    </row>
    <row r="63" spans="1:18" ht="15" customHeight="1" x14ac:dyDescent="0.25">
      <c r="A63" s="7" t="s">
        <v>105</v>
      </c>
    </row>
    <row r="64" spans="1:18" ht="15" customHeight="1" x14ac:dyDescent="0.25">
      <c r="A64" s="7" t="s">
        <v>106</v>
      </c>
    </row>
    <row r="65" spans="1:1" ht="15" customHeight="1" x14ac:dyDescent="0.25">
      <c r="A65"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99">
    <pageSetUpPr fitToPage="1"/>
  </sheetPr>
  <dimension ref="A1:R65"/>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149</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90</v>
      </c>
      <c r="L4" s="12" t="s">
        <v>82</v>
      </c>
      <c r="M4" s="12" t="s">
        <v>83</v>
      </c>
      <c r="N4" s="12" t="s">
        <v>84</v>
      </c>
      <c r="O4" s="12" t="s">
        <v>85</v>
      </c>
      <c r="P4" s="12" t="s">
        <v>84</v>
      </c>
      <c r="Q4" s="113" t="s">
        <v>86</v>
      </c>
      <c r="R4" s="119"/>
    </row>
    <row r="5" spans="1:18" ht="13.8" customHeight="1" x14ac:dyDescent="0.25">
      <c r="A5" s="13">
        <v>1970</v>
      </c>
      <c r="B5" s="83" t="s">
        <v>8</v>
      </c>
      <c r="C5" s="75" t="s">
        <v>8</v>
      </c>
      <c r="D5" s="75" t="s">
        <v>8</v>
      </c>
      <c r="E5" s="75" t="s">
        <v>8</v>
      </c>
      <c r="F5" s="75" t="s">
        <v>8</v>
      </c>
      <c r="G5" s="75" t="s">
        <v>8</v>
      </c>
      <c r="H5" s="75" t="s">
        <v>8</v>
      </c>
      <c r="I5" s="75" t="s">
        <v>8</v>
      </c>
      <c r="J5" s="75" t="s">
        <v>8</v>
      </c>
      <c r="K5" s="75" t="s">
        <v>8</v>
      </c>
      <c r="L5" s="75" t="s">
        <v>8</v>
      </c>
      <c r="M5" s="75" t="s">
        <v>8</v>
      </c>
      <c r="N5" s="75" t="s">
        <v>8</v>
      </c>
      <c r="O5" s="75" t="s">
        <v>8</v>
      </c>
      <c r="P5" s="75" t="s">
        <v>8</v>
      </c>
      <c r="Q5" s="183" t="s">
        <v>8</v>
      </c>
      <c r="R5" s="119"/>
    </row>
    <row r="6" spans="1:18" ht="13.8" customHeight="1" x14ac:dyDescent="0.25">
      <c r="A6" s="19">
        <v>1971</v>
      </c>
      <c r="B6" s="76" t="s">
        <v>8</v>
      </c>
      <c r="C6" s="76" t="s">
        <v>8</v>
      </c>
      <c r="D6" s="76" t="s">
        <v>8</v>
      </c>
      <c r="E6" s="76" t="s">
        <v>8</v>
      </c>
      <c r="F6" s="76" t="s">
        <v>8</v>
      </c>
      <c r="G6" s="76" t="s">
        <v>8</v>
      </c>
      <c r="H6" s="76" t="s">
        <v>8</v>
      </c>
      <c r="I6" s="76" t="s">
        <v>8</v>
      </c>
      <c r="J6" s="76" t="s">
        <v>8</v>
      </c>
      <c r="K6" s="76" t="s">
        <v>8</v>
      </c>
      <c r="L6" s="76" t="s">
        <v>8</v>
      </c>
      <c r="M6" s="76" t="s">
        <v>8</v>
      </c>
      <c r="N6" s="76" t="s">
        <v>8</v>
      </c>
      <c r="O6" s="76" t="s">
        <v>8</v>
      </c>
      <c r="P6" s="76" t="s">
        <v>8</v>
      </c>
      <c r="Q6" s="170" t="s">
        <v>8</v>
      </c>
      <c r="R6" s="119"/>
    </row>
    <row r="7" spans="1:18" ht="13.8" customHeight="1" x14ac:dyDescent="0.25">
      <c r="A7" s="19">
        <v>1972</v>
      </c>
      <c r="B7" s="76" t="s">
        <v>8</v>
      </c>
      <c r="C7" s="76" t="s">
        <v>8</v>
      </c>
      <c r="D7" s="76" t="s">
        <v>8</v>
      </c>
      <c r="E7" s="76" t="s">
        <v>8</v>
      </c>
      <c r="F7" s="76" t="s">
        <v>8</v>
      </c>
      <c r="G7" s="76" t="s">
        <v>8</v>
      </c>
      <c r="H7" s="76" t="s">
        <v>8</v>
      </c>
      <c r="I7" s="76" t="s">
        <v>8</v>
      </c>
      <c r="J7" s="76" t="s">
        <v>8</v>
      </c>
      <c r="K7" s="76" t="s">
        <v>8</v>
      </c>
      <c r="L7" s="76" t="s">
        <v>8</v>
      </c>
      <c r="M7" s="76" t="s">
        <v>8</v>
      </c>
      <c r="N7" s="76" t="s">
        <v>8</v>
      </c>
      <c r="O7" s="76" t="s">
        <v>8</v>
      </c>
      <c r="P7" s="76" t="s">
        <v>8</v>
      </c>
      <c r="Q7" s="170" t="s">
        <v>8</v>
      </c>
      <c r="R7" s="119"/>
    </row>
    <row r="8" spans="1:18" ht="13.8" customHeight="1" x14ac:dyDescent="0.25">
      <c r="A8" s="19">
        <v>1973</v>
      </c>
      <c r="B8" s="76" t="s">
        <v>8</v>
      </c>
      <c r="C8" s="76" t="s">
        <v>8</v>
      </c>
      <c r="D8" s="76" t="s">
        <v>8</v>
      </c>
      <c r="E8" s="76" t="s">
        <v>8</v>
      </c>
      <c r="F8" s="76" t="s">
        <v>8</v>
      </c>
      <c r="G8" s="76" t="s">
        <v>8</v>
      </c>
      <c r="H8" s="76" t="s">
        <v>8</v>
      </c>
      <c r="I8" s="76" t="s">
        <v>8</v>
      </c>
      <c r="J8" s="76" t="s">
        <v>8</v>
      </c>
      <c r="K8" s="76" t="s">
        <v>8</v>
      </c>
      <c r="L8" s="76" t="s">
        <v>8</v>
      </c>
      <c r="M8" s="76" t="s">
        <v>8</v>
      </c>
      <c r="N8" s="76" t="s">
        <v>8</v>
      </c>
      <c r="O8" s="76" t="s">
        <v>8</v>
      </c>
      <c r="P8" s="76" t="s">
        <v>8</v>
      </c>
      <c r="Q8" s="170" t="s">
        <v>8</v>
      </c>
      <c r="R8" s="119"/>
    </row>
    <row r="9" spans="1:18" ht="13.8" customHeight="1" x14ac:dyDescent="0.25">
      <c r="A9" s="19">
        <v>1974</v>
      </c>
      <c r="B9" s="76" t="s">
        <v>8</v>
      </c>
      <c r="C9" s="76" t="s">
        <v>8</v>
      </c>
      <c r="D9" s="76" t="s">
        <v>8</v>
      </c>
      <c r="E9" s="76" t="s">
        <v>8</v>
      </c>
      <c r="F9" s="76" t="s">
        <v>8</v>
      </c>
      <c r="G9" s="76" t="s">
        <v>8</v>
      </c>
      <c r="H9" s="76" t="s">
        <v>8</v>
      </c>
      <c r="I9" s="76" t="s">
        <v>8</v>
      </c>
      <c r="J9" s="76" t="s">
        <v>8</v>
      </c>
      <c r="K9" s="76" t="s">
        <v>8</v>
      </c>
      <c r="L9" s="76" t="s">
        <v>8</v>
      </c>
      <c r="M9" s="76" t="s">
        <v>8</v>
      </c>
      <c r="N9" s="76" t="s">
        <v>8</v>
      </c>
      <c r="O9" s="76" t="s">
        <v>8</v>
      </c>
      <c r="P9" s="76" t="s">
        <v>8</v>
      </c>
      <c r="Q9" s="170" t="s">
        <v>8</v>
      </c>
      <c r="R9" s="119"/>
    </row>
    <row r="10" spans="1:18" ht="13.8" customHeight="1" x14ac:dyDescent="0.25">
      <c r="A10" s="19">
        <v>1975</v>
      </c>
      <c r="B10" s="76" t="s">
        <v>8</v>
      </c>
      <c r="C10" s="76" t="s">
        <v>8</v>
      </c>
      <c r="D10" s="76" t="s">
        <v>8</v>
      </c>
      <c r="E10" s="76" t="s">
        <v>8</v>
      </c>
      <c r="F10" s="76" t="s">
        <v>8</v>
      </c>
      <c r="G10" s="76" t="s">
        <v>8</v>
      </c>
      <c r="H10" s="76" t="s">
        <v>8</v>
      </c>
      <c r="I10" s="76" t="s">
        <v>8</v>
      </c>
      <c r="J10" s="76" t="s">
        <v>8</v>
      </c>
      <c r="K10" s="76" t="s">
        <v>8</v>
      </c>
      <c r="L10" s="76" t="s">
        <v>8</v>
      </c>
      <c r="M10" s="76" t="s">
        <v>8</v>
      </c>
      <c r="N10" s="76" t="s">
        <v>8</v>
      </c>
      <c r="O10" s="76" t="s">
        <v>8</v>
      </c>
      <c r="P10" s="76" t="s">
        <v>8</v>
      </c>
      <c r="Q10" s="170" t="s">
        <v>8</v>
      </c>
      <c r="R10" s="119"/>
    </row>
    <row r="11" spans="1:18" ht="13.8" customHeight="1" x14ac:dyDescent="0.25">
      <c r="A11" s="13">
        <v>1976</v>
      </c>
      <c r="B11" s="83" t="s">
        <v>8</v>
      </c>
      <c r="C11" s="75" t="s">
        <v>8</v>
      </c>
      <c r="D11" s="75" t="s">
        <v>8</v>
      </c>
      <c r="E11" s="75" t="s">
        <v>8</v>
      </c>
      <c r="F11" s="75" t="s">
        <v>8</v>
      </c>
      <c r="G11" s="75" t="s">
        <v>8</v>
      </c>
      <c r="H11" s="75" t="s">
        <v>8</v>
      </c>
      <c r="I11" s="75" t="s">
        <v>8</v>
      </c>
      <c r="J11" s="75" t="s">
        <v>8</v>
      </c>
      <c r="K11" s="75" t="s">
        <v>8</v>
      </c>
      <c r="L11" s="75" t="s">
        <v>8</v>
      </c>
      <c r="M11" s="75" t="s">
        <v>8</v>
      </c>
      <c r="N11" s="75" t="s">
        <v>8</v>
      </c>
      <c r="O11" s="75" t="s">
        <v>8</v>
      </c>
      <c r="P11" s="75" t="s">
        <v>8</v>
      </c>
      <c r="Q11" s="183" t="s">
        <v>8</v>
      </c>
      <c r="R11" s="119"/>
    </row>
    <row r="12" spans="1:18" ht="13.8" customHeight="1" x14ac:dyDescent="0.25">
      <c r="A12" s="13">
        <v>1977</v>
      </c>
      <c r="B12" s="83" t="s">
        <v>8</v>
      </c>
      <c r="C12" s="75" t="s">
        <v>8</v>
      </c>
      <c r="D12" s="75" t="s">
        <v>8</v>
      </c>
      <c r="E12" s="75" t="s">
        <v>8</v>
      </c>
      <c r="F12" s="75" t="s">
        <v>8</v>
      </c>
      <c r="G12" s="75" t="s">
        <v>8</v>
      </c>
      <c r="H12" s="75" t="s">
        <v>8</v>
      </c>
      <c r="I12" s="75" t="s">
        <v>8</v>
      </c>
      <c r="J12" s="75" t="s">
        <v>8</v>
      </c>
      <c r="K12" s="75" t="s">
        <v>8</v>
      </c>
      <c r="L12" s="75" t="s">
        <v>8</v>
      </c>
      <c r="M12" s="75" t="s">
        <v>8</v>
      </c>
      <c r="N12" s="75" t="s">
        <v>8</v>
      </c>
      <c r="O12" s="75" t="s">
        <v>8</v>
      </c>
      <c r="P12" s="75" t="s">
        <v>8</v>
      </c>
      <c r="Q12" s="183" t="s">
        <v>8</v>
      </c>
      <c r="R12" s="119"/>
    </row>
    <row r="13" spans="1:18" ht="13.8" customHeight="1" x14ac:dyDescent="0.25">
      <c r="A13" s="13">
        <v>1978</v>
      </c>
      <c r="B13" s="83" t="s">
        <v>8</v>
      </c>
      <c r="C13" s="75" t="s">
        <v>8</v>
      </c>
      <c r="D13" s="75" t="s">
        <v>8</v>
      </c>
      <c r="E13" s="75" t="s">
        <v>8</v>
      </c>
      <c r="F13" s="75" t="s">
        <v>8</v>
      </c>
      <c r="G13" s="75" t="s">
        <v>8</v>
      </c>
      <c r="H13" s="75" t="s">
        <v>8</v>
      </c>
      <c r="I13" s="75" t="s">
        <v>8</v>
      </c>
      <c r="J13" s="75" t="s">
        <v>8</v>
      </c>
      <c r="K13" s="75" t="s">
        <v>8</v>
      </c>
      <c r="L13" s="75" t="s">
        <v>8</v>
      </c>
      <c r="M13" s="75" t="s">
        <v>8</v>
      </c>
      <c r="N13" s="75" t="s">
        <v>8</v>
      </c>
      <c r="O13" s="75" t="s">
        <v>8</v>
      </c>
      <c r="P13" s="75" t="s">
        <v>8</v>
      </c>
      <c r="Q13" s="183" t="s">
        <v>8</v>
      </c>
      <c r="R13" s="119"/>
    </row>
    <row r="14" spans="1:18" ht="13.8" customHeight="1" x14ac:dyDescent="0.25">
      <c r="A14" s="13">
        <v>1979</v>
      </c>
      <c r="B14" s="83" t="s">
        <v>8</v>
      </c>
      <c r="C14" s="75" t="s">
        <v>8</v>
      </c>
      <c r="D14" s="75" t="s">
        <v>8</v>
      </c>
      <c r="E14" s="75" t="s">
        <v>8</v>
      </c>
      <c r="F14" s="75" t="s">
        <v>8</v>
      </c>
      <c r="G14" s="75" t="s">
        <v>8</v>
      </c>
      <c r="H14" s="75" t="s">
        <v>8</v>
      </c>
      <c r="I14" s="75" t="s">
        <v>8</v>
      </c>
      <c r="J14" s="75" t="s">
        <v>8</v>
      </c>
      <c r="K14" s="75" t="s">
        <v>8</v>
      </c>
      <c r="L14" s="75" t="s">
        <v>8</v>
      </c>
      <c r="M14" s="75" t="s">
        <v>8</v>
      </c>
      <c r="N14" s="75" t="s">
        <v>8</v>
      </c>
      <c r="O14" s="75" t="s">
        <v>8</v>
      </c>
      <c r="P14" s="75" t="s">
        <v>8</v>
      </c>
      <c r="Q14" s="183" t="s">
        <v>8</v>
      </c>
      <c r="R14" s="119"/>
    </row>
    <row r="15" spans="1:18" ht="13.8" customHeight="1" x14ac:dyDescent="0.25">
      <c r="A15" s="13">
        <v>1980</v>
      </c>
      <c r="B15" s="83">
        <v>3.0490413918480983</v>
      </c>
      <c r="C15" s="15">
        <v>27</v>
      </c>
      <c r="D15" s="16">
        <f t="shared" ref="D15:D46" si="0">+B15-B15*(C15/100)</f>
        <v>2.2258002160491115</v>
      </c>
      <c r="E15" s="15">
        <v>6</v>
      </c>
      <c r="F15" s="16">
        <f t="shared" ref="F15:F46" si="1">+(D15-D15*(E15)/100)</f>
        <v>2.092252203086165</v>
      </c>
      <c r="G15" s="15">
        <v>0</v>
      </c>
      <c r="H15" s="16">
        <f>F15-(F15*G15/100)</f>
        <v>2.092252203086165</v>
      </c>
      <c r="I15" s="15">
        <v>4</v>
      </c>
      <c r="J15" s="17">
        <f t="shared" ref="J15:J46" si="2">100-(K15/B15*100)</f>
        <v>34.124799999999993</v>
      </c>
      <c r="K15" s="16">
        <f>+H15-H15*I15/100</f>
        <v>2.0085621149627184</v>
      </c>
      <c r="L15" s="16">
        <f t="shared" ref="L15:L46" si="3">+(K15/365)*16</f>
        <v>8.8046558464119157E-2</v>
      </c>
      <c r="M15" s="16">
        <f t="shared" ref="M15:M37" si="4">+L15*28.3495</f>
        <v>2.496075909178546</v>
      </c>
      <c r="N15" s="15">
        <v>29</v>
      </c>
      <c r="O15" s="15">
        <v>136</v>
      </c>
      <c r="P15" s="18">
        <f t="shared" ref="P15:P46" si="5">+Q15*N15</f>
        <v>0.53225148063366057</v>
      </c>
      <c r="Q15" s="183">
        <f t="shared" ref="Q15:Q46" si="6">+M15/O15</f>
        <v>1.835349933219519E-2</v>
      </c>
      <c r="R15" s="119"/>
    </row>
    <row r="16" spans="1:18" ht="13.8" customHeight="1" x14ac:dyDescent="0.25">
      <c r="A16" s="19">
        <v>1981</v>
      </c>
      <c r="B16" s="76">
        <v>3.2675569432002991</v>
      </c>
      <c r="C16" s="21">
        <v>27</v>
      </c>
      <c r="D16" s="20">
        <f t="shared" si="0"/>
        <v>2.3853165685362185</v>
      </c>
      <c r="E16" s="21">
        <v>6</v>
      </c>
      <c r="F16" s="20">
        <f t="shared" si="1"/>
        <v>2.2421975744240452</v>
      </c>
      <c r="G16" s="21">
        <v>0</v>
      </c>
      <c r="H16" s="20">
        <f t="shared" ref="H16:H52" si="7">F16-(F16*G16/100)</f>
        <v>2.2421975744240452</v>
      </c>
      <c r="I16" s="21">
        <v>4</v>
      </c>
      <c r="J16" s="22">
        <f t="shared" si="2"/>
        <v>34.124799999999993</v>
      </c>
      <c r="K16" s="20">
        <f t="shared" ref="K16:K52" si="8">+H16-H16*I16/100</f>
        <v>2.1525096714470835</v>
      </c>
      <c r="L16" s="20">
        <f t="shared" si="3"/>
        <v>9.43565883374064E-2</v>
      </c>
      <c r="M16" s="20">
        <f t="shared" si="4"/>
        <v>2.6749621010713027</v>
      </c>
      <c r="N16" s="21">
        <v>29</v>
      </c>
      <c r="O16" s="21">
        <v>136</v>
      </c>
      <c r="P16" s="23">
        <f t="shared" si="5"/>
        <v>0.57039633037549842</v>
      </c>
      <c r="Q16" s="170">
        <f t="shared" si="6"/>
        <v>1.9668838978465462E-2</v>
      </c>
      <c r="R16" s="119"/>
    </row>
    <row r="17" spans="1:18" ht="13.8" customHeight="1" x14ac:dyDescent="0.25">
      <c r="A17" s="19">
        <v>1982</v>
      </c>
      <c r="B17" s="76">
        <v>3.0546195324478447</v>
      </c>
      <c r="C17" s="21">
        <v>27</v>
      </c>
      <c r="D17" s="20">
        <f t="shared" si="0"/>
        <v>2.2298722586869264</v>
      </c>
      <c r="E17" s="21">
        <v>6</v>
      </c>
      <c r="F17" s="20">
        <f t="shared" si="1"/>
        <v>2.096079923165711</v>
      </c>
      <c r="G17" s="21">
        <v>0</v>
      </c>
      <c r="H17" s="20">
        <f t="shared" si="7"/>
        <v>2.096079923165711</v>
      </c>
      <c r="I17" s="21">
        <v>4</v>
      </c>
      <c r="J17" s="22">
        <f t="shared" si="2"/>
        <v>34.124799999999993</v>
      </c>
      <c r="K17" s="20">
        <f t="shared" si="8"/>
        <v>2.0122367262390828</v>
      </c>
      <c r="L17" s="20">
        <f t="shared" si="3"/>
        <v>8.8207637314589929E-2</v>
      </c>
      <c r="M17" s="20">
        <f t="shared" si="4"/>
        <v>2.5006424140499672</v>
      </c>
      <c r="N17" s="21">
        <v>29</v>
      </c>
      <c r="O17" s="21">
        <v>136</v>
      </c>
      <c r="P17" s="23">
        <f t="shared" si="5"/>
        <v>0.5332252206430077</v>
      </c>
      <c r="Q17" s="170">
        <f t="shared" si="6"/>
        <v>1.8387076573896818E-2</v>
      </c>
      <c r="R17" s="119"/>
    </row>
    <row r="18" spans="1:18" ht="13.8" customHeight="1" x14ac:dyDescent="0.25">
      <c r="A18" s="19">
        <v>1983</v>
      </c>
      <c r="B18" s="76">
        <v>3.3093761603366523</v>
      </c>
      <c r="C18" s="21">
        <v>27</v>
      </c>
      <c r="D18" s="20">
        <f t="shared" si="0"/>
        <v>2.4158445970457558</v>
      </c>
      <c r="E18" s="21">
        <v>6</v>
      </c>
      <c r="F18" s="20">
        <f t="shared" si="1"/>
        <v>2.2708939212230104</v>
      </c>
      <c r="G18" s="21">
        <v>0</v>
      </c>
      <c r="H18" s="20">
        <f t="shared" si="7"/>
        <v>2.2708939212230104</v>
      </c>
      <c r="I18" s="21">
        <v>4</v>
      </c>
      <c r="J18" s="22">
        <f t="shared" si="2"/>
        <v>34.124800000000008</v>
      </c>
      <c r="K18" s="20">
        <f t="shared" si="8"/>
        <v>2.1800581643740902</v>
      </c>
      <c r="L18" s="20">
        <f t="shared" si="3"/>
        <v>9.5564193506809433E-2</v>
      </c>
      <c r="M18" s="20">
        <f t="shared" si="4"/>
        <v>2.7091971038212939</v>
      </c>
      <c r="N18" s="21">
        <v>29</v>
      </c>
      <c r="O18" s="21">
        <v>136</v>
      </c>
      <c r="P18" s="23">
        <f t="shared" si="5"/>
        <v>0.57769644125601127</v>
      </c>
      <c r="Q18" s="170">
        <f t="shared" si="6"/>
        <v>1.9920566939862456E-2</v>
      </c>
      <c r="R18" s="119"/>
    </row>
    <row r="19" spans="1:18" ht="13.8" customHeight="1" x14ac:dyDescent="0.25">
      <c r="A19" s="19">
        <v>1984</v>
      </c>
      <c r="B19" s="76">
        <v>3.6141537055528286</v>
      </c>
      <c r="C19" s="21">
        <v>27</v>
      </c>
      <c r="D19" s="20">
        <f t="shared" si="0"/>
        <v>2.6383322050535649</v>
      </c>
      <c r="E19" s="21">
        <v>6</v>
      </c>
      <c r="F19" s="20">
        <f t="shared" si="1"/>
        <v>2.4800322727503512</v>
      </c>
      <c r="G19" s="21">
        <v>0</v>
      </c>
      <c r="H19" s="20">
        <f t="shared" si="7"/>
        <v>2.4800322727503512</v>
      </c>
      <c r="I19" s="21">
        <v>4</v>
      </c>
      <c r="J19" s="22">
        <f t="shared" si="2"/>
        <v>34.124799999999993</v>
      </c>
      <c r="K19" s="20">
        <f t="shared" si="8"/>
        <v>2.380830981840337</v>
      </c>
      <c r="L19" s="20">
        <f t="shared" si="3"/>
        <v>0.10436519372450792</v>
      </c>
      <c r="M19" s="20">
        <f t="shared" si="4"/>
        <v>2.9587010594929373</v>
      </c>
      <c r="N19" s="21">
        <v>29</v>
      </c>
      <c r="O19" s="21">
        <v>136</v>
      </c>
      <c r="P19" s="23">
        <f t="shared" si="5"/>
        <v>0.63089949062717043</v>
      </c>
      <c r="Q19" s="170">
        <f t="shared" si="6"/>
        <v>2.1755154849212775E-2</v>
      </c>
      <c r="R19" s="119"/>
    </row>
    <row r="20" spans="1:18" ht="13.8" customHeight="1" x14ac:dyDescent="0.25">
      <c r="A20" s="19">
        <v>1985</v>
      </c>
      <c r="B20" s="76">
        <v>3.9106119950013842</v>
      </c>
      <c r="C20" s="21">
        <v>27</v>
      </c>
      <c r="D20" s="20">
        <f t="shared" si="0"/>
        <v>2.8547467563510107</v>
      </c>
      <c r="E20" s="21">
        <v>6</v>
      </c>
      <c r="F20" s="20">
        <f t="shared" si="1"/>
        <v>2.6834619509699502</v>
      </c>
      <c r="G20" s="21">
        <v>0</v>
      </c>
      <c r="H20" s="20">
        <f t="shared" si="7"/>
        <v>2.6834619509699502</v>
      </c>
      <c r="I20" s="21">
        <v>4</v>
      </c>
      <c r="J20" s="22">
        <f t="shared" si="2"/>
        <v>34.124799999999993</v>
      </c>
      <c r="K20" s="20">
        <f t="shared" si="8"/>
        <v>2.5761234729311524</v>
      </c>
      <c r="L20" s="20">
        <f t="shared" si="3"/>
        <v>0.11292596045725599</v>
      </c>
      <c r="M20" s="20">
        <f t="shared" si="4"/>
        <v>3.2013945159829786</v>
      </c>
      <c r="N20" s="21">
        <v>29</v>
      </c>
      <c r="O20" s="21">
        <v>136</v>
      </c>
      <c r="P20" s="23">
        <f t="shared" si="5"/>
        <v>0.68265030120225278</v>
      </c>
      <c r="Q20" s="170">
        <f t="shared" si="6"/>
        <v>2.3539665558698374E-2</v>
      </c>
      <c r="R20" s="119"/>
    </row>
    <row r="21" spans="1:18" ht="13.8" customHeight="1" x14ac:dyDescent="0.25">
      <c r="A21" s="13">
        <v>1986</v>
      </c>
      <c r="B21" s="83">
        <v>4.174917203751491</v>
      </c>
      <c r="C21" s="15">
        <v>27</v>
      </c>
      <c r="D21" s="16">
        <f t="shared" si="0"/>
        <v>3.0476895587385884</v>
      </c>
      <c r="E21" s="15">
        <v>6</v>
      </c>
      <c r="F21" s="16">
        <f t="shared" si="1"/>
        <v>2.864828185214273</v>
      </c>
      <c r="G21" s="15">
        <v>0</v>
      </c>
      <c r="H21" s="16">
        <f t="shared" si="7"/>
        <v>2.864828185214273</v>
      </c>
      <c r="I21" s="15">
        <v>4</v>
      </c>
      <c r="J21" s="17">
        <f t="shared" si="2"/>
        <v>34.124799999999993</v>
      </c>
      <c r="K21" s="16">
        <f t="shared" si="8"/>
        <v>2.750235057805702</v>
      </c>
      <c r="L21" s="16">
        <f t="shared" si="3"/>
        <v>0.12055824910929104</v>
      </c>
      <c r="M21" s="16">
        <f t="shared" si="4"/>
        <v>3.4177660831238463</v>
      </c>
      <c r="N21" s="15">
        <v>29</v>
      </c>
      <c r="O21" s="15">
        <v>136</v>
      </c>
      <c r="P21" s="18">
        <f t="shared" si="5"/>
        <v>0.72878835596023195</v>
      </c>
      <c r="Q21" s="183">
        <f t="shared" si="6"/>
        <v>2.513063296414593E-2</v>
      </c>
      <c r="R21" s="119"/>
    </row>
    <row r="22" spans="1:18" ht="13.8" customHeight="1" x14ac:dyDescent="0.25">
      <c r="A22" s="13">
        <v>1987</v>
      </c>
      <c r="B22" s="83">
        <v>4.1653638325563005</v>
      </c>
      <c r="C22" s="15">
        <v>27</v>
      </c>
      <c r="D22" s="16">
        <f t="shared" si="0"/>
        <v>3.0407155977660993</v>
      </c>
      <c r="E22" s="15">
        <v>6</v>
      </c>
      <c r="F22" s="16">
        <f t="shared" si="1"/>
        <v>2.8582726619001333</v>
      </c>
      <c r="G22" s="15">
        <v>0</v>
      </c>
      <c r="H22" s="16">
        <f t="shared" si="7"/>
        <v>2.8582726619001333</v>
      </c>
      <c r="I22" s="15">
        <v>4</v>
      </c>
      <c r="J22" s="17">
        <f t="shared" si="2"/>
        <v>34.124799999999993</v>
      </c>
      <c r="K22" s="16">
        <f t="shared" si="8"/>
        <v>2.7439417554241281</v>
      </c>
      <c r="L22" s="16">
        <f t="shared" si="3"/>
        <v>0.12028237831996177</v>
      </c>
      <c r="M22" s="16">
        <f t="shared" si="4"/>
        <v>3.4099452841817564</v>
      </c>
      <c r="N22" s="15">
        <v>29</v>
      </c>
      <c r="O22" s="15">
        <v>136</v>
      </c>
      <c r="P22" s="18">
        <f t="shared" si="5"/>
        <v>0.72712068559758047</v>
      </c>
      <c r="Q22" s="183">
        <f t="shared" si="6"/>
        <v>2.507312708957174E-2</v>
      </c>
      <c r="R22" s="119"/>
    </row>
    <row r="23" spans="1:18" ht="13.8" customHeight="1" x14ac:dyDescent="0.25">
      <c r="A23" s="13">
        <v>1988</v>
      </c>
      <c r="B23" s="83">
        <v>4.3147526130413318</v>
      </c>
      <c r="C23" s="15">
        <v>27</v>
      </c>
      <c r="D23" s="16">
        <f t="shared" si="0"/>
        <v>3.1497694075201723</v>
      </c>
      <c r="E23" s="15">
        <v>6</v>
      </c>
      <c r="F23" s="16">
        <f t="shared" si="1"/>
        <v>2.960783243068962</v>
      </c>
      <c r="G23" s="15">
        <v>0</v>
      </c>
      <c r="H23" s="16">
        <f t="shared" si="7"/>
        <v>2.960783243068962</v>
      </c>
      <c r="I23" s="15">
        <v>4</v>
      </c>
      <c r="J23" s="17">
        <f t="shared" si="2"/>
        <v>34.124799999999993</v>
      </c>
      <c r="K23" s="16">
        <f t="shared" si="8"/>
        <v>2.8423519133462034</v>
      </c>
      <c r="L23" s="16">
        <f t="shared" si="3"/>
        <v>0.12459624825627193</v>
      </c>
      <c r="M23" s="16">
        <f t="shared" si="4"/>
        <v>3.5322413399411809</v>
      </c>
      <c r="N23" s="15">
        <v>29</v>
      </c>
      <c r="O23" s="15">
        <v>136</v>
      </c>
      <c r="P23" s="18">
        <f t="shared" si="5"/>
        <v>0.75319852101686946</v>
      </c>
      <c r="Q23" s="183">
        <f t="shared" si="6"/>
        <v>2.5972362793685155E-2</v>
      </c>
      <c r="R23" s="119"/>
    </row>
    <row r="24" spans="1:18" ht="13.8" customHeight="1" x14ac:dyDescent="0.25">
      <c r="A24" s="13">
        <v>1989</v>
      </c>
      <c r="B24" s="83">
        <v>4.5038993400384886</v>
      </c>
      <c r="C24" s="15">
        <v>27</v>
      </c>
      <c r="D24" s="16">
        <f t="shared" si="0"/>
        <v>3.2878465182280965</v>
      </c>
      <c r="E24" s="15">
        <v>6</v>
      </c>
      <c r="F24" s="16">
        <f t="shared" si="1"/>
        <v>3.0905757271344108</v>
      </c>
      <c r="G24" s="15">
        <v>0</v>
      </c>
      <c r="H24" s="16">
        <f t="shared" si="7"/>
        <v>3.0905757271344108</v>
      </c>
      <c r="I24" s="15">
        <v>4</v>
      </c>
      <c r="J24" s="17">
        <f t="shared" si="2"/>
        <v>34.124800000000008</v>
      </c>
      <c r="K24" s="16">
        <f t="shared" si="8"/>
        <v>2.9669526980490342</v>
      </c>
      <c r="L24" s="16">
        <f t="shared" si="3"/>
        <v>0.13005820046242342</v>
      </c>
      <c r="M24" s="16">
        <f t="shared" si="4"/>
        <v>3.6870849540094723</v>
      </c>
      <c r="N24" s="15">
        <v>29</v>
      </c>
      <c r="O24" s="15">
        <v>136</v>
      </c>
      <c r="P24" s="18">
        <f t="shared" si="5"/>
        <v>0.78621664460496099</v>
      </c>
      <c r="Q24" s="183">
        <f t="shared" si="6"/>
        <v>2.7110918779481415E-2</v>
      </c>
      <c r="R24" s="119"/>
    </row>
    <row r="25" spans="1:18" ht="13.8" customHeight="1" x14ac:dyDescent="0.25">
      <c r="A25" s="13">
        <v>1990</v>
      </c>
      <c r="B25" s="83">
        <v>4.8310337751976551</v>
      </c>
      <c r="C25" s="15">
        <v>27</v>
      </c>
      <c r="D25" s="16">
        <f t="shared" si="0"/>
        <v>3.5266546558942879</v>
      </c>
      <c r="E25" s="15">
        <v>6</v>
      </c>
      <c r="F25" s="16">
        <f t="shared" si="1"/>
        <v>3.3150553765406308</v>
      </c>
      <c r="G25" s="15">
        <v>0</v>
      </c>
      <c r="H25" s="16">
        <f t="shared" si="7"/>
        <v>3.3150553765406308</v>
      </c>
      <c r="I25" s="15">
        <v>4</v>
      </c>
      <c r="J25" s="17">
        <f t="shared" si="2"/>
        <v>34.124799999999993</v>
      </c>
      <c r="K25" s="16">
        <f t="shared" si="8"/>
        <v>3.1824531614790055</v>
      </c>
      <c r="L25" s="16">
        <f t="shared" si="3"/>
        <v>0.13950479611962763</v>
      </c>
      <c r="M25" s="16">
        <f t="shared" si="4"/>
        <v>3.9548912175933832</v>
      </c>
      <c r="N25" s="15">
        <v>29</v>
      </c>
      <c r="O25" s="15">
        <v>136</v>
      </c>
      <c r="P25" s="18">
        <f t="shared" si="5"/>
        <v>0.84332239198682435</v>
      </c>
      <c r="Q25" s="183">
        <f t="shared" si="6"/>
        <v>2.9080082482304287E-2</v>
      </c>
      <c r="R25" s="119"/>
    </row>
    <row r="26" spans="1:18" ht="13.8" customHeight="1" x14ac:dyDescent="0.25">
      <c r="A26" s="19">
        <v>1991</v>
      </c>
      <c r="B26" s="76">
        <v>4.5134084389471116</v>
      </c>
      <c r="C26" s="21">
        <v>27</v>
      </c>
      <c r="D26" s="20">
        <f t="shared" si="0"/>
        <v>3.2947881604313913</v>
      </c>
      <c r="E26" s="21">
        <v>6</v>
      </c>
      <c r="F26" s="20">
        <f t="shared" si="1"/>
        <v>3.0971008708055079</v>
      </c>
      <c r="G26" s="21">
        <v>0</v>
      </c>
      <c r="H26" s="20">
        <f t="shared" si="7"/>
        <v>3.0971008708055079</v>
      </c>
      <c r="I26" s="21">
        <v>4</v>
      </c>
      <c r="J26" s="22">
        <f t="shared" si="2"/>
        <v>34.124799999999993</v>
      </c>
      <c r="K26" s="20">
        <f t="shared" si="8"/>
        <v>2.9732168359732878</v>
      </c>
      <c r="L26" s="20">
        <f t="shared" si="3"/>
        <v>0.13033279280978796</v>
      </c>
      <c r="M26" s="20">
        <f t="shared" si="4"/>
        <v>3.6948695097610837</v>
      </c>
      <c r="N26" s="21">
        <v>29</v>
      </c>
      <c r="O26" s="21">
        <v>136</v>
      </c>
      <c r="P26" s="23">
        <f t="shared" si="5"/>
        <v>0.78787658664023108</v>
      </c>
      <c r="Q26" s="170">
        <f t="shared" si="6"/>
        <v>2.716815816000797E-2</v>
      </c>
      <c r="R26" s="119"/>
    </row>
    <row r="27" spans="1:18" ht="13.8" customHeight="1" x14ac:dyDescent="0.25">
      <c r="A27" s="19">
        <v>1992</v>
      </c>
      <c r="B27" s="76">
        <v>5.5822789476069508</v>
      </c>
      <c r="C27" s="21">
        <v>27</v>
      </c>
      <c r="D27" s="20">
        <f t="shared" si="0"/>
        <v>4.075063631753074</v>
      </c>
      <c r="E27" s="21">
        <v>6</v>
      </c>
      <c r="F27" s="20">
        <f t="shared" si="1"/>
        <v>3.8305598138478896</v>
      </c>
      <c r="G27" s="21">
        <v>0</v>
      </c>
      <c r="H27" s="20">
        <f t="shared" si="7"/>
        <v>3.8305598138478896</v>
      </c>
      <c r="I27" s="21">
        <v>4</v>
      </c>
      <c r="J27" s="22">
        <f t="shared" si="2"/>
        <v>34.124799999999993</v>
      </c>
      <c r="K27" s="20">
        <f t="shared" si="8"/>
        <v>3.677337421293974</v>
      </c>
      <c r="L27" s="20">
        <f t="shared" si="3"/>
        <v>0.16119835271425639</v>
      </c>
      <c r="M27" s="20">
        <f t="shared" si="4"/>
        <v>4.5698927002728116</v>
      </c>
      <c r="N27" s="21">
        <v>29</v>
      </c>
      <c r="O27" s="21">
        <v>136</v>
      </c>
      <c r="P27" s="23">
        <f t="shared" si="5"/>
        <v>0.97446241402876133</v>
      </c>
      <c r="Q27" s="170">
        <f t="shared" si="6"/>
        <v>3.3602152207888321E-2</v>
      </c>
      <c r="R27" s="119"/>
    </row>
    <row r="28" spans="1:18" ht="13.8" customHeight="1" x14ac:dyDescent="0.25">
      <c r="A28" s="19">
        <v>1993</v>
      </c>
      <c r="B28" s="76">
        <v>4.8971287045837348</v>
      </c>
      <c r="C28" s="21">
        <v>27</v>
      </c>
      <c r="D28" s="20">
        <f t="shared" si="0"/>
        <v>3.5749039543461265</v>
      </c>
      <c r="E28" s="21">
        <v>6</v>
      </c>
      <c r="F28" s="20">
        <f t="shared" si="1"/>
        <v>3.3604097170853588</v>
      </c>
      <c r="G28" s="21">
        <v>0</v>
      </c>
      <c r="H28" s="20">
        <f t="shared" si="7"/>
        <v>3.3604097170853588</v>
      </c>
      <c r="I28" s="21">
        <v>4</v>
      </c>
      <c r="J28" s="22">
        <f t="shared" si="2"/>
        <v>34.124799999999993</v>
      </c>
      <c r="K28" s="20">
        <f t="shared" si="8"/>
        <v>3.2259933284019446</v>
      </c>
      <c r="L28" s="20">
        <f t="shared" si="3"/>
        <v>0.14141340617652359</v>
      </c>
      <c r="M28" s="20">
        <f t="shared" si="4"/>
        <v>4.008999358401355</v>
      </c>
      <c r="N28" s="21">
        <v>29</v>
      </c>
      <c r="O28" s="21">
        <v>136</v>
      </c>
      <c r="P28" s="23">
        <f t="shared" si="5"/>
        <v>0.85486015730617126</v>
      </c>
      <c r="Q28" s="170">
        <f t="shared" si="6"/>
        <v>2.9477936458833492E-2</v>
      </c>
      <c r="R28" s="119"/>
    </row>
    <row r="29" spans="1:18" ht="13.8" customHeight="1" x14ac:dyDescent="0.25">
      <c r="A29" s="19">
        <v>1994</v>
      </c>
      <c r="B29" s="76">
        <v>4.1043642815221153</v>
      </c>
      <c r="C29" s="21">
        <v>27</v>
      </c>
      <c r="D29" s="20">
        <f t="shared" si="0"/>
        <v>2.9961859255111438</v>
      </c>
      <c r="E29" s="21">
        <v>6</v>
      </c>
      <c r="F29" s="20">
        <f t="shared" si="1"/>
        <v>2.8164147699804754</v>
      </c>
      <c r="G29" s="21">
        <v>0</v>
      </c>
      <c r="H29" s="20">
        <f t="shared" si="7"/>
        <v>2.8164147699804754</v>
      </c>
      <c r="I29" s="21">
        <v>4</v>
      </c>
      <c r="J29" s="22">
        <f t="shared" si="2"/>
        <v>34.124800000000008</v>
      </c>
      <c r="K29" s="20">
        <f t="shared" si="8"/>
        <v>2.7037581791812562</v>
      </c>
      <c r="L29" s="20">
        <f t="shared" si="3"/>
        <v>0.11852090648465781</v>
      </c>
      <c r="M29" s="20">
        <f t="shared" si="4"/>
        <v>3.3600084383868065</v>
      </c>
      <c r="N29" s="21">
        <v>29</v>
      </c>
      <c r="O29" s="21">
        <v>136</v>
      </c>
      <c r="P29" s="23">
        <f t="shared" si="5"/>
        <v>0.71647238759718668</v>
      </c>
      <c r="Q29" s="170">
        <f t="shared" si="6"/>
        <v>2.470594439990299E-2</v>
      </c>
      <c r="R29" s="119"/>
    </row>
    <row r="30" spans="1:18" ht="13.8" customHeight="1" x14ac:dyDescent="0.25">
      <c r="A30" s="19">
        <v>1995</v>
      </c>
      <c r="B30" s="76">
        <v>3.8340741906756164</v>
      </c>
      <c r="C30" s="21">
        <v>27</v>
      </c>
      <c r="D30" s="20">
        <f t="shared" si="0"/>
        <v>2.7988741591931996</v>
      </c>
      <c r="E30" s="21">
        <v>6</v>
      </c>
      <c r="F30" s="20">
        <f t="shared" si="1"/>
        <v>2.6309417096416077</v>
      </c>
      <c r="G30" s="21">
        <v>0</v>
      </c>
      <c r="H30" s="20">
        <f t="shared" si="7"/>
        <v>2.6309417096416077</v>
      </c>
      <c r="I30" s="21">
        <v>4</v>
      </c>
      <c r="J30" s="22">
        <f t="shared" si="2"/>
        <v>34.124800000000008</v>
      </c>
      <c r="K30" s="20">
        <f t="shared" si="8"/>
        <v>2.5257040412559433</v>
      </c>
      <c r="L30" s="20">
        <f t="shared" si="3"/>
        <v>0.11071579358930163</v>
      </c>
      <c r="M30" s="20">
        <f t="shared" si="4"/>
        <v>3.1387373903599065</v>
      </c>
      <c r="N30" s="21">
        <v>29</v>
      </c>
      <c r="O30" s="21">
        <v>136</v>
      </c>
      <c r="P30" s="23">
        <f t="shared" si="5"/>
        <v>0.66928959059145066</v>
      </c>
      <c r="Q30" s="170">
        <f t="shared" si="6"/>
        <v>2.3078951399705196E-2</v>
      </c>
      <c r="R30" s="119"/>
    </row>
    <row r="31" spans="1:18" ht="13.8" customHeight="1" x14ac:dyDescent="0.25">
      <c r="A31" s="13">
        <v>1996</v>
      </c>
      <c r="B31" s="83">
        <v>4.730368186034851</v>
      </c>
      <c r="C31" s="15">
        <v>27</v>
      </c>
      <c r="D31" s="16">
        <f t="shared" si="0"/>
        <v>3.453168775805441</v>
      </c>
      <c r="E31" s="15">
        <v>6</v>
      </c>
      <c r="F31" s="16">
        <f t="shared" si="1"/>
        <v>3.2459786492571148</v>
      </c>
      <c r="G31" s="15">
        <v>0</v>
      </c>
      <c r="H31" s="16">
        <f t="shared" si="7"/>
        <v>3.2459786492571148</v>
      </c>
      <c r="I31" s="15">
        <v>4</v>
      </c>
      <c r="J31" s="17">
        <f t="shared" si="2"/>
        <v>34.124799999999993</v>
      </c>
      <c r="K31" s="16">
        <f t="shared" si="8"/>
        <v>3.11613950328683</v>
      </c>
      <c r="L31" s="16">
        <f t="shared" si="3"/>
        <v>0.13659789603449118</v>
      </c>
      <c r="M31" s="16">
        <f t="shared" si="4"/>
        <v>3.8724820536298079</v>
      </c>
      <c r="N31" s="15">
        <v>29</v>
      </c>
      <c r="O31" s="15">
        <v>136</v>
      </c>
      <c r="P31" s="18">
        <f t="shared" si="5"/>
        <v>0.82574984967106202</v>
      </c>
      <c r="Q31" s="183">
        <f t="shared" si="6"/>
        <v>2.8474132747277999E-2</v>
      </c>
      <c r="R31" s="119"/>
    </row>
    <row r="32" spans="1:18" ht="13.8" customHeight="1" x14ac:dyDescent="0.25">
      <c r="A32" s="13">
        <v>1997</v>
      </c>
      <c r="B32" s="83">
        <v>4.5860383636502613</v>
      </c>
      <c r="C32" s="15">
        <v>27</v>
      </c>
      <c r="D32" s="16">
        <f t="shared" si="0"/>
        <v>3.3478080054646906</v>
      </c>
      <c r="E32" s="15">
        <v>6</v>
      </c>
      <c r="F32" s="16">
        <f t="shared" si="1"/>
        <v>3.1469395251368093</v>
      </c>
      <c r="G32" s="15">
        <v>0</v>
      </c>
      <c r="H32" s="16">
        <f t="shared" si="7"/>
        <v>3.1469395251368093</v>
      </c>
      <c r="I32" s="15">
        <v>4</v>
      </c>
      <c r="J32" s="17">
        <f t="shared" si="2"/>
        <v>34.124799999999993</v>
      </c>
      <c r="K32" s="16">
        <f t="shared" si="8"/>
        <v>3.0210619441313371</v>
      </c>
      <c r="L32" s="16">
        <f t="shared" si="3"/>
        <v>0.13243011261945586</v>
      </c>
      <c r="M32" s="16">
        <f t="shared" si="4"/>
        <v>3.7543274777052638</v>
      </c>
      <c r="N32" s="15">
        <v>29</v>
      </c>
      <c r="O32" s="15">
        <v>136</v>
      </c>
      <c r="P32" s="18">
        <f t="shared" si="5"/>
        <v>0.80055512392244599</v>
      </c>
      <c r="Q32" s="183">
        <f t="shared" si="6"/>
        <v>2.7605349100773998E-2</v>
      </c>
      <c r="R32" s="119"/>
    </row>
    <row r="33" spans="1:18" ht="13.8" customHeight="1" x14ac:dyDescent="0.25">
      <c r="A33" s="13">
        <v>1998</v>
      </c>
      <c r="B33" s="83">
        <v>4.7581953210452888</v>
      </c>
      <c r="C33" s="15">
        <v>27</v>
      </c>
      <c r="D33" s="16">
        <f t="shared" si="0"/>
        <v>3.4734825843630608</v>
      </c>
      <c r="E33" s="15">
        <v>6</v>
      </c>
      <c r="F33" s="16">
        <f t="shared" si="1"/>
        <v>3.265073629301277</v>
      </c>
      <c r="G33" s="15">
        <v>0</v>
      </c>
      <c r="H33" s="16">
        <f t="shared" si="7"/>
        <v>3.265073629301277</v>
      </c>
      <c r="I33" s="15">
        <v>4</v>
      </c>
      <c r="J33" s="17">
        <f t="shared" si="2"/>
        <v>34.124799999999993</v>
      </c>
      <c r="K33" s="16">
        <f t="shared" si="8"/>
        <v>3.134470684129226</v>
      </c>
      <c r="L33" s="16">
        <f t="shared" si="3"/>
        <v>0.1374014546467606</v>
      </c>
      <c r="M33" s="16">
        <f t="shared" si="4"/>
        <v>3.8952625385083395</v>
      </c>
      <c r="N33" s="15">
        <v>29</v>
      </c>
      <c r="O33" s="15">
        <v>136</v>
      </c>
      <c r="P33" s="18">
        <f t="shared" si="5"/>
        <v>0.83060745306427819</v>
      </c>
      <c r="Q33" s="183">
        <f t="shared" si="6"/>
        <v>2.8641636312561319E-2</v>
      </c>
      <c r="R33" s="119"/>
    </row>
    <row r="34" spans="1:18" ht="13.8" customHeight="1" x14ac:dyDescent="0.25">
      <c r="A34" s="13">
        <v>1999</v>
      </c>
      <c r="B34" s="83">
        <v>4.7045733087848323</v>
      </c>
      <c r="C34" s="15">
        <v>27</v>
      </c>
      <c r="D34" s="16">
        <f t="shared" si="0"/>
        <v>3.4343385154129278</v>
      </c>
      <c r="E34" s="15">
        <v>6</v>
      </c>
      <c r="F34" s="16">
        <f t="shared" si="1"/>
        <v>3.2282782044881522</v>
      </c>
      <c r="G34" s="15">
        <v>0</v>
      </c>
      <c r="H34" s="16">
        <f t="shared" si="7"/>
        <v>3.2282782044881522</v>
      </c>
      <c r="I34" s="15">
        <v>4</v>
      </c>
      <c r="J34" s="17">
        <f t="shared" si="2"/>
        <v>34.124799999999993</v>
      </c>
      <c r="K34" s="16">
        <f t="shared" si="8"/>
        <v>3.099147076308626</v>
      </c>
      <c r="L34" s="16">
        <f t="shared" si="3"/>
        <v>0.13585302252311784</v>
      </c>
      <c r="M34" s="16">
        <f t="shared" si="4"/>
        <v>3.851365262019129</v>
      </c>
      <c r="N34" s="15">
        <v>29</v>
      </c>
      <c r="O34" s="15">
        <v>136</v>
      </c>
      <c r="P34" s="18">
        <f t="shared" si="5"/>
        <v>0.82124700440113785</v>
      </c>
      <c r="Q34" s="183">
        <f t="shared" si="6"/>
        <v>2.831886222072889E-2</v>
      </c>
      <c r="R34" s="119"/>
    </row>
    <row r="35" spans="1:18" ht="13.8" customHeight="1" x14ac:dyDescent="0.25">
      <c r="A35" s="13">
        <v>2000</v>
      </c>
      <c r="B35" s="83">
        <v>5.1535384470315355</v>
      </c>
      <c r="C35" s="15">
        <v>27</v>
      </c>
      <c r="D35" s="16">
        <f t="shared" si="0"/>
        <v>3.7620830663330209</v>
      </c>
      <c r="E35" s="15">
        <v>6</v>
      </c>
      <c r="F35" s="16">
        <f t="shared" si="1"/>
        <v>3.5363580823530398</v>
      </c>
      <c r="G35" s="15">
        <v>0</v>
      </c>
      <c r="H35" s="16">
        <f t="shared" si="7"/>
        <v>3.5363580823530398</v>
      </c>
      <c r="I35" s="15">
        <v>4</v>
      </c>
      <c r="J35" s="17">
        <f t="shared" si="2"/>
        <v>34.124799999999993</v>
      </c>
      <c r="K35" s="16">
        <f t="shared" si="8"/>
        <v>3.3949037590589182</v>
      </c>
      <c r="L35" s="16">
        <f t="shared" si="3"/>
        <v>0.14881769902724024</v>
      </c>
      <c r="M35" s="16">
        <f t="shared" si="4"/>
        <v>4.2189073585727472</v>
      </c>
      <c r="N35" s="15">
        <v>29</v>
      </c>
      <c r="O35" s="15">
        <v>136</v>
      </c>
      <c r="P35" s="18">
        <f t="shared" si="5"/>
        <v>0.89961995146036522</v>
      </c>
      <c r="Q35" s="183">
        <f t="shared" si="6"/>
        <v>3.1021377636564318E-2</v>
      </c>
      <c r="R35" s="119"/>
    </row>
    <row r="36" spans="1:18" ht="13.8" customHeight="1" x14ac:dyDescent="0.25">
      <c r="A36" s="19">
        <v>2001</v>
      </c>
      <c r="B36" s="76">
        <v>5.178842496750514</v>
      </c>
      <c r="C36" s="21">
        <v>27</v>
      </c>
      <c r="D36" s="20">
        <f t="shared" si="0"/>
        <v>3.7805550226278752</v>
      </c>
      <c r="E36" s="21">
        <v>6</v>
      </c>
      <c r="F36" s="20">
        <f t="shared" si="1"/>
        <v>3.5537217212702026</v>
      </c>
      <c r="G36" s="21">
        <v>0</v>
      </c>
      <c r="H36" s="20">
        <f t="shared" si="7"/>
        <v>3.5537217212702026</v>
      </c>
      <c r="I36" s="21">
        <v>4</v>
      </c>
      <c r="J36" s="22">
        <f t="shared" si="2"/>
        <v>34.124799999999993</v>
      </c>
      <c r="K36" s="20">
        <f t="shared" si="8"/>
        <v>3.4115728524193947</v>
      </c>
      <c r="L36" s="20">
        <f t="shared" si="3"/>
        <v>0.14954839901016526</v>
      </c>
      <c r="M36" s="20">
        <f t="shared" si="4"/>
        <v>4.2396223377386795</v>
      </c>
      <c r="N36" s="21">
        <v>29</v>
      </c>
      <c r="O36" s="21">
        <v>136</v>
      </c>
      <c r="P36" s="23">
        <f t="shared" si="5"/>
        <v>0.90403711613545368</v>
      </c>
      <c r="Q36" s="170">
        <f t="shared" si="6"/>
        <v>3.1173693659843231E-2</v>
      </c>
      <c r="R36" s="119"/>
    </row>
    <row r="37" spans="1:18" ht="13.8" customHeight="1" x14ac:dyDescent="0.25">
      <c r="A37" s="19">
        <v>2002</v>
      </c>
      <c r="B37" s="76">
        <v>5.8265533658111197</v>
      </c>
      <c r="C37" s="21">
        <v>27</v>
      </c>
      <c r="D37" s="20">
        <f t="shared" si="0"/>
        <v>4.253383957042117</v>
      </c>
      <c r="E37" s="21">
        <v>6</v>
      </c>
      <c r="F37" s="20">
        <f t="shared" si="1"/>
        <v>3.9981809196195899</v>
      </c>
      <c r="G37" s="21">
        <v>0</v>
      </c>
      <c r="H37" s="20">
        <f t="shared" si="7"/>
        <v>3.9981809196195899</v>
      </c>
      <c r="I37" s="21">
        <v>4</v>
      </c>
      <c r="J37" s="22">
        <f t="shared" si="2"/>
        <v>34.124800000000008</v>
      </c>
      <c r="K37" s="20">
        <f t="shared" si="8"/>
        <v>3.8382536828348064</v>
      </c>
      <c r="L37" s="20">
        <f t="shared" si="3"/>
        <v>0.16825221623385453</v>
      </c>
      <c r="M37" s="20">
        <f t="shared" si="4"/>
        <v>4.7698662041216586</v>
      </c>
      <c r="N37" s="21">
        <v>29</v>
      </c>
      <c r="O37" s="21">
        <v>136</v>
      </c>
      <c r="P37" s="23">
        <f t="shared" si="5"/>
        <v>1.0171038229377067</v>
      </c>
      <c r="Q37" s="170">
        <f t="shared" si="6"/>
        <v>3.507254561854161E-2</v>
      </c>
      <c r="R37" s="119"/>
    </row>
    <row r="38" spans="1:18" ht="13.8" customHeight="1" x14ac:dyDescent="0.25">
      <c r="A38" s="19">
        <v>2003</v>
      </c>
      <c r="B38" s="76">
        <v>5.6095580384882133</v>
      </c>
      <c r="C38" s="21">
        <v>27</v>
      </c>
      <c r="D38" s="20">
        <f t="shared" si="0"/>
        <v>4.0949773680963961</v>
      </c>
      <c r="E38" s="21">
        <v>6</v>
      </c>
      <c r="F38" s="20">
        <f t="shared" si="1"/>
        <v>3.8492787260106125</v>
      </c>
      <c r="G38" s="21">
        <v>0</v>
      </c>
      <c r="H38" s="20">
        <f t="shared" si="7"/>
        <v>3.8492787260106125</v>
      </c>
      <c r="I38" s="21">
        <v>4</v>
      </c>
      <c r="J38" s="22">
        <f t="shared" si="2"/>
        <v>34.124799999999993</v>
      </c>
      <c r="K38" s="20">
        <f t="shared" si="8"/>
        <v>3.6953075769701882</v>
      </c>
      <c r="L38" s="20">
        <f t="shared" si="3"/>
        <v>0.16198608556581648</v>
      </c>
      <c r="M38" s="20">
        <f t="shared" ref="M38:M43" si="9">+L38*28.3495</f>
        <v>4.5922245327481139</v>
      </c>
      <c r="N38" s="21">
        <v>29</v>
      </c>
      <c r="O38" s="21">
        <v>136</v>
      </c>
      <c r="P38" s="23">
        <f t="shared" si="5"/>
        <v>0.97922434889481846</v>
      </c>
      <c r="Q38" s="170">
        <f t="shared" si="6"/>
        <v>3.3766356858442016E-2</v>
      </c>
      <c r="R38" s="119"/>
    </row>
    <row r="39" spans="1:18" ht="13.8" customHeight="1" x14ac:dyDescent="0.25">
      <c r="A39" s="19">
        <v>2004</v>
      </c>
      <c r="B39" s="76">
        <v>6.1240994882427939</v>
      </c>
      <c r="C39" s="21">
        <v>27</v>
      </c>
      <c r="D39" s="20">
        <f t="shared" si="0"/>
        <v>4.4705926264172398</v>
      </c>
      <c r="E39" s="21">
        <v>6</v>
      </c>
      <c r="F39" s="20">
        <f t="shared" si="1"/>
        <v>4.2023570688322049</v>
      </c>
      <c r="G39" s="21">
        <v>0</v>
      </c>
      <c r="H39" s="20">
        <f t="shared" si="7"/>
        <v>4.2023570688322049</v>
      </c>
      <c r="I39" s="21">
        <v>4</v>
      </c>
      <c r="J39" s="22">
        <f t="shared" si="2"/>
        <v>34.124800000000008</v>
      </c>
      <c r="K39" s="20">
        <f t="shared" si="8"/>
        <v>4.0342627860789166</v>
      </c>
      <c r="L39" s="20">
        <f t="shared" si="3"/>
        <v>0.17684439610208949</v>
      </c>
      <c r="M39" s="20">
        <f t="shared" si="9"/>
        <v>5.0134502072961862</v>
      </c>
      <c r="N39" s="21">
        <v>29</v>
      </c>
      <c r="O39" s="21">
        <v>136</v>
      </c>
      <c r="P39" s="23">
        <f t="shared" si="5"/>
        <v>1.0690445294969808</v>
      </c>
      <c r="Q39" s="170">
        <f t="shared" si="6"/>
        <v>3.6863604465413133E-2</v>
      </c>
      <c r="R39" s="119"/>
    </row>
    <row r="40" spans="1:18" ht="13.8" customHeight="1" x14ac:dyDescent="0.25">
      <c r="A40" s="19">
        <v>2005</v>
      </c>
      <c r="B40" s="76">
        <v>6.0518108410959943</v>
      </c>
      <c r="C40" s="21">
        <v>27</v>
      </c>
      <c r="D40" s="20">
        <f t="shared" si="0"/>
        <v>4.4178219140000756</v>
      </c>
      <c r="E40" s="21">
        <v>6</v>
      </c>
      <c r="F40" s="20">
        <f t="shared" si="1"/>
        <v>4.1527525991600713</v>
      </c>
      <c r="G40" s="21">
        <v>0</v>
      </c>
      <c r="H40" s="20">
        <f t="shared" si="7"/>
        <v>4.1527525991600713</v>
      </c>
      <c r="I40" s="21">
        <v>4</v>
      </c>
      <c r="J40" s="22">
        <f t="shared" si="2"/>
        <v>34.124799999999993</v>
      </c>
      <c r="K40" s="20">
        <f t="shared" si="8"/>
        <v>3.9866424951936685</v>
      </c>
      <c r="L40" s="20">
        <f t="shared" si="3"/>
        <v>0.17475693129616082</v>
      </c>
      <c r="M40" s="20">
        <f t="shared" si="9"/>
        <v>4.9542716237805111</v>
      </c>
      <c r="N40" s="21">
        <v>29</v>
      </c>
      <c r="O40" s="21">
        <v>136</v>
      </c>
      <c r="P40" s="23">
        <f t="shared" si="5"/>
        <v>1.05642556683555</v>
      </c>
      <c r="Q40" s="170">
        <f t="shared" si="6"/>
        <v>3.6428467821915521E-2</v>
      </c>
      <c r="R40" s="119"/>
    </row>
    <row r="41" spans="1:18" ht="13.8" customHeight="1" x14ac:dyDescent="0.25">
      <c r="A41" s="13">
        <v>2006</v>
      </c>
      <c r="B41" s="83">
        <v>6.3575342192313213</v>
      </c>
      <c r="C41" s="15">
        <v>27</v>
      </c>
      <c r="D41" s="16">
        <f t="shared" si="0"/>
        <v>4.6409999800388642</v>
      </c>
      <c r="E41" s="15">
        <v>6</v>
      </c>
      <c r="F41" s="16">
        <f t="shared" si="1"/>
        <v>4.362539981236532</v>
      </c>
      <c r="G41" s="15">
        <v>0</v>
      </c>
      <c r="H41" s="16">
        <f t="shared" si="7"/>
        <v>4.362539981236532</v>
      </c>
      <c r="I41" s="15">
        <v>4</v>
      </c>
      <c r="J41" s="17">
        <f t="shared" si="2"/>
        <v>34.124800000000008</v>
      </c>
      <c r="K41" s="16">
        <f t="shared" si="8"/>
        <v>4.188038381987071</v>
      </c>
      <c r="L41" s="16">
        <f t="shared" si="3"/>
        <v>0.183585244141899</v>
      </c>
      <c r="M41" s="16">
        <f t="shared" si="9"/>
        <v>5.2045498788007656</v>
      </c>
      <c r="N41" s="15">
        <v>29</v>
      </c>
      <c r="O41" s="15">
        <v>136</v>
      </c>
      <c r="P41" s="18">
        <f t="shared" si="5"/>
        <v>1.1097937241560456</v>
      </c>
      <c r="Q41" s="183">
        <f t="shared" si="6"/>
        <v>3.8268749108829159E-2</v>
      </c>
      <c r="R41" s="119"/>
    </row>
    <row r="42" spans="1:18" ht="13.8" customHeight="1" x14ac:dyDescent="0.25">
      <c r="A42" s="13">
        <v>2007</v>
      </c>
      <c r="B42" s="83">
        <v>5.8565451913588928</v>
      </c>
      <c r="C42" s="15">
        <v>27</v>
      </c>
      <c r="D42" s="16">
        <f t="shared" si="0"/>
        <v>4.2752779896919915</v>
      </c>
      <c r="E42" s="15">
        <v>6</v>
      </c>
      <c r="F42" s="16">
        <f t="shared" si="1"/>
        <v>4.018761310310472</v>
      </c>
      <c r="G42" s="15">
        <v>0</v>
      </c>
      <c r="H42" s="16">
        <f t="shared" si="7"/>
        <v>4.018761310310472</v>
      </c>
      <c r="I42" s="15">
        <v>4</v>
      </c>
      <c r="J42" s="17">
        <f t="shared" si="2"/>
        <v>34.124799999999993</v>
      </c>
      <c r="K42" s="16">
        <f t="shared" si="8"/>
        <v>3.8580108578980532</v>
      </c>
      <c r="L42" s="16">
        <f t="shared" si="3"/>
        <v>0.16911828418183247</v>
      </c>
      <c r="M42" s="16">
        <f t="shared" si="9"/>
        <v>4.7944187974128596</v>
      </c>
      <c r="N42" s="15">
        <v>29</v>
      </c>
      <c r="O42" s="15">
        <v>136</v>
      </c>
      <c r="P42" s="18">
        <f t="shared" si="5"/>
        <v>1.0223393023895069</v>
      </c>
      <c r="Q42" s="183">
        <f t="shared" si="6"/>
        <v>3.5253079392741617E-2</v>
      </c>
      <c r="R42" s="119"/>
    </row>
    <row r="43" spans="1:18" ht="13.8" customHeight="1" x14ac:dyDescent="0.25">
      <c r="A43" s="13">
        <v>2008</v>
      </c>
      <c r="B43" s="83">
        <v>6.1913232372971212</v>
      </c>
      <c r="C43" s="15">
        <v>27</v>
      </c>
      <c r="D43" s="16">
        <f t="shared" si="0"/>
        <v>4.5196659632268981</v>
      </c>
      <c r="E43" s="15">
        <v>6</v>
      </c>
      <c r="F43" s="16">
        <f t="shared" si="1"/>
        <v>4.2484860054332838</v>
      </c>
      <c r="G43" s="15">
        <v>0</v>
      </c>
      <c r="H43" s="16">
        <f t="shared" si="7"/>
        <v>4.2484860054332838</v>
      </c>
      <c r="I43" s="15">
        <v>4</v>
      </c>
      <c r="J43" s="17">
        <f t="shared" si="2"/>
        <v>34.124800000000008</v>
      </c>
      <c r="K43" s="16">
        <f t="shared" si="8"/>
        <v>4.0785465652159525</v>
      </c>
      <c r="L43" s="16">
        <f t="shared" si="3"/>
        <v>0.17878560285878148</v>
      </c>
      <c r="M43" s="16">
        <f t="shared" si="9"/>
        <v>5.0684824482450255</v>
      </c>
      <c r="N43" s="15">
        <v>29</v>
      </c>
      <c r="O43" s="15">
        <v>136</v>
      </c>
      <c r="P43" s="18">
        <f t="shared" si="5"/>
        <v>1.0807793455816599</v>
      </c>
      <c r="Q43" s="183">
        <f t="shared" si="6"/>
        <v>3.7268253295919304E-2</v>
      </c>
      <c r="R43" s="119"/>
    </row>
    <row r="44" spans="1:18" ht="13.8" customHeight="1" x14ac:dyDescent="0.25">
      <c r="A44" s="13">
        <v>2009</v>
      </c>
      <c r="B44" s="83">
        <v>6.5796223493675567</v>
      </c>
      <c r="C44" s="15">
        <v>27</v>
      </c>
      <c r="D44" s="16">
        <f t="shared" si="0"/>
        <v>4.8031243150383158</v>
      </c>
      <c r="E44" s="15">
        <v>6</v>
      </c>
      <c r="F44" s="16">
        <f t="shared" si="1"/>
        <v>4.5149368561360168</v>
      </c>
      <c r="G44" s="15">
        <v>0</v>
      </c>
      <c r="H44" s="16">
        <f t="shared" si="7"/>
        <v>4.5149368561360168</v>
      </c>
      <c r="I44" s="15">
        <v>4</v>
      </c>
      <c r="J44" s="17">
        <f t="shared" si="2"/>
        <v>34.124800000000008</v>
      </c>
      <c r="K44" s="16">
        <f t="shared" si="8"/>
        <v>4.334339381890576</v>
      </c>
      <c r="L44" s="16">
        <f t="shared" si="3"/>
        <v>0.18999843865821703</v>
      </c>
      <c r="M44" s="16">
        <f t="shared" ref="M44:M49" si="10">+L44*28.3495</f>
        <v>5.386360736741123</v>
      </c>
      <c r="N44" s="15">
        <v>29</v>
      </c>
      <c r="O44" s="15">
        <v>136</v>
      </c>
      <c r="P44" s="18">
        <f t="shared" si="5"/>
        <v>1.1485622159227395</v>
      </c>
      <c r="Q44" s="183">
        <f t="shared" si="6"/>
        <v>3.9605593652508257E-2</v>
      </c>
      <c r="R44" s="119"/>
    </row>
    <row r="45" spans="1:18" ht="13.8" customHeight="1" x14ac:dyDescent="0.25">
      <c r="A45" s="13">
        <v>2010</v>
      </c>
      <c r="B45" s="83">
        <v>6.5792588049463046</v>
      </c>
      <c r="C45" s="15">
        <v>27</v>
      </c>
      <c r="D45" s="16">
        <f t="shared" si="0"/>
        <v>4.802858927610802</v>
      </c>
      <c r="E45" s="15">
        <v>6</v>
      </c>
      <c r="F45" s="16">
        <f t="shared" si="1"/>
        <v>4.5146873919541539</v>
      </c>
      <c r="G45" s="15">
        <v>0</v>
      </c>
      <c r="H45" s="16">
        <f t="shared" si="7"/>
        <v>4.5146873919541539</v>
      </c>
      <c r="I45" s="15">
        <v>4</v>
      </c>
      <c r="J45" s="17">
        <f t="shared" si="2"/>
        <v>34.124799999999993</v>
      </c>
      <c r="K45" s="16">
        <f t="shared" si="8"/>
        <v>4.3340998962759878</v>
      </c>
      <c r="L45" s="16">
        <f t="shared" si="3"/>
        <v>0.18998794065867344</v>
      </c>
      <c r="M45" s="16">
        <f t="shared" si="10"/>
        <v>5.3860631237030629</v>
      </c>
      <c r="N45" s="15">
        <v>29</v>
      </c>
      <c r="O45" s="15">
        <v>136</v>
      </c>
      <c r="P45" s="18">
        <f t="shared" si="5"/>
        <v>1.1484987543190355</v>
      </c>
      <c r="Q45" s="183">
        <f t="shared" si="6"/>
        <v>3.9603405321346048E-2</v>
      </c>
      <c r="R45" s="119"/>
    </row>
    <row r="46" spans="1:18" ht="13.8" customHeight="1" x14ac:dyDescent="0.25">
      <c r="A46" s="24">
        <v>2011</v>
      </c>
      <c r="B46" s="76">
        <v>6.6072906939937308</v>
      </c>
      <c r="C46" s="25">
        <v>27</v>
      </c>
      <c r="D46" s="26">
        <f t="shared" si="0"/>
        <v>4.8233222066154235</v>
      </c>
      <c r="E46" s="25">
        <v>6</v>
      </c>
      <c r="F46" s="26">
        <f t="shared" si="1"/>
        <v>4.533922874218498</v>
      </c>
      <c r="G46" s="25">
        <v>0</v>
      </c>
      <c r="H46" s="20">
        <f t="shared" si="7"/>
        <v>4.533922874218498</v>
      </c>
      <c r="I46" s="25">
        <v>4</v>
      </c>
      <c r="J46" s="27">
        <f t="shared" si="2"/>
        <v>34.124799999999993</v>
      </c>
      <c r="K46" s="20">
        <f t="shared" si="8"/>
        <v>4.3525659592497581</v>
      </c>
      <c r="L46" s="26">
        <f t="shared" si="3"/>
        <v>0.19079741191231817</v>
      </c>
      <c r="M46" s="26">
        <f t="shared" si="10"/>
        <v>5.4090112290082635</v>
      </c>
      <c r="N46" s="25">
        <v>29</v>
      </c>
      <c r="O46" s="25">
        <v>136</v>
      </c>
      <c r="P46" s="28">
        <f t="shared" si="5"/>
        <v>1.1533921003032328</v>
      </c>
      <c r="Q46" s="184">
        <f t="shared" si="6"/>
        <v>3.9772141389766646E-2</v>
      </c>
      <c r="R46" s="119"/>
    </row>
    <row r="47" spans="1:18" ht="13.8" customHeight="1" x14ac:dyDescent="0.25">
      <c r="A47" s="19">
        <v>2012</v>
      </c>
      <c r="B47" s="76">
        <v>7.199847378654546</v>
      </c>
      <c r="C47" s="21">
        <v>27</v>
      </c>
      <c r="D47" s="20">
        <f t="shared" ref="D47:D52" si="11">+B47-B47*(C47/100)</f>
        <v>5.255888586417818</v>
      </c>
      <c r="E47" s="21">
        <v>6</v>
      </c>
      <c r="F47" s="20">
        <f t="shared" ref="F47:F52" si="12">+(D47-D47*(E47)/100)</f>
        <v>4.9405352712327488</v>
      </c>
      <c r="G47" s="21">
        <v>0</v>
      </c>
      <c r="H47" s="20">
        <f t="shared" si="7"/>
        <v>4.9405352712327488</v>
      </c>
      <c r="I47" s="21">
        <v>4</v>
      </c>
      <c r="J47" s="22">
        <f t="shared" ref="J47:J52" si="13">100-(K47/B47*100)</f>
        <v>34.124800000000008</v>
      </c>
      <c r="K47" s="20">
        <f t="shared" si="8"/>
        <v>4.7429138603834389</v>
      </c>
      <c r="L47" s="20">
        <f t="shared" ref="L47:L52" si="14">+(K47/365)*16</f>
        <v>0.20790855278393156</v>
      </c>
      <c r="M47" s="20">
        <f t="shared" si="10"/>
        <v>5.8941035171480678</v>
      </c>
      <c r="N47" s="21">
        <v>29</v>
      </c>
      <c r="O47" s="21">
        <v>136</v>
      </c>
      <c r="P47" s="23">
        <f t="shared" ref="P47:P52" si="15">+Q47*N47</f>
        <v>1.2568308970389261</v>
      </c>
      <c r="Q47" s="170">
        <f t="shared" ref="Q47:Q52" si="16">+M47/O47</f>
        <v>4.3338996449618146E-2</v>
      </c>
      <c r="R47" s="119"/>
    </row>
    <row r="48" spans="1:18" ht="13.8" customHeight="1" x14ac:dyDescent="0.25">
      <c r="A48" s="19">
        <v>2013</v>
      </c>
      <c r="B48" s="76">
        <v>6.9777591872977753</v>
      </c>
      <c r="C48" s="21">
        <v>27</v>
      </c>
      <c r="D48" s="20">
        <f t="shared" si="11"/>
        <v>5.0937642067273758</v>
      </c>
      <c r="E48" s="21">
        <v>6</v>
      </c>
      <c r="F48" s="20">
        <f t="shared" si="12"/>
        <v>4.788138354323733</v>
      </c>
      <c r="G48" s="21">
        <v>0</v>
      </c>
      <c r="H48" s="20">
        <f t="shared" si="7"/>
        <v>4.788138354323733</v>
      </c>
      <c r="I48" s="21">
        <v>4</v>
      </c>
      <c r="J48" s="22">
        <f t="shared" si="13"/>
        <v>34.124799999999993</v>
      </c>
      <c r="K48" s="20">
        <f t="shared" si="8"/>
        <v>4.5966128201507841</v>
      </c>
      <c r="L48" s="20">
        <f t="shared" si="14"/>
        <v>0.20149535649976039</v>
      </c>
      <c r="M48" s="20">
        <f t="shared" si="10"/>
        <v>5.7122926090899568</v>
      </c>
      <c r="N48" s="21">
        <v>29</v>
      </c>
      <c r="O48" s="21">
        <v>136</v>
      </c>
      <c r="P48" s="23">
        <f t="shared" si="15"/>
        <v>1.2180623945853584</v>
      </c>
      <c r="Q48" s="170">
        <f t="shared" si="16"/>
        <v>4.2002151537426154E-2</v>
      </c>
      <c r="R48" s="119"/>
    </row>
    <row r="49" spans="1:18" ht="13.8" customHeight="1" x14ac:dyDescent="0.25">
      <c r="A49" s="19">
        <v>2014</v>
      </c>
      <c r="B49" s="76">
        <v>7.1825214428555668</v>
      </c>
      <c r="C49" s="21">
        <v>27</v>
      </c>
      <c r="D49" s="20">
        <f t="shared" si="11"/>
        <v>5.2432406532845635</v>
      </c>
      <c r="E49" s="21">
        <v>6</v>
      </c>
      <c r="F49" s="20">
        <f t="shared" si="12"/>
        <v>4.9286462140874896</v>
      </c>
      <c r="G49" s="21">
        <v>0</v>
      </c>
      <c r="H49" s="20">
        <f t="shared" si="7"/>
        <v>4.9286462140874896</v>
      </c>
      <c r="I49" s="21">
        <v>4</v>
      </c>
      <c r="J49" s="22">
        <f t="shared" si="13"/>
        <v>34.124799999999993</v>
      </c>
      <c r="K49" s="20">
        <f t="shared" si="8"/>
        <v>4.7315003655239902</v>
      </c>
      <c r="L49" s="20">
        <f t="shared" si="14"/>
        <v>0.20740823520105162</v>
      </c>
      <c r="M49" s="20">
        <f t="shared" si="10"/>
        <v>5.8799197638322127</v>
      </c>
      <c r="N49" s="21">
        <v>29</v>
      </c>
      <c r="O49" s="21">
        <v>136</v>
      </c>
      <c r="P49" s="23">
        <f t="shared" si="15"/>
        <v>1.2538064202289276</v>
      </c>
      <c r="Q49" s="170">
        <f t="shared" si="16"/>
        <v>4.3234704145825094E-2</v>
      </c>
      <c r="R49" s="119"/>
    </row>
    <row r="50" spans="1:18" ht="13.8" customHeight="1" x14ac:dyDescent="0.25">
      <c r="A50" s="24">
        <v>2015</v>
      </c>
      <c r="B50" s="76">
        <v>7.1129385402326477</v>
      </c>
      <c r="C50" s="25">
        <v>27</v>
      </c>
      <c r="D50" s="26">
        <f t="shared" si="11"/>
        <v>5.1924451343698328</v>
      </c>
      <c r="E50" s="25">
        <v>6</v>
      </c>
      <c r="F50" s="26">
        <f t="shared" si="12"/>
        <v>4.8808984263076427</v>
      </c>
      <c r="G50" s="25">
        <v>0</v>
      </c>
      <c r="H50" s="20">
        <f t="shared" si="7"/>
        <v>4.8808984263076427</v>
      </c>
      <c r="I50" s="25">
        <v>4</v>
      </c>
      <c r="J50" s="27">
        <f t="shared" si="13"/>
        <v>34.124799999999993</v>
      </c>
      <c r="K50" s="20">
        <f t="shared" si="8"/>
        <v>4.6856624892553373</v>
      </c>
      <c r="L50" s="26">
        <f t="shared" si="14"/>
        <v>0.20539890363859012</v>
      </c>
      <c r="M50" s="26">
        <f t="shared" ref="M50:M57" si="17">+L50*28.3495</f>
        <v>5.8229562187022106</v>
      </c>
      <c r="N50" s="25">
        <v>29</v>
      </c>
      <c r="O50" s="25">
        <v>136</v>
      </c>
      <c r="P50" s="28">
        <f t="shared" si="15"/>
        <v>1.2416597819291479</v>
      </c>
      <c r="Q50" s="184">
        <f t="shared" si="16"/>
        <v>4.2815854549280961E-2</v>
      </c>
      <c r="R50" s="119"/>
    </row>
    <row r="51" spans="1:18" ht="13.8" customHeight="1" x14ac:dyDescent="0.25">
      <c r="A51" s="29">
        <v>2016</v>
      </c>
      <c r="B51" s="83">
        <v>7.6377125268669115</v>
      </c>
      <c r="C51" s="30">
        <v>27</v>
      </c>
      <c r="D51" s="14">
        <f t="shared" si="11"/>
        <v>5.5755301446128449</v>
      </c>
      <c r="E51" s="30">
        <v>6</v>
      </c>
      <c r="F51" s="14">
        <f t="shared" si="12"/>
        <v>5.2409983359360739</v>
      </c>
      <c r="G51" s="30">
        <v>0</v>
      </c>
      <c r="H51" s="16">
        <f t="shared" si="7"/>
        <v>5.2409983359360739</v>
      </c>
      <c r="I51" s="30">
        <v>4</v>
      </c>
      <c r="J51" s="32">
        <f t="shared" si="13"/>
        <v>34.124800000000008</v>
      </c>
      <c r="K51" s="16">
        <f t="shared" si="8"/>
        <v>5.0313584024986309</v>
      </c>
      <c r="L51" s="14">
        <f t="shared" si="14"/>
        <v>0.22055269709583039</v>
      </c>
      <c r="M51" s="14">
        <f t="shared" si="17"/>
        <v>6.2525586863182436</v>
      </c>
      <c r="N51" s="30">
        <v>29</v>
      </c>
      <c r="O51" s="30">
        <v>136</v>
      </c>
      <c r="P51" s="33">
        <f t="shared" si="15"/>
        <v>1.3332661904649197</v>
      </c>
      <c r="Q51" s="185">
        <f t="shared" si="16"/>
        <v>4.5974696222928262E-2</v>
      </c>
      <c r="R51" s="119"/>
    </row>
    <row r="52" spans="1:18" ht="13.8" customHeight="1" x14ac:dyDescent="0.25">
      <c r="A52" s="29">
        <v>2017</v>
      </c>
      <c r="B52" s="83">
        <v>7.4363671519686605</v>
      </c>
      <c r="C52" s="30">
        <v>27</v>
      </c>
      <c r="D52" s="14">
        <f t="shared" si="11"/>
        <v>5.4285480209371215</v>
      </c>
      <c r="E52" s="30">
        <v>6</v>
      </c>
      <c r="F52" s="14">
        <f t="shared" si="12"/>
        <v>5.1028351396808942</v>
      </c>
      <c r="G52" s="30">
        <v>0</v>
      </c>
      <c r="H52" s="16">
        <f t="shared" si="7"/>
        <v>5.1028351396808942</v>
      </c>
      <c r="I52" s="30">
        <v>4</v>
      </c>
      <c r="J52" s="32">
        <f t="shared" si="13"/>
        <v>34.124799999999993</v>
      </c>
      <c r="K52" s="16">
        <f t="shared" si="8"/>
        <v>4.8987217340936589</v>
      </c>
      <c r="L52" s="14">
        <f t="shared" si="14"/>
        <v>0.21473848697396861</v>
      </c>
      <c r="M52" s="14">
        <f t="shared" si="17"/>
        <v>6.0877287364685229</v>
      </c>
      <c r="N52" s="30">
        <v>29</v>
      </c>
      <c r="O52" s="30">
        <v>136</v>
      </c>
      <c r="P52" s="33">
        <f t="shared" si="15"/>
        <v>1.2981186276293173</v>
      </c>
      <c r="Q52" s="185">
        <f t="shared" si="16"/>
        <v>4.4762711297562666E-2</v>
      </c>
      <c r="R52" s="119"/>
    </row>
    <row r="53" spans="1:18" ht="13.8" customHeight="1" x14ac:dyDescent="0.25">
      <c r="A53" s="59">
        <v>2018</v>
      </c>
      <c r="B53" s="83">
        <v>7.1847379461186671</v>
      </c>
      <c r="C53" s="31">
        <v>27</v>
      </c>
      <c r="D53" s="35">
        <f>+B53-B53*(C53/100)</f>
        <v>5.2448587006666267</v>
      </c>
      <c r="E53" s="31">
        <v>6</v>
      </c>
      <c r="F53" s="35">
        <f>+(D53-D53*(E53)/100)</f>
        <v>4.930167178626629</v>
      </c>
      <c r="G53" s="31">
        <v>0</v>
      </c>
      <c r="H53" s="80">
        <f>F53-(F53*G53/100)</f>
        <v>4.930167178626629</v>
      </c>
      <c r="I53" s="31">
        <v>4</v>
      </c>
      <c r="J53" s="60">
        <f>100-(K53/B53*100)</f>
        <v>34.124799999999993</v>
      </c>
      <c r="K53" s="80">
        <f>+H53-H53*I53/100</f>
        <v>4.7329604914815642</v>
      </c>
      <c r="L53" s="35">
        <f>+(K53/365)*16</f>
        <v>0.20747224072247952</v>
      </c>
      <c r="M53" s="35">
        <f t="shared" si="17"/>
        <v>5.8817342883619332</v>
      </c>
      <c r="N53" s="31">
        <v>29</v>
      </c>
      <c r="O53" s="31">
        <v>136</v>
      </c>
      <c r="P53" s="61">
        <f>+Q53*N53</f>
        <v>1.2541933409007062</v>
      </c>
      <c r="Q53" s="169">
        <f>+M53/O53</f>
        <v>4.324804623795539E-2</v>
      </c>
      <c r="R53" s="119"/>
    </row>
    <row r="54" spans="1:18" ht="13.8" customHeight="1" x14ac:dyDescent="0.25">
      <c r="A54" s="59">
        <v>2019</v>
      </c>
      <c r="B54" s="84">
        <v>7.1003005803979686</v>
      </c>
      <c r="C54" s="31">
        <v>27</v>
      </c>
      <c r="D54" s="35">
        <f>+B54-B54*(C54/100)</f>
        <v>5.1832194236905167</v>
      </c>
      <c r="E54" s="31">
        <v>6</v>
      </c>
      <c r="F54" s="35">
        <f>+(D54-D54*(E54)/100)</f>
        <v>4.8722262582690856</v>
      </c>
      <c r="G54" s="31">
        <v>0</v>
      </c>
      <c r="H54" s="80">
        <f>F54-(F54*G54/100)</f>
        <v>4.8722262582690856</v>
      </c>
      <c r="I54" s="31">
        <v>4</v>
      </c>
      <c r="J54" s="60">
        <f>100-(K54/B54*100)</f>
        <v>34.124800000000008</v>
      </c>
      <c r="K54" s="80">
        <f>+H54-H54*I54/100</f>
        <v>4.6773372079383222</v>
      </c>
      <c r="L54" s="35">
        <f>+(K54/365)*16</f>
        <v>0.20503395980003605</v>
      </c>
      <c r="M54" s="35">
        <f t="shared" si="17"/>
        <v>5.8126102433511218</v>
      </c>
      <c r="N54" s="31">
        <v>29</v>
      </c>
      <c r="O54" s="31">
        <v>136</v>
      </c>
      <c r="P54" s="61">
        <f>+Q54*N54</f>
        <v>1.2394536548322244</v>
      </c>
      <c r="Q54" s="169">
        <f>+M54/O54</f>
        <v>4.2739781201111188E-2</v>
      </c>
      <c r="R54" s="119"/>
    </row>
    <row r="55" spans="1:18" ht="13.8" customHeight="1" x14ac:dyDescent="0.25">
      <c r="A55" s="59">
        <v>2020</v>
      </c>
      <c r="B55" s="84">
        <v>6.9681932483425744</v>
      </c>
      <c r="C55" s="31">
        <v>27</v>
      </c>
      <c r="D55" s="35">
        <f>+B55-B55*(C55/100)</f>
        <v>5.0867810712900789</v>
      </c>
      <c r="E55" s="31">
        <v>6</v>
      </c>
      <c r="F55" s="35">
        <f>+(D55-D55*(E55)/100)</f>
        <v>4.7815742070126745</v>
      </c>
      <c r="G55" s="31">
        <v>0</v>
      </c>
      <c r="H55" s="80">
        <f>F55-(F55*G55/100)</f>
        <v>4.7815742070126745</v>
      </c>
      <c r="I55" s="31">
        <v>4</v>
      </c>
      <c r="J55" s="60">
        <f>100-(K55/B55*100)</f>
        <v>34.124800000000008</v>
      </c>
      <c r="K55" s="80">
        <f>+H55-H55*I55/100</f>
        <v>4.5903112387321672</v>
      </c>
      <c r="L55" s="35">
        <f>+(K55/365)*16</f>
        <v>0.20121912279373882</v>
      </c>
      <c r="M55" s="35">
        <f t="shared" si="17"/>
        <v>5.7044615216410985</v>
      </c>
      <c r="N55" s="31">
        <v>29</v>
      </c>
      <c r="O55" s="31">
        <v>136</v>
      </c>
      <c r="P55" s="61">
        <f>+Q55*N55</f>
        <v>1.2163925303499401</v>
      </c>
      <c r="Q55" s="169">
        <f>+M55/O55</f>
        <v>4.1944570012066903E-2</v>
      </c>
      <c r="R55" s="119"/>
    </row>
    <row r="56" spans="1:18" ht="13.8" customHeight="1" x14ac:dyDescent="0.25">
      <c r="A56" s="19">
        <v>2021</v>
      </c>
      <c r="B56" s="143">
        <v>7.9016292045640846</v>
      </c>
      <c r="C56" s="21">
        <v>27</v>
      </c>
      <c r="D56" s="20">
        <f t="shared" ref="D56:D57" si="18">+B56-B56*(C56/100)</f>
        <v>5.7681893193317819</v>
      </c>
      <c r="E56" s="21">
        <v>6</v>
      </c>
      <c r="F56" s="20">
        <f t="shared" ref="F56:F57" si="19">+(D56-D56*(E56)/100)</f>
        <v>5.4220979601718753</v>
      </c>
      <c r="G56" s="21">
        <v>0</v>
      </c>
      <c r="H56" s="20">
        <f t="shared" ref="H56:H57" si="20">F56-(F56*G56/100)</f>
        <v>5.4220979601718753</v>
      </c>
      <c r="I56" s="21">
        <v>4</v>
      </c>
      <c r="J56" s="22">
        <f t="shared" ref="J56:J57" si="21">100-(K56/B56*100)</f>
        <v>34.124799999999993</v>
      </c>
      <c r="K56" s="20">
        <f t="shared" ref="K56:K57" si="22">+H56-H56*I56/100</f>
        <v>5.2052140417650001</v>
      </c>
      <c r="L56" s="20">
        <f t="shared" ref="L56:L57" si="23">+(K56/365)*16</f>
        <v>0.22817376621435617</v>
      </c>
      <c r="M56" s="20">
        <f t="shared" si="17"/>
        <v>6.4686121852938898</v>
      </c>
      <c r="N56" s="21">
        <v>29</v>
      </c>
      <c r="O56" s="21">
        <v>136</v>
      </c>
      <c r="P56" s="23">
        <f t="shared" ref="P56:P57" si="24">+Q56*N56</f>
        <v>1.3793364218641382</v>
      </c>
      <c r="Q56" s="170">
        <f t="shared" ref="Q56:Q57" si="25">+M56/O56</f>
        <v>4.7563324891866834E-2</v>
      </c>
      <c r="R56" s="119"/>
    </row>
    <row r="57" spans="1:18" ht="13.8" customHeight="1" thickBot="1" x14ac:dyDescent="0.3">
      <c r="A57" s="123">
        <v>2022</v>
      </c>
      <c r="B57" s="135">
        <v>7.4188873549314858</v>
      </c>
      <c r="C57" s="125">
        <v>27</v>
      </c>
      <c r="D57" s="124">
        <f t="shared" si="18"/>
        <v>5.4157877690999845</v>
      </c>
      <c r="E57" s="125">
        <v>6</v>
      </c>
      <c r="F57" s="124">
        <f t="shared" si="19"/>
        <v>5.0908405029539852</v>
      </c>
      <c r="G57" s="125">
        <v>0</v>
      </c>
      <c r="H57" s="124">
        <f t="shared" si="20"/>
        <v>5.0908405029539852</v>
      </c>
      <c r="I57" s="125">
        <v>4</v>
      </c>
      <c r="J57" s="126">
        <f t="shared" si="21"/>
        <v>34.124800000000008</v>
      </c>
      <c r="K57" s="124">
        <f t="shared" si="22"/>
        <v>4.8872068828358257</v>
      </c>
      <c r="L57" s="124">
        <f t="shared" si="23"/>
        <v>0.2142337263708855</v>
      </c>
      <c r="M57" s="124">
        <f t="shared" si="17"/>
        <v>6.0734190257514182</v>
      </c>
      <c r="N57" s="125">
        <v>29</v>
      </c>
      <c r="O57" s="125">
        <v>136</v>
      </c>
      <c r="P57" s="127">
        <f t="shared" si="24"/>
        <v>1.2950672922558171</v>
      </c>
      <c r="Q57" s="171">
        <f t="shared" si="25"/>
        <v>4.4657492836407485E-2</v>
      </c>
      <c r="R57" s="119"/>
    </row>
    <row r="58" spans="1:18" ht="15" customHeight="1" thickTop="1" x14ac:dyDescent="0.25">
      <c r="A58" s="7" t="s">
        <v>96</v>
      </c>
    </row>
    <row r="59" spans="1:18" ht="15" customHeight="1" x14ac:dyDescent="0.25">
      <c r="A59" s="7" t="s">
        <v>88</v>
      </c>
    </row>
    <row r="60" spans="1:18" ht="15" customHeight="1" x14ac:dyDescent="0.25">
      <c r="A60" s="7" t="s">
        <v>104</v>
      </c>
    </row>
    <row r="61" spans="1:18" ht="15" customHeight="1" x14ac:dyDescent="0.25">
      <c r="A61" s="7" t="s">
        <v>209</v>
      </c>
    </row>
    <row r="62" spans="1:18" ht="15" customHeight="1" x14ac:dyDescent="0.25">
      <c r="A62" s="7" t="s">
        <v>210</v>
      </c>
    </row>
    <row r="63" spans="1:18" ht="15" customHeight="1" x14ac:dyDescent="0.25">
      <c r="A63" s="7" t="s">
        <v>105</v>
      </c>
    </row>
    <row r="64" spans="1:18" ht="15" customHeight="1" x14ac:dyDescent="0.25">
      <c r="A64" s="7" t="s">
        <v>106</v>
      </c>
    </row>
    <row r="65" spans="1:1" ht="15" customHeight="1" x14ac:dyDescent="0.25">
      <c r="A65"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00">
    <pageSetUpPr fitToPage="1"/>
  </sheetPr>
  <dimension ref="A1:R64"/>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150</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6">
        <v>1.9636482453231374</v>
      </c>
      <c r="C5" s="15">
        <v>29</v>
      </c>
      <c r="D5" s="16">
        <f t="shared" ref="D5:D46" si="0">+B5-B5*(C5/100)</f>
        <v>1.3941902541794278</v>
      </c>
      <c r="E5" s="15">
        <v>6</v>
      </c>
      <c r="F5" s="16">
        <f t="shared" ref="F5:F46" si="1">+(D5-D5*(E5)/100)</f>
        <v>1.3105388389286621</v>
      </c>
      <c r="G5" s="15">
        <v>0</v>
      </c>
      <c r="H5" s="16">
        <f>F5-(F5*G5/100)</f>
        <v>1.3105388389286621</v>
      </c>
      <c r="I5" s="15">
        <v>28</v>
      </c>
      <c r="J5" s="17">
        <f t="shared" ref="J5:J46" si="2">100-(K5/B5*100)</f>
        <v>51.947200000000002</v>
      </c>
      <c r="K5" s="16">
        <f>+H5-H5*I5/100</f>
        <v>0.94358796402863665</v>
      </c>
      <c r="L5" s="16">
        <f t="shared" ref="L5:L46" si="3">+(K5/365)*16</f>
        <v>4.136276006700873E-2</v>
      </c>
      <c r="M5" s="16">
        <f t="shared" ref="M5:M37" si="4">+L5*28.3495</f>
        <v>1.172613566519664</v>
      </c>
      <c r="N5" s="15">
        <v>108</v>
      </c>
      <c r="O5" s="15">
        <v>180</v>
      </c>
      <c r="P5" s="18">
        <f t="shared" ref="P5:P46" si="5">+Q5*N5</f>
        <v>0.70356813991179845</v>
      </c>
      <c r="Q5" s="114">
        <f t="shared" ref="Q5:Q46" si="6">+M5/O5</f>
        <v>6.5145198139981335E-3</v>
      </c>
      <c r="R5" s="119"/>
    </row>
    <row r="6" spans="1:18" ht="13.8" customHeight="1" x14ac:dyDescent="0.25">
      <c r="A6" s="19">
        <v>1971</v>
      </c>
      <c r="B6" s="20">
        <v>2.1205233529646876</v>
      </c>
      <c r="C6" s="21">
        <v>29</v>
      </c>
      <c r="D6" s="20">
        <f t="shared" si="0"/>
        <v>1.5055715806049284</v>
      </c>
      <c r="E6" s="21">
        <v>6</v>
      </c>
      <c r="F6" s="20">
        <f t="shared" si="1"/>
        <v>1.4152372857686326</v>
      </c>
      <c r="G6" s="21">
        <v>0</v>
      </c>
      <c r="H6" s="20">
        <f t="shared" ref="H6:H52" si="7">F6-(F6*G6/100)</f>
        <v>1.4152372857686326</v>
      </c>
      <c r="I6" s="21">
        <v>28</v>
      </c>
      <c r="J6" s="22">
        <f t="shared" si="2"/>
        <v>51.947200000000002</v>
      </c>
      <c r="K6" s="20">
        <f t="shared" ref="K6:K52" si="8">+H6-H6*I6/100</f>
        <v>1.0189708457534155</v>
      </c>
      <c r="L6" s="20">
        <f t="shared" si="3"/>
        <v>4.4667215156314104E-2</v>
      </c>
      <c r="M6" s="20">
        <f t="shared" si="4"/>
        <v>1.2662932160739266</v>
      </c>
      <c r="N6" s="21">
        <v>108</v>
      </c>
      <c r="O6" s="21">
        <v>180</v>
      </c>
      <c r="P6" s="23">
        <f t="shared" si="5"/>
        <v>0.75977592964435603</v>
      </c>
      <c r="Q6" s="115">
        <f t="shared" si="6"/>
        <v>7.0349623115218149E-3</v>
      </c>
      <c r="R6" s="119"/>
    </row>
    <row r="7" spans="1:18" ht="13.8" customHeight="1" x14ac:dyDescent="0.25">
      <c r="A7" s="19">
        <v>1972</v>
      </c>
      <c r="B7" s="20">
        <v>2.1131893890307585</v>
      </c>
      <c r="C7" s="21">
        <v>29</v>
      </c>
      <c r="D7" s="20">
        <f t="shared" si="0"/>
        <v>1.5003644662118387</v>
      </c>
      <c r="E7" s="21">
        <v>6</v>
      </c>
      <c r="F7" s="20">
        <f t="shared" si="1"/>
        <v>1.4103425982391284</v>
      </c>
      <c r="G7" s="21">
        <v>0</v>
      </c>
      <c r="H7" s="20">
        <f t="shared" si="7"/>
        <v>1.4103425982391284</v>
      </c>
      <c r="I7" s="21">
        <v>28</v>
      </c>
      <c r="J7" s="22">
        <f t="shared" si="2"/>
        <v>51.947199999999988</v>
      </c>
      <c r="K7" s="20">
        <f t="shared" si="8"/>
        <v>1.0154466707321725</v>
      </c>
      <c r="L7" s="20">
        <f t="shared" si="3"/>
        <v>4.451273077182126E-2</v>
      </c>
      <c r="M7" s="20">
        <f t="shared" si="4"/>
        <v>1.2619136610157469</v>
      </c>
      <c r="N7" s="21">
        <v>108</v>
      </c>
      <c r="O7" s="21">
        <v>180</v>
      </c>
      <c r="P7" s="23">
        <f t="shared" si="5"/>
        <v>0.7571481966094481</v>
      </c>
      <c r="Q7" s="115">
        <f t="shared" si="6"/>
        <v>7.0106314500874827E-3</v>
      </c>
      <c r="R7" s="119"/>
    </row>
    <row r="8" spans="1:18" ht="13.8" customHeight="1" x14ac:dyDescent="0.25">
      <c r="A8" s="19">
        <v>1973</v>
      </c>
      <c r="B8" s="20">
        <v>2.2436517561783598</v>
      </c>
      <c r="C8" s="21">
        <v>29</v>
      </c>
      <c r="D8" s="20">
        <f t="shared" si="0"/>
        <v>1.5929927468866354</v>
      </c>
      <c r="E8" s="21">
        <v>6</v>
      </c>
      <c r="F8" s="20">
        <f t="shared" si="1"/>
        <v>1.4974131820734373</v>
      </c>
      <c r="G8" s="21">
        <v>0</v>
      </c>
      <c r="H8" s="20">
        <f t="shared" si="7"/>
        <v>1.4974131820734373</v>
      </c>
      <c r="I8" s="21">
        <v>28</v>
      </c>
      <c r="J8" s="22">
        <f t="shared" si="2"/>
        <v>51.947200000000002</v>
      </c>
      <c r="K8" s="20">
        <f t="shared" si="8"/>
        <v>1.0781374910928749</v>
      </c>
      <c r="L8" s="20">
        <f t="shared" si="3"/>
        <v>4.7260821527358901E-2</v>
      </c>
      <c r="M8" s="20">
        <f t="shared" si="4"/>
        <v>1.3398206598898612</v>
      </c>
      <c r="N8" s="21">
        <v>108</v>
      </c>
      <c r="O8" s="21">
        <v>180</v>
      </c>
      <c r="P8" s="23">
        <f t="shared" si="5"/>
        <v>0.8038923959339167</v>
      </c>
      <c r="Q8" s="115">
        <f t="shared" si="6"/>
        <v>7.4434481104992288E-3</v>
      </c>
      <c r="R8" s="119"/>
    </row>
    <row r="9" spans="1:18" ht="13.8" customHeight="1" x14ac:dyDescent="0.25">
      <c r="A9" s="19">
        <v>1974</v>
      </c>
      <c r="B9" s="20">
        <v>2.296192729619273</v>
      </c>
      <c r="C9" s="21">
        <v>29</v>
      </c>
      <c r="D9" s="20">
        <f t="shared" si="0"/>
        <v>1.6302968380296838</v>
      </c>
      <c r="E9" s="21">
        <v>6</v>
      </c>
      <c r="F9" s="20">
        <f t="shared" si="1"/>
        <v>1.5324790277479028</v>
      </c>
      <c r="G9" s="21">
        <v>0</v>
      </c>
      <c r="H9" s="20">
        <f t="shared" si="7"/>
        <v>1.5324790277479028</v>
      </c>
      <c r="I9" s="21">
        <v>28</v>
      </c>
      <c r="J9" s="22">
        <f t="shared" si="2"/>
        <v>51.947200000000002</v>
      </c>
      <c r="K9" s="20">
        <f t="shared" si="8"/>
        <v>1.1033848999784901</v>
      </c>
      <c r="L9" s="20">
        <f t="shared" si="3"/>
        <v>4.8367557259331076E-2</v>
      </c>
      <c r="M9" s="20">
        <f t="shared" si="4"/>
        <v>1.3711960645234063</v>
      </c>
      <c r="N9" s="21">
        <v>108</v>
      </c>
      <c r="O9" s="21">
        <v>180</v>
      </c>
      <c r="P9" s="23">
        <f t="shared" si="5"/>
        <v>0.82271763871404369</v>
      </c>
      <c r="Q9" s="115">
        <f t="shared" si="6"/>
        <v>7.6177559140189234E-3</v>
      </c>
      <c r="R9" s="119"/>
    </row>
    <row r="10" spans="1:18" ht="13.8" customHeight="1" x14ac:dyDescent="0.25">
      <c r="A10" s="19">
        <v>1975</v>
      </c>
      <c r="B10" s="20">
        <v>1.9988609687322025</v>
      </c>
      <c r="C10" s="21">
        <v>29</v>
      </c>
      <c r="D10" s="20">
        <f t="shared" si="0"/>
        <v>1.4191912877998638</v>
      </c>
      <c r="E10" s="21">
        <v>6</v>
      </c>
      <c r="F10" s="20">
        <f t="shared" si="1"/>
        <v>1.334039810531872</v>
      </c>
      <c r="G10" s="21">
        <v>0</v>
      </c>
      <c r="H10" s="20">
        <f t="shared" si="7"/>
        <v>1.334039810531872</v>
      </c>
      <c r="I10" s="21">
        <v>28</v>
      </c>
      <c r="J10" s="22">
        <f t="shared" si="2"/>
        <v>51.947200000000002</v>
      </c>
      <c r="K10" s="20">
        <f t="shared" si="8"/>
        <v>0.96050866358294784</v>
      </c>
      <c r="L10" s="20">
        <f t="shared" si="3"/>
        <v>4.210448936254018E-2</v>
      </c>
      <c r="M10" s="20">
        <f t="shared" si="4"/>
        <v>1.1936412211833327</v>
      </c>
      <c r="N10" s="21">
        <v>108</v>
      </c>
      <c r="O10" s="21">
        <v>180</v>
      </c>
      <c r="P10" s="23">
        <f t="shared" si="5"/>
        <v>0.71618473270999961</v>
      </c>
      <c r="Q10" s="115">
        <f t="shared" si="6"/>
        <v>6.6313401176851814E-3</v>
      </c>
      <c r="R10" s="119"/>
    </row>
    <row r="11" spans="1:18" ht="13.8" customHeight="1" x14ac:dyDescent="0.25">
      <c r="A11" s="13">
        <v>1976</v>
      </c>
      <c r="B11" s="16">
        <v>1.947393767055748</v>
      </c>
      <c r="C11" s="15">
        <v>29</v>
      </c>
      <c r="D11" s="16">
        <f t="shared" si="0"/>
        <v>1.382649574609581</v>
      </c>
      <c r="E11" s="15">
        <v>6</v>
      </c>
      <c r="F11" s="16">
        <f t="shared" si="1"/>
        <v>1.2996906001330062</v>
      </c>
      <c r="G11" s="15">
        <v>0</v>
      </c>
      <c r="H11" s="16">
        <f t="shared" si="7"/>
        <v>1.2996906001330062</v>
      </c>
      <c r="I11" s="15">
        <v>28</v>
      </c>
      <c r="J11" s="17">
        <f t="shared" si="2"/>
        <v>51.947200000000002</v>
      </c>
      <c r="K11" s="16">
        <f t="shared" si="8"/>
        <v>0.93577723209576447</v>
      </c>
      <c r="L11" s="16">
        <f t="shared" si="3"/>
        <v>4.1020371817896521E-2</v>
      </c>
      <c r="M11" s="16">
        <f t="shared" si="4"/>
        <v>1.1629070308514573</v>
      </c>
      <c r="N11" s="15">
        <v>108</v>
      </c>
      <c r="O11" s="15">
        <v>180</v>
      </c>
      <c r="P11" s="18">
        <f t="shared" si="5"/>
        <v>0.69774421851087431</v>
      </c>
      <c r="Q11" s="114">
        <f t="shared" si="6"/>
        <v>6.4605946158414291E-3</v>
      </c>
      <c r="R11" s="119"/>
    </row>
    <row r="12" spans="1:18" ht="13.8" customHeight="1" x14ac:dyDescent="0.25">
      <c r="A12" s="13">
        <v>1977</v>
      </c>
      <c r="B12" s="16">
        <v>2.2123692897261615</v>
      </c>
      <c r="C12" s="15">
        <v>29</v>
      </c>
      <c r="D12" s="16">
        <f t="shared" si="0"/>
        <v>1.5707821957055748</v>
      </c>
      <c r="E12" s="15">
        <v>6</v>
      </c>
      <c r="F12" s="16">
        <f t="shared" si="1"/>
        <v>1.4765352639632403</v>
      </c>
      <c r="G12" s="15">
        <v>0</v>
      </c>
      <c r="H12" s="16">
        <f t="shared" si="7"/>
        <v>1.4765352639632403</v>
      </c>
      <c r="I12" s="15">
        <v>28</v>
      </c>
      <c r="J12" s="17">
        <f t="shared" si="2"/>
        <v>51.947200000000002</v>
      </c>
      <c r="K12" s="16">
        <f t="shared" si="8"/>
        <v>1.063105390053533</v>
      </c>
      <c r="L12" s="16">
        <f t="shared" si="3"/>
        <v>4.6601880111935695E-2</v>
      </c>
      <c r="M12" s="16">
        <f t="shared" si="4"/>
        <v>1.3211400002333209</v>
      </c>
      <c r="N12" s="15">
        <v>108</v>
      </c>
      <c r="O12" s="15">
        <v>180</v>
      </c>
      <c r="P12" s="18">
        <f t="shared" si="5"/>
        <v>0.79268400013999252</v>
      </c>
      <c r="Q12" s="114">
        <f t="shared" si="6"/>
        <v>7.3396666679628941E-3</v>
      </c>
      <c r="R12" s="119"/>
    </row>
    <row r="13" spans="1:18" ht="13.8" customHeight="1" x14ac:dyDescent="0.25">
      <c r="A13" s="13">
        <v>1978</v>
      </c>
      <c r="B13" s="16">
        <v>2.2600354920592132</v>
      </c>
      <c r="C13" s="15">
        <v>29</v>
      </c>
      <c r="D13" s="16">
        <f t="shared" si="0"/>
        <v>1.6046251993620415</v>
      </c>
      <c r="E13" s="15">
        <v>6</v>
      </c>
      <c r="F13" s="16">
        <f t="shared" si="1"/>
        <v>1.508347687400319</v>
      </c>
      <c r="G13" s="15">
        <v>0</v>
      </c>
      <c r="H13" s="16">
        <f t="shared" si="7"/>
        <v>1.508347687400319</v>
      </c>
      <c r="I13" s="15">
        <v>28</v>
      </c>
      <c r="J13" s="17">
        <f t="shared" si="2"/>
        <v>51.947199999999995</v>
      </c>
      <c r="K13" s="16">
        <f t="shared" si="8"/>
        <v>1.0860103349282297</v>
      </c>
      <c r="L13" s="16">
        <f t="shared" si="3"/>
        <v>4.7605932490004589E-2</v>
      </c>
      <c r="M13" s="16">
        <f t="shared" si="4"/>
        <v>1.349604383125385</v>
      </c>
      <c r="N13" s="15">
        <v>108</v>
      </c>
      <c r="O13" s="15">
        <v>180</v>
      </c>
      <c r="P13" s="18">
        <f t="shared" si="5"/>
        <v>0.80976262987523095</v>
      </c>
      <c r="Q13" s="114">
        <f t="shared" si="6"/>
        <v>7.4978021284743609E-3</v>
      </c>
      <c r="R13" s="119"/>
    </row>
    <row r="14" spans="1:18" ht="13.8" customHeight="1" x14ac:dyDescent="0.25">
      <c r="A14" s="13">
        <v>1979</v>
      </c>
      <c r="B14" s="16">
        <v>2.1143720423896379</v>
      </c>
      <c r="C14" s="15">
        <v>29</v>
      </c>
      <c r="D14" s="16">
        <f t="shared" si="0"/>
        <v>1.5012041500966431</v>
      </c>
      <c r="E14" s="15">
        <v>6</v>
      </c>
      <c r="F14" s="16">
        <f t="shared" si="1"/>
        <v>1.4111319010908445</v>
      </c>
      <c r="G14" s="15">
        <v>0</v>
      </c>
      <c r="H14" s="16">
        <f t="shared" si="7"/>
        <v>1.4111319010908445</v>
      </c>
      <c r="I14" s="15">
        <v>28</v>
      </c>
      <c r="J14" s="17">
        <f t="shared" si="2"/>
        <v>51.947199999999995</v>
      </c>
      <c r="K14" s="16">
        <f t="shared" si="8"/>
        <v>1.0160149687854081</v>
      </c>
      <c r="L14" s="16">
        <f t="shared" si="3"/>
        <v>4.4537642467305558E-2</v>
      </c>
      <c r="M14" s="16">
        <f t="shared" si="4"/>
        <v>1.2626198951268788</v>
      </c>
      <c r="N14" s="15">
        <v>108</v>
      </c>
      <c r="O14" s="15">
        <v>180</v>
      </c>
      <c r="P14" s="18">
        <f t="shared" si="5"/>
        <v>0.75757193707612724</v>
      </c>
      <c r="Q14" s="114">
        <f t="shared" si="6"/>
        <v>7.0145549729271044E-3</v>
      </c>
      <c r="R14" s="119"/>
    </row>
    <row r="15" spans="1:18" ht="13.8" customHeight="1" x14ac:dyDescent="0.25">
      <c r="A15" s="13">
        <v>1980</v>
      </c>
      <c r="B15" s="16">
        <v>1.9270965985438642</v>
      </c>
      <c r="C15" s="15">
        <v>29</v>
      </c>
      <c r="D15" s="16">
        <f t="shared" si="0"/>
        <v>1.3682385849661436</v>
      </c>
      <c r="E15" s="15">
        <v>6</v>
      </c>
      <c r="F15" s="16">
        <f t="shared" si="1"/>
        <v>1.2861442698681751</v>
      </c>
      <c r="G15" s="15">
        <v>0</v>
      </c>
      <c r="H15" s="16">
        <f t="shared" si="7"/>
        <v>1.2861442698681751</v>
      </c>
      <c r="I15" s="15">
        <v>28</v>
      </c>
      <c r="J15" s="17">
        <f t="shared" si="2"/>
        <v>51.947199999999995</v>
      </c>
      <c r="K15" s="16">
        <f t="shared" si="8"/>
        <v>0.92602387430508604</v>
      </c>
      <c r="L15" s="16">
        <f t="shared" si="3"/>
        <v>4.0592827366798291E-2</v>
      </c>
      <c r="M15" s="16">
        <f t="shared" si="4"/>
        <v>1.150786359435048</v>
      </c>
      <c r="N15" s="15">
        <v>108</v>
      </c>
      <c r="O15" s="15">
        <v>180</v>
      </c>
      <c r="P15" s="18">
        <f t="shared" si="5"/>
        <v>0.69047181566102889</v>
      </c>
      <c r="Q15" s="114">
        <f t="shared" si="6"/>
        <v>6.3932575524169337E-3</v>
      </c>
      <c r="R15" s="119"/>
    </row>
    <row r="16" spans="1:18" ht="13.8" customHeight="1" x14ac:dyDescent="0.25">
      <c r="A16" s="19">
        <v>1981</v>
      </c>
      <c r="B16" s="20">
        <v>1.7863510258038144</v>
      </c>
      <c r="C16" s="21">
        <v>29</v>
      </c>
      <c r="D16" s="20">
        <f t="shared" si="0"/>
        <v>1.2683092283207082</v>
      </c>
      <c r="E16" s="21">
        <v>6</v>
      </c>
      <c r="F16" s="20">
        <f t="shared" si="1"/>
        <v>1.1922106746214658</v>
      </c>
      <c r="G16" s="21">
        <v>0</v>
      </c>
      <c r="H16" s="20">
        <f t="shared" si="7"/>
        <v>1.1922106746214658</v>
      </c>
      <c r="I16" s="21">
        <v>28</v>
      </c>
      <c r="J16" s="22">
        <f t="shared" si="2"/>
        <v>51.947200000000002</v>
      </c>
      <c r="K16" s="20">
        <f t="shared" si="8"/>
        <v>0.85839168572745539</v>
      </c>
      <c r="L16" s="20">
        <f t="shared" si="3"/>
        <v>3.7628128689422703E-2</v>
      </c>
      <c r="M16" s="20">
        <f t="shared" si="4"/>
        <v>1.066738634280789</v>
      </c>
      <c r="N16" s="21">
        <v>108</v>
      </c>
      <c r="O16" s="21">
        <v>180</v>
      </c>
      <c r="P16" s="23">
        <f t="shared" si="5"/>
        <v>0.64004318056847331</v>
      </c>
      <c r="Q16" s="115">
        <f t="shared" si="6"/>
        <v>5.9263257460043829E-3</v>
      </c>
      <c r="R16" s="119"/>
    </row>
    <row r="17" spans="1:18" ht="13.8" customHeight="1" x14ac:dyDescent="0.25">
      <c r="A17" s="19">
        <v>1982</v>
      </c>
      <c r="B17" s="20">
        <v>1.8844643134012096</v>
      </c>
      <c r="C17" s="21">
        <v>29</v>
      </c>
      <c r="D17" s="20">
        <f t="shared" si="0"/>
        <v>1.3379696625148587</v>
      </c>
      <c r="E17" s="21">
        <v>6</v>
      </c>
      <c r="F17" s="20">
        <f t="shared" si="1"/>
        <v>1.2576914827639671</v>
      </c>
      <c r="G17" s="21">
        <v>0</v>
      </c>
      <c r="H17" s="20">
        <f t="shared" si="7"/>
        <v>1.2576914827639671</v>
      </c>
      <c r="I17" s="21">
        <v>28</v>
      </c>
      <c r="J17" s="22">
        <f t="shared" si="2"/>
        <v>51.947200000000009</v>
      </c>
      <c r="K17" s="20">
        <f t="shared" si="8"/>
        <v>0.90553786759005628</v>
      </c>
      <c r="L17" s="20">
        <f t="shared" si="3"/>
        <v>3.9694810634084657E-2</v>
      </c>
      <c r="M17" s="20">
        <f t="shared" si="4"/>
        <v>1.125328034070983</v>
      </c>
      <c r="N17" s="21">
        <v>108</v>
      </c>
      <c r="O17" s="21">
        <v>180</v>
      </c>
      <c r="P17" s="23">
        <f t="shared" si="5"/>
        <v>0.67519682044258988</v>
      </c>
      <c r="Q17" s="115">
        <f t="shared" si="6"/>
        <v>6.2518224115054614E-3</v>
      </c>
      <c r="R17" s="119"/>
    </row>
    <row r="18" spans="1:18" ht="13.8" customHeight="1" x14ac:dyDescent="0.25">
      <c r="A18" s="19">
        <v>1983</v>
      </c>
      <c r="B18" s="20">
        <v>1.858672596209247</v>
      </c>
      <c r="C18" s="21">
        <v>29</v>
      </c>
      <c r="D18" s="20">
        <f t="shared" si="0"/>
        <v>1.3196575433085653</v>
      </c>
      <c r="E18" s="21">
        <v>6</v>
      </c>
      <c r="F18" s="20">
        <f t="shared" si="1"/>
        <v>1.2404780907100514</v>
      </c>
      <c r="G18" s="21">
        <v>0</v>
      </c>
      <c r="H18" s="20">
        <f t="shared" si="7"/>
        <v>1.2404780907100514</v>
      </c>
      <c r="I18" s="21">
        <v>28</v>
      </c>
      <c r="J18" s="22">
        <f t="shared" si="2"/>
        <v>51.947200000000002</v>
      </c>
      <c r="K18" s="20">
        <f t="shared" si="8"/>
        <v>0.89314422531123705</v>
      </c>
      <c r="L18" s="20">
        <f t="shared" si="3"/>
        <v>3.9151527684876147E-2</v>
      </c>
      <c r="M18" s="20">
        <f t="shared" si="4"/>
        <v>1.1099262341023963</v>
      </c>
      <c r="N18" s="21">
        <v>108</v>
      </c>
      <c r="O18" s="21">
        <v>180</v>
      </c>
      <c r="P18" s="23">
        <f t="shared" si="5"/>
        <v>0.6659557404614378</v>
      </c>
      <c r="Q18" s="115">
        <f t="shared" si="6"/>
        <v>6.1662568561244241E-3</v>
      </c>
      <c r="R18" s="119"/>
    </row>
    <row r="19" spans="1:18" ht="13.8" customHeight="1" x14ac:dyDescent="0.25">
      <c r="A19" s="19">
        <v>1984</v>
      </c>
      <c r="B19" s="20">
        <v>1.8091966083910167</v>
      </c>
      <c r="C19" s="21">
        <v>29</v>
      </c>
      <c r="D19" s="20">
        <f t="shared" si="0"/>
        <v>1.2845295919576218</v>
      </c>
      <c r="E19" s="21">
        <v>6</v>
      </c>
      <c r="F19" s="20">
        <f t="shared" si="1"/>
        <v>1.2074578164401646</v>
      </c>
      <c r="G19" s="21">
        <v>0</v>
      </c>
      <c r="H19" s="20">
        <f t="shared" si="7"/>
        <v>1.2074578164401646</v>
      </c>
      <c r="I19" s="21">
        <v>28</v>
      </c>
      <c r="J19" s="22">
        <f t="shared" si="2"/>
        <v>51.947200000000002</v>
      </c>
      <c r="K19" s="20">
        <f t="shared" si="8"/>
        <v>0.86936962783691851</v>
      </c>
      <c r="L19" s="20">
        <f t="shared" si="3"/>
        <v>3.8109353549015609E-2</v>
      </c>
      <c r="M19" s="20">
        <f t="shared" si="4"/>
        <v>1.080381118437818</v>
      </c>
      <c r="N19" s="21">
        <v>108</v>
      </c>
      <c r="O19" s="21">
        <v>180</v>
      </c>
      <c r="P19" s="23">
        <f t="shared" si="5"/>
        <v>0.64822867106269089</v>
      </c>
      <c r="Q19" s="115">
        <f t="shared" si="6"/>
        <v>6.002117324654545E-3</v>
      </c>
      <c r="R19" s="119"/>
    </row>
    <row r="20" spans="1:18" ht="13.8" customHeight="1" x14ac:dyDescent="0.25">
      <c r="A20" s="19">
        <v>1985</v>
      </c>
      <c r="B20" s="20">
        <v>1.8879001618679392</v>
      </c>
      <c r="C20" s="21">
        <v>29</v>
      </c>
      <c r="D20" s="20">
        <f t="shared" si="0"/>
        <v>1.3404091149262367</v>
      </c>
      <c r="E20" s="21">
        <v>6</v>
      </c>
      <c r="F20" s="20">
        <f t="shared" si="1"/>
        <v>1.2599845680306625</v>
      </c>
      <c r="G20" s="21">
        <v>0</v>
      </c>
      <c r="H20" s="20">
        <f t="shared" si="7"/>
        <v>1.2599845680306625</v>
      </c>
      <c r="I20" s="21">
        <v>28</v>
      </c>
      <c r="J20" s="22">
        <f t="shared" si="2"/>
        <v>51.947200000000002</v>
      </c>
      <c r="K20" s="20">
        <f t="shared" si="8"/>
        <v>0.90718888898207695</v>
      </c>
      <c r="L20" s="20">
        <f t="shared" si="3"/>
        <v>3.9767184174556797E-2</v>
      </c>
      <c r="M20" s="20">
        <f t="shared" si="4"/>
        <v>1.1273797877565979</v>
      </c>
      <c r="N20" s="21">
        <v>108</v>
      </c>
      <c r="O20" s="21">
        <v>180</v>
      </c>
      <c r="P20" s="23">
        <f t="shared" si="5"/>
        <v>0.67642787265395876</v>
      </c>
      <c r="Q20" s="115">
        <f t="shared" si="6"/>
        <v>6.2632210430922106E-3</v>
      </c>
      <c r="R20" s="119"/>
    </row>
    <row r="21" spans="1:18" ht="13.8" customHeight="1" x14ac:dyDescent="0.25">
      <c r="A21" s="13">
        <v>1986</v>
      </c>
      <c r="B21" s="16">
        <v>1.8034414982692779</v>
      </c>
      <c r="C21" s="15">
        <v>29</v>
      </c>
      <c r="D21" s="16">
        <f t="shared" si="0"/>
        <v>1.2804434637711872</v>
      </c>
      <c r="E21" s="15">
        <v>6</v>
      </c>
      <c r="F21" s="16">
        <f t="shared" si="1"/>
        <v>1.2036168559449161</v>
      </c>
      <c r="G21" s="15">
        <v>0</v>
      </c>
      <c r="H21" s="16">
        <f t="shared" si="7"/>
        <v>1.2036168559449161</v>
      </c>
      <c r="I21" s="15">
        <v>28</v>
      </c>
      <c r="J21" s="17">
        <f t="shared" si="2"/>
        <v>51.947200000000002</v>
      </c>
      <c r="K21" s="16">
        <f t="shared" si="8"/>
        <v>0.86660413628033961</v>
      </c>
      <c r="L21" s="16">
        <f t="shared" si="3"/>
        <v>3.7988126521877899E-2</v>
      </c>
      <c r="M21" s="16">
        <f t="shared" si="4"/>
        <v>1.0769443928319775</v>
      </c>
      <c r="N21" s="15">
        <v>108</v>
      </c>
      <c r="O21" s="15">
        <v>180</v>
      </c>
      <c r="P21" s="18">
        <f t="shared" si="5"/>
        <v>0.64616663569918653</v>
      </c>
      <c r="Q21" s="114">
        <f t="shared" si="6"/>
        <v>5.9830244046220971E-3</v>
      </c>
      <c r="R21" s="119"/>
    </row>
    <row r="22" spans="1:18" ht="13.8" customHeight="1" x14ac:dyDescent="0.25">
      <c r="A22" s="13">
        <v>1987</v>
      </c>
      <c r="B22" s="16">
        <v>1.7816839920264906</v>
      </c>
      <c r="C22" s="15">
        <v>29</v>
      </c>
      <c r="D22" s="16">
        <f t="shared" si="0"/>
        <v>1.2649956343388085</v>
      </c>
      <c r="E22" s="15">
        <v>6</v>
      </c>
      <c r="F22" s="16">
        <f t="shared" si="1"/>
        <v>1.1890958962784799</v>
      </c>
      <c r="G22" s="15">
        <v>0</v>
      </c>
      <c r="H22" s="16">
        <f t="shared" si="7"/>
        <v>1.1890958962784799</v>
      </c>
      <c r="I22" s="15">
        <v>28</v>
      </c>
      <c r="J22" s="17">
        <f t="shared" si="2"/>
        <v>51.947199999999995</v>
      </c>
      <c r="K22" s="16">
        <f t="shared" si="8"/>
        <v>0.85614904532050562</v>
      </c>
      <c r="L22" s="16">
        <f t="shared" si="3"/>
        <v>3.7529821164734495E-2</v>
      </c>
      <c r="M22" s="16">
        <f t="shared" si="4"/>
        <v>1.0639516651096406</v>
      </c>
      <c r="N22" s="15">
        <v>108</v>
      </c>
      <c r="O22" s="15">
        <v>180</v>
      </c>
      <c r="P22" s="18">
        <f t="shared" si="5"/>
        <v>0.63837099906578432</v>
      </c>
      <c r="Q22" s="114">
        <f t="shared" si="6"/>
        <v>5.9108425839424477E-3</v>
      </c>
      <c r="R22" s="119"/>
    </row>
    <row r="23" spans="1:18" ht="13.8" customHeight="1" x14ac:dyDescent="0.25">
      <c r="A23" s="13">
        <v>1988</v>
      </c>
      <c r="B23" s="16">
        <v>1.9443231396492546</v>
      </c>
      <c r="C23" s="15">
        <v>29</v>
      </c>
      <c r="D23" s="16">
        <f t="shared" si="0"/>
        <v>1.3804694291509709</v>
      </c>
      <c r="E23" s="15">
        <v>6</v>
      </c>
      <c r="F23" s="16">
        <f t="shared" si="1"/>
        <v>1.2976412634019128</v>
      </c>
      <c r="G23" s="15">
        <v>0</v>
      </c>
      <c r="H23" s="16">
        <f t="shared" si="7"/>
        <v>1.2976412634019128</v>
      </c>
      <c r="I23" s="15">
        <v>28</v>
      </c>
      <c r="J23" s="17">
        <f t="shared" si="2"/>
        <v>51.947199999999995</v>
      </c>
      <c r="K23" s="16">
        <f t="shared" si="8"/>
        <v>0.9343017096493772</v>
      </c>
      <c r="L23" s="16">
        <f t="shared" si="3"/>
        <v>4.0955691381890508E-2</v>
      </c>
      <c r="M23" s="16">
        <f t="shared" si="4"/>
        <v>1.1610733728309048</v>
      </c>
      <c r="N23" s="15">
        <v>108</v>
      </c>
      <c r="O23" s="15">
        <v>180</v>
      </c>
      <c r="P23" s="18">
        <f t="shared" si="5"/>
        <v>0.69664402369854284</v>
      </c>
      <c r="Q23" s="114">
        <f t="shared" si="6"/>
        <v>6.4504076268383599E-3</v>
      </c>
      <c r="R23" s="119"/>
    </row>
    <row r="24" spans="1:18" ht="13.8" customHeight="1" x14ac:dyDescent="0.25">
      <c r="A24" s="13">
        <v>1989</v>
      </c>
      <c r="B24" s="16">
        <v>1.9783046349588826</v>
      </c>
      <c r="C24" s="15">
        <v>29</v>
      </c>
      <c r="D24" s="16">
        <f t="shared" si="0"/>
        <v>1.4045962908208067</v>
      </c>
      <c r="E24" s="15">
        <v>6</v>
      </c>
      <c r="F24" s="16">
        <f t="shared" si="1"/>
        <v>1.3203205133715583</v>
      </c>
      <c r="G24" s="15">
        <v>0</v>
      </c>
      <c r="H24" s="16">
        <f t="shared" si="7"/>
        <v>1.3203205133715583</v>
      </c>
      <c r="I24" s="15">
        <v>28</v>
      </c>
      <c r="J24" s="17">
        <f t="shared" si="2"/>
        <v>51.947200000000002</v>
      </c>
      <c r="K24" s="16">
        <f t="shared" si="8"/>
        <v>0.95063076962752202</v>
      </c>
      <c r="L24" s="16">
        <f t="shared" si="3"/>
        <v>4.1671485791891373E-2</v>
      </c>
      <c r="M24" s="16">
        <f t="shared" si="4"/>
        <v>1.1813657864572245</v>
      </c>
      <c r="N24" s="15">
        <v>108</v>
      </c>
      <c r="O24" s="15">
        <v>180</v>
      </c>
      <c r="P24" s="18">
        <f t="shared" si="5"/>
        <v>0.70881947187433458</v>
      </c>
      <c r="Q24" s="114">
        <f t="shared" si="6"/>
        <v>6.5631432580956911E-3</v>
      </c>
      <c r="R24" s="119"/>
    </row>
    <row r="25" spans="1:18" ht="13.8" customHeight="1" x14ac:dyDescent="0.25">
      <c r="A25" s="13">
        <v>1990</v>
      </c>
      <c r="B25" s="16">
        <v>1.7822740750323829</v>
      </c>
      <c r="C25" s="15">
        <v>29</v>
      </c>
      <c r="D25" s="16">
        <f t="shared" si="0"/>
        <v>1.2654145932729919</v>
      </c>
      <c r="E25" s="15">
        <v>6</v>
      </c>
      <c r="F25" s="16">
        <f t="shared" si="1"/>
        <v>1.1894897176766124</v>
      </c>
      <c r="G25" s="15">
        <v>0</v>
      </c>
      <c r="H25" s="16">
        <f t="shared" si="7"/>
        <v>1.1894897176766124</v>
      </c>
      <c r="I25" s="15">
        <v>28</v>
      </c>
      <c r="J25" s="17">
        <f t="shared" si="2"/>
        <v>51.947200000000002</v>
      </c>
      <c r="K25" s="16">
        <f t="shared" si="8"/>
        <v>0.85643259672716088</v>
      </c>
      <c r="L25" s="16">
        <f t="shared" si="3"/>
        <v>3.7542250815437189E-2</v>
      </c>
      <c r="M25" s="16">
        <f t="shared" si="4"/>
        <v>1.0643040394922365</v>
      </c>
      <c r="N25" s="15">
        <v>108</v>
      </c>
      <c r="O25" s="15">
        <v>180</v>
      </c>
      <c r="P25" s="18">
        <f t="shared" si="5"/>
        <v>0.63858242369534191</v>
      </c>
      <c r="Q25" s="114">
        <f t="shared" si="6"/>
        <v>5.9128002194013141E-3</v>
      </c>
      <c r="R25" s="119"/>
    </row>
    <row r="26" spans="1:18" ht="13.8" customHeight="1" x14ac:dyDescent="0.25">
      <c r="A26" s="19">
        <v>1991</v>
      </c>
      <c r="B26" s="20">
        <v>1.7010918440035818</v>
      </c>
      <c r="C26" s="21">
        <v>29</v>
      </c>
      <c r="D26" s="20">
        <f t="shared" si="0"/>
        <v>1.2077752092425431</v>
      </c>
      <c r="E26" s="21">
        <v>6</v>
      </c>
      <c r="F26" s="20">
        <f t="shared" si="1"/>
        <v>1.1353086966879906</v>
      </c>
      <c r="G26" s="21">
        <v>0</v>
      </c>
      <c r="H26" s="20">
        <f t="shared" si="7"/>
        <v>1.1353086966879906</v>
      </c>
      <c r="I26" s="21">
        <v>28</v>
      </c>
      <c r="J26" s="22">
        <f t="shared" si="2"/>
        <v>51.947199999999995</v>
      </c>
      <c r="K26" s="20">
        <f t="shared" si="8"/>
        <v>0.81742226161535325</v>
      </c>
      <c r="L26" s="20">
        <f t="shared" si="3"/>
        <v>3.583220872834425E-2</v>
      </c>
      <c r="M26" s="20">
        <f t="shared" si="4"/>
        <v>1.0158252013441953</v>
      </c>
      <c r="N26" s="21">
        <v>108</v>
      </c>
      <c r="O26" s="21">
        <v>180</v>
      </c>
      <c r="P26" s="23">
        <f t="shared" si="5"/>
        <v>0.60949512080651713</v>
      </c>
      <c r="Q26" s="115">
        <f t="shared" si="6"/>
        <v>5.6434733408010848E-3</v>
      </c>
      <c r="R26" s="119"/>
    </row>
    <row r="27" spans="1:18" ht="13.8" customHeight="1" x14ac:dyDescent="0.25">
      <c r="A27" s="19">
        <v>1992</v>
      </c>
      <c r="B27" s="20">
        <v>1.7899238479839934</v>
      </c>
      <c r="C27" s="21">
        <v>29</v>
      </c>
      <c r="D27" s="20">
        <f t="shared" si="0"/>
        <v>1.2708459320686354</v>
      </c>
      <c r="E27" s="21">
        <v>6</v>
      </c>
      <c r="F27" s="20">
        <f t="shared" si="1"/>
        <v>1.1945951761445173</v>
      </c>
      <c r="G27" s="21">
        <v>0</v>
      </c>
      <c r="H27" s="20">
        <f t="shared" si="7"/>
        <v>1.1945951761445173</v>
      </c>
      <c r="I27" s="21">
        <v>28</v>
      </c>
      <c r="J27" s="22">
        <f t="shared" si="2"/>
        <v>51.947199999999995</v>
      </c>
      <c r="K27" s="20">
        <f t="shared" si="8"/>
        <v>0.86010852682405248</v>
      </c>
      <c r="L27" s="20">
        <f t="shared" si="3"/>
        <v>3.7703387477218742E-2</v>
      </c>
      <c r="M27" s="20">
        <f t="shared" si="4"/>
        <v>1.0688721832854127</v>
      </c>
      <c r="N27" s="21">
        <v>108</v>
      </c>
      <c r="O27" s="21">
        <v>180</v>
      </c>
      <c r="P27" s="23">
        <f t="shared" si="5"/>
        <v>0.64132330997124765</v>
      </c>
      <c r="Q27" s="115">
        <f t="shared" si="6"/>
        <v>5.9381787960300705E-3</v>
      </c>
      <c r="R27" s="119"/>
    </row>
    <row r="28" spans="1:18" ht="13.8" customHeight="1" x14ac:dyDescent="0.25">
      <c r="A28" s="19">
        <v>1993</v>
      </c>
      <c r="B28" s="20">
        <v>1.7347117826439453</v>
      </c>
      <c r="C28" s="21">
        <v>29</v>
      </c>
      <c r="D28" s="20">
        <f t="shared" si="0"/>
        <v>1.2316453656772013</v>
      </c>
      <c r="E28" s="21">
        <v>6</v>
      </c>
      <c r="F28" s="20">
        <f t="shared" si="1"/>
        <v>1.1577466437365693</v>
      </c>
      <c r="G28" s="21">
        <v>0</v>
      </c>
      <c r="H28" s="20">
        <f t="shared" si="7"/>
        <v>1.1577466437365693</v>
      </c>
      <c r="I28" s="21">
        <v>28</v>
      </c>
      <c r="J28" s="22">
        <f t="shared" si="2"/>
        <v>51.947199999999995</v>
      </c>
      <c r="K28" s="20">
        <f t="shared" si="8"/>
        <v>0.83357758349032984</v>
      </c>
      <c r="L28" s="20">
        <f t="shared" si="3"/>
        <v>3.6540387221493914E-2</v>
      </c>
      <c r="M28" s="20">
        <f t="shared" si="4"/>
        <v>1.0359017075357417</v>
      </c>
      <c r="N28" s="21">
        <v>108</v>
      </c>
      <c r="O28" s="21">
        <v>180</v>
      </c>
      <c r="P28" s="23">
        <f t="shared" si="5"/>
        <v>0.62154102452144511</v>
      </c>
      <c r="Q28" s="115">
        <f t="shared" si="6"/>
        <v>5.7550094863096767E-3</v>
      </c>
      <c r="R28" s="119"/>
    </row>
    <row r="29" spans="1:18" ht="13.8" customHeight="1" x14ac:dyDescent="0.25">
      <c r="A29" s="19">
        <v>1994</v>
      </c>
      <c r="B29" s="20">
        <v>1.7178808888230921</v>
      </c>
      <c r="C29" s="21">
        <v>29</v>
      </c>
      <c r="D29" s="20">
        <f t="shared" si="0"/>
        <v>1.2196954310643955</v>
      </c>
      <c r="E29" s="21">
        <v>6</v>
      </c>
      <c r="F29" s="20">
        <f t="shared" si="1"/>
        <v>1.1465137052005319</v>
      </c>
      <c r="G29" s="21">
        <v>0</v>
      </c>
      <c r="H29" s="20">
        <f t="shared" si="7"/>
        <v>1.1465137052005319</v>
      </c>
      <c r="I29" s="21">
        <v>28</v>
      </c>
      <c r="J29" s="22">
        <f t="shared" si="2"/>
        <v>51.947199999999995</v>
      </c>
      <c r="K29" s="20">
        <f t="shared" si="8"/>
        <v>0.82548986774438293</v>
      </c>
      <c r="L29" s="20">
        <f t="shared" si="3"/>
        <v>3.6185857216192129E-2</v>
      </c>
      <c r="M29" s="20">
        <f t="shared" si="4"/>
        <v>1.0258509591504388</v>
      </c>
      <c r="N29" s="21">
        <v>108</v>
      </c>
      <c r="O29" s="21">
        <v>180</v>
      </c>
      <c r="P29" s="23">
        <f t="shared" si="5"/>
        <v>0.61551057549026322</v>
      </c>
      <c r="Q29" s="115">
        <f t="shared" si="6"/>
        <v>5.6991719952802153E-3</v>
      </c>
      <c r="R29" s="119"/>
    </row>
    <row r="30" spans="1:18" ht="13.8" customHeight="1" x14ac:dyDescent="0.25">
      <c r="A30" s="19">
        <v>1995</v>
      </c>
      <c r="B30" s="20">
        <v>1.932408099430891</v>
      </c>
      <c r="C30" s="21">
        <v>29</v>
      </c>
      <c r="D30" s="20">
        <f t="shared" si="0"/>
        <v>1.3720097505959328</v>
      </c>
      <c r="E30" s="21">
        <v>6</v>
      </c>
      <c r="F30" s="20">
        <f t="shared" si="1"/>
        <v>1.2896891655601768</v>
      </c>
      <c r="G30" s="21">
        <v>0</v>
      </c>
      <c r="H30" s="20">
        <f t="shared" si="7"/>
        <v>1.2896891655601768</v>
      </c>
      <c r="I30" s="21">
        <v>28</v>
      </c>
      <c r="J30" s="22">
        <f t="shared" si="2"/>
        <v>51.947200000000002</v>
      </c>
      <c r="K30" s="20">
        <f t="shared" si="8"/>
        <v>0.92857619920332723</v>
      </c>
      <c r="L30" s="20">
        <f t="shared" si="3"/>
        <v>4.0704710102063661E-2</v>
      </c>
      <c r="M30" s="20">
        <f t="shared" si="4"/>
        <v>1.1539581790384537</v>
      </c>
      <c r="N30" s="21">
        <v>108</v>
      </c>
      <c r="O30" s="21">
        <v>180</v>
      </c>
      <c r="P30" s="23">
        <f t="shared" si="5"/>
        <v>0.69237490742307228</v>
      </c>
      <c r="Q30" s="115">
        <f t="shared" si="6"/>
        <v>6.4108787724358541E-3</v>
      </c>
      <c r="R30" s="119"/>
    </row>
    <row r="31" spans="1:18" ht="13.8" customHeight="1" x14ac:dyDescent="0.25">
      <c r="A31" s="13">
        <v>1996</v>
      </c>
      <c r="B31" s="16">
        <v>1.802190240082769</v>
      </c>
      <c r="C31" s="15">
        <v>29</v>
      </c>
      <c r="D31" s="16">
        <f t="shared" si="0"/>
        <v>1.2795550704587662</v>
      </c>
      <c r="E31" s="15">
        <v>6</v>
      </c>
      <c r="F31" s="16">
        <f t="shared" si="1"/>
        <v>1.2027817662312401</v>
      </c>
      <c r="G31" s="15">
        <v>0</v>
      </c>
      <c r="H31" s="16">
        <f t="shared" si="7"/>
        <v>1.2027817662312401</v>
      </c>
      <c r="I31" s="15">
        <v>28</v>
      </c>
      <c r="J31" s="17">
        <f t="shared" si="2"/>
        <v>51.947199999999995</v>
      </c>
      <c r="K31" s="16">
        <f t="shared" si="8"/>
        <v>0.86600287168649293</v>
      </c>
      <c r="L31" s="16">
        <f t="shared" si="3"/>
        <v>3.7961769717764077E-2</v>
      </c>
      <c r="M31" s="16">
        <f t="shared" si="4"/>
        <v>1.0761971906137526</v>
      </c>
      <c r="N31" s="15">
        <v>108</v>
      </c>
      <c r="O31" s="15">
        <v>180</v>
      </c>
      <c r="P31" s="18">
        <f t="shared" si="5"/>
        <v>0.64571831436825156</v>
      </c>
      <c r="Q31" s="114">
        <f t="shared" si="6"/>
        <v>5.9788732811875142E-3</v>
      </c>
      <c r="R31" s="119"/>
    </row>
    <row r="32" spans="1:18" ht="13.8" customHeight="1" x14ac:dyDescent="0.25">
      <c r="A32" s="13">
        <v>1997</v>
      </c>
      <c r="B32" s="16">
        <v>1.7155633772351526</v>
      </c>
      <c r="C32" s="15">
        <v>29</v>
      </c>
      <c r="D32" s="16">
        <f t="shared" si="0"/>
        <v>1.2180499978369583</v>
      </c>
      <c r="E32" s="15">
        <v>6</v>
      </c>
      <c r="F32" s="16">
        <f t="shared" si="1"/>
        <v>1.144966997966741</v>
      </c>
      <c r="G32" s="15">
        <v>0</v>
      </c>
      <c r="H32" s="16">
        <f t="shared" si="7"/>
        <v>1.144966997966741</v>
      </c>
      <c r="I32" s="15">
        <v>28</v>
      </c>
      <c r="J32" s="17">
        <f t="shared" si="2"/>
        <v>51.947200000000002</v>
      </c>
      <c r="K32" s="16">
        <f t="shared" si="8"/>
        <v>0.82437623853605346</v>
      </c>
      <c r="L32" s="16">
        <f t="shared" si="3"/>
        <v>3.6137040593361244E-2</v>
      </c>
      <c r="M32" s="16">
        <f t="shared" si="4"/>
        <v>1.0244670323014946</v>
      </c>
      <c r="N32" s="15">
        <v>108</v>
      </c>
      <c r="O32" s="15">
        <v>180</v>
      </c>
      <c r="P32" s="18">
        <f t="shared" si="5"/>
        <v>0.61468021938089668</v>
      </c>
      <c r="Q32" s="114">
        <f t="shared" si="6"/>
        <v>5.6914835127860807E-3</v>
      </c>
      <c r="R32" s="119"/>
    </row>
    <row r="33" spans="1:18" ht="13.8" customHeight="1" x14ac:dyDescent="0.25">
      <c r="A33" s="13">
        <v>1998</v>
      </c>
      <c r="B33" s="16">
        <v>1.5063624449088242</v>
      </c>
      <c r="C33" s="15">
        <v>29</v>
      </c>
      <c r="D33" s="16">
        <f t="shared" si="0"/>
        <v>1.0695173358852652</v>
      </c>
      <c r="E33" s="15">
        <v>6</v>
      </c>
      <c r="F33" s="16">
        <f t="shared" si="1"/>
        <v>1.0053462957321493</v>
      </c>
      <c r="G33" s="15">
        <v>0</v>
      </c>
      <c r="H33" s="16">
        <f t="shared" si="7"/>
        <v>1.0053462957321493</v>
      </c>
      <c r="I33" s="15">
        <v>28</v>
      </c>
      <c r="J33" s="17">
        <f t="shared" si="2"/>
        <v>51.947200000000002</v>
      </c>
      <c r="K33" s="16">
        <f t="shared" si="8"/>
        <v>0.72384933292714748</v>
      </c>
      <c r="L33" s="16">
        <f t="shared" si="3"/>
        <v>3.1730381717354407E-2</v>
      </c>
      <c r="M33" s="16">
        <f t="shared" si="4"/>
        <v>0.89954045649613878</v>
      </c>
      <c r="N33" s="15">
        <v>108</v>
      </c>
      <c r="O33" s="15">
        <v>180</v>
      </c>
      <c r="P33" s="18">
        <f t="shared" si="5"/>
        <v>0.53972427389768329</v>
      </c>
      <c r="Q33" s="114">
        <f t="shared" si="6"/>
        <v>4.9974469805341044E-3</v>
      </c>
      <c r="R33" s="119"/>
    </row>
    <row r="34" spans="1:18" ht="13.8" customHeight="1" x14ac:dyDescent="0.25">
      <c r="A34" s="13">
        <v>1999</v>
      </c>
      <c r="B34" s="16">
        <v>1.7400657712182457</v>
      </c>
      <c r="C34" s="15">
        <v>29</v>
      </c>
      <c r="D34" s="16">
        <f t="shared" si="0"/>
        <v>1.2354466975649545</v>
      </c>
      <c r="E34" s="15">
        <v>6</v>
      </c>
      <c r="F34" s="16">
        <f t="shared" si="1"/>
        <v>1.1613198957110573</v>
      </c>
      <c r="G34" s="15">
        <v>0</v>
      </c>
      <c r="H34" s="16">
        <f t="shared" si="7"/>
        <v>1.1613198957110573</v>
      </c>
      <c r="I34" s="15">
        <v>28</v>
      </c>
      <c r="J34" s="17">
        <f t="shared" si="2"/>
        <v>51.947199999999995</v>
      </c>
      <c r="K34" s="16">
        <f t="shared" si="8"/>
        <v>0.83615032491196128</v>
      </c>
      <c r="L34" s="16">
        <f t="shared" si="3"/>
        <v>3.665316492764762E-2</v>
      </c>
      <c r="M34" s="16">
        <f t="shared" si="4"/>
        <v>1.0390988991163461</v>
      </c>
      <c r="N34" s="15">
        <v>108</v>
      </c>
      <c r="O34" s="15">
        <v>180</v>
      </c>
      <c r="P34" s="18">
        <f t="shared" si="5"/>
        <v>0.62345933946980758</v>
      </c>
      <c r="Q34" s="114">
        <f t="shared" si="6"/>
        <v>5.7727716617574781E-3</v>
      </c>
      <c r="R34" s="119"/>
    </row>
    <row r="35" spans="1:18" ht="13.8" customHeight="1" x14ac:dyDescent="0.25">
      <c r="A35" s="13">
        <v>2000</v>
      </c>
      <c r="B35" s="16">
        <v>1.6824370766010948</v>
      </c>
      <c r="C35" s="15">
        <v>29</v>
      </c>
      <c r="D35" s="16">
        <f t="shared" si="0"/>
        <v>1.1945303243867773</v>
      </c>
      <c r="E35" s="15">
        <v>6</v>
      </c>
      <c r="F35" s="16">
        <f t="shared" si="1"/>
        <v>1.1228585049235706</v>
      </c>
      <c r="G35" s="15">
        <v>0</v>
      </c>
      <c r="H35" s="16">
        <f t="shared" si="7"/>
        <v>1.1228585049235706</v>
      </c>
      <c r="I35" s="15">
        <v>28</v>
      </c>
      <c r="J35" s="17">
        <f t="shared" si="2"/>
        <v>51.947200000000002</v>
      </c>
      <c r="K35" s="16">
        <f t="shared" si="8"/>
        <v>0.80845812354497082</v>
      </c>
      <c r="L35" s="16">
        <f t="shared" si="3"/>
        <v>3.5439260210190504E-2</v>
      </c>
      <c r="M35" s="16">
        <f t="shared" si="4"/>
        <v>1.0046853073287956</v>
      </c>
      <c r="N35" s="15">
        <v>108</v>
      </c>
      <c r="O35" s="15">
        <v>180</v>
      </c>
      <c r="P35" s="18">
        <f t="shared" si="5"/>
        <v>0.60281118439727732</v>
      </c>
      <c r="Q35" s="114">
        <f t="shared" si="6"/>
        <v>5.5815850407155308E-3</v>
      </c>
      <c r="R35" s="119"/>
    </row>
    <row r="36" spans="1:18" ht="13.8" customHeight="1" x14ac:dyDescent="0.25">
      <c r="A36" s="19">
        <v>2001</v>
      </c>
      <c r="B36" s="20">
        <v>1.5573837004094149</v>
      </c>
      <c r="C36" s="21">
        <v>29</v>
      </c>
      <c r="D36" s="20">
        <f t="shared" si="0"/>
        <v>1.1057424272906846</v>
      </c>
      <c r="E36" s="21">
        <v>6</v>
      </c>
      <c r="F36" s="20">
        <f t="shared" si="1"/>
        <v>1.0393978816532434</v>
      </c>
      <c r="G36" s="21">
        <v>0</v>
      </c>
      <c r="H36" s="20">
        <f t="shared" si="7"/>
        <v>1.0393978816532434</v>
      </c>
      <c r="I36" s="21">
        <v>28</v>
      </c>
      <c r="J36" s="22">
        <f t="shared" si="2"/>
        <v>51.947200000000002</v>
      </c>
      <c r="K36" s="20">
        <f t="shared" si="8"/>
        <v>0.74836647479033536</v>
      </c>
      <c r="L36" s="20">
        <f t="shared" si="3"/>
        <v>3.2805105744233877E-2</v>
      </c>
      <c r="M36" s="20">
        <f t="shared" si="4"/>
        <v>0.93000834529615828</v>
      </c>
      <c r="N36" s="21">
        <v>108</v>
      </c>
      <c r="O36" s="21">
        <v>180</v>
      </c>
      <c r="P36" s="23">
        <f t="shared" si="5"/>
        <v>0.55800500717769497</v>
      </c>
      <c r="Q36" s="115">
        <f t="shared" si="6"/>
        <v>5.1667130294231018E-3</v>
      </c>
      <c r="R36" s="119"/>
    </row>
    <row r="37" spans="1:18" ht="13.8" customHeight="1" x14ac:dyDescent="0.25">
      <c r="A37" s="19">
        <v>2002</v>
      </c>
      <c r="B37" s="20">
        <v>1.4043749369342378</v>
      </c>
      <c r="C37" s="21">
        <v>29</v>
      </c>
      <c r="D37" s="20">
        <f t="shared" si="0"/>
        <v>0.99710620522330884</v>
      </c>
      <c r="E37" s="21">
        <v>6</v>
      </c>
      <c r="F37" s="20">
        <f t="shared" si="1"/>
        <v>0.93727983290991035</v>
      </c>
      <c r="G37" s="21">
        <v>0</v>
      </c>
      <c r="H37" s="20">
        <f t="shared" si="7"/>
        <v>0.93727983290991035</v>
      </c>
      <c r="I37" s="21">
        <v>28</v>
      </c>
      <c r="J37" s="22">
        <f t="shared" si="2"/>
        <v>51.947200000000002</v>
      </c>
      <c r="K37" s="20">
        <f t="shared" si="8"/>
        <v>0.67484147969513542</v>
      </c>
      <c r="L37" s="20">
        <f t="shared" si="3"/>
        <v>2.9582092260608674E-2</v>
      </c>
      <c r="M37" s="20">
        <f t="shared" si="4"/>
        <v>0.83863752454212559</v>
      </c>
      <c r="N37" s="21">
        <v>108</v>
      </c>
      <c r="O37" s="21">
        <v>180</v>
      </c>
      <c r="P37" s="23">
        <f t="shared" si="5"/>
        <v>0.50318251472527531</v>
      </c>
      <c r="Q37" s="115">
        <f t="shared" si="6"/>
        <v>4.6590973585673642E-3</v>
      </c>
      <c r="R37" s="119"/>
    </row>
    <row r="38" spans="1:18" ht="13.8" customHeight="1" x14ac:dyDescent="0.25">
      <c r="A38" s="19">
        <v>2003</v>
      </c>
      <c r="B38" s="20">
        <v>1.3830653465439682</v>
      </c>
      <c r="C38" s="21">
        <v>29</v>
      </c>
      <c r="D38" s="20">
        <f t="shared" si="0"/>
        <v>0.98197639604621745</v>
      </c>
      <c r="E38" s="21">
        <v>6</v>
      </c>
      <c r="F38" s="20">
        <f t="shared" si="1"/>
        <v>0.92305781228344441</v>
      </c>
      <c r="G38" s="21">
        <v>0</v>
      </c>
      <c r="H38" s="20">
        <f t="shared" si="7"/>
        <v>0.92305781228344441</v>
      </c>
      <c r="I38" s="21">
        <v>28</v>
      </c>
      <c r="J38" s="22">
        <f t="shared" si="2"/>
        <v>51.947199999999995</v>
      </c>
      <c r="K38" s="20">
        <f t="shared" si="8"/>
        <v>0.66460162484408003</v>
      </c>
      <c r="L38" s="20">
        <f t="shared" si="3"/>
        <v>2.913322191097337E-2</v>
      </c>
      <c r="M38" s="20">
        <f t="shared" ref="M38:M43" si="9">+L38*28.3495</f>
        <v>0.82591227456513949</v>
      </c>
      <c r="N38" s="21">
        <v>108</v>
      </c>
      <c r="O38" s="21">
        <v>180</v>
      </c>
      <c r="P38" s="23">
        <f t="shared" si="5"/>
        <v>0.49554736473908367</v>
      </c>
      <c r="Q38" s="115">
        <f t="shared" si="6"/>
        <v>4.5884015253618857E-3</v>
      </c>
      <c r="R38" s="119"/>
    </row>
    <row r="39" spans="1:18" ht="13.8" customHeight="1" x14ac:dyDescent="0.25">
      <c r="A39" s="19">
        <v>2004</v>
      </c>
      <c r="B39" s="20">
        <v>1.2131650751081435</v>
      </c>
      <c r="C39" s="21">
        <v>29</v>
      </c>
      <c r="D39" s="20">
        <f t="shared" si="0"/>
        <v>0.86134720332678194</v>
      </c>
      <c r="E39" s="21">
        <v>6</v>
      </c>
      <c r="F39" s="20">
        <f t="shared" si="1"/>
        <v>0.80966637112717499</v>
      </c>
      <c r="G39" s="21">
        <v>0</v>
      </c>
      <c r="H39" s="20">
        <f t="shared" si="7"/>
        <v>0.80966637112717499</v>
      </c>
      <c r="I39" s="21">
        <v>28</v>
      </c>
      <c r="J39" s="22">
        <f t="shared" si="2"/>
        <v>51.947200000000002</v>
      </c>
      <c r="K39" s="20">
        <f t="shared" si="8"/>
        <v>0.58295978721156594</v>
      </c>
      <c r="L39" s="20">
        <f t="shared" si="3"/>
        <v>2.5554401631191933E-2</v>
      </c>
      <c r="M39" s="20">
        <f t="shared" si="9"/>
        <v>0.72445450904347564</v>
      </c>
      <c r="N39" s="21">
        <v>108</v>
      </c>
      <c r="O39" s="21">
        <v>180</v>
      </c>
      <c r="P39" s="23">
        <f t="shared" si="5"/>
        <v>0.43467270542608538</v>
      </c>
      <c r="Q39" s="115">
        <f t="shared" si="6"/>
        <v>4.0247472724637533E-3</v>
      </c>
      <c r="R39" s="119"/>
    </row>
    <row r="40" spans="1:18" ht="13.8" customHeight="1" x14ac:dyDescent="0.25">
      <c r="A40" s="19">
        <v>2005</v>
      </c>
      <c r="B40" s="20">
        <v>0.92970044117110451</v>
      </c>
      <c r="C40" s="21">
        <v>29</v>
      </c>
      <c r="D40" s="20">
        <f t="shared" si="0"/>
        <v>0.66008731323148417</v>
      </c>
      <c r="E40" s="21">
        <v>6</v>
      </c>
      <c r="F40" s="20">
        <f t="shared" si="1"/>
        <v>0.62048207443759518</v>
      </c>
      <c r="G40" s="21">
        <v>0</v>
      </c>
      <c r="H40" s="20">
        <f t="shared" si="7"/>
        <v>0.62048207443759518</v>
      </c>
      <c r="I40" s="21">
        <v>28</v>
      </c>
      <c r="J40" s="22">
        <f t="shared" si="2"/>
        <v>51.947200000000002</v>
      </c>
      <c r="K40" s="20">
        <f t="shared" si="8"/>
        <v>0.44674709359506848</v>
      </c>
      <c r="L40" s="20">
        <f t="shared" si="3"/>
        <v>1.9583434239783825E-2</v>
      </c>
      <c r="M40" s="20">
        <f t="shared" si="9"/>
        <v>0.55518056898075152</v>
      </c>
      <c r="N40" s="21">
        <v>108</v>
      </c>
      <c r="O40" s="21">
        <v>180</v>
      </c>
      <c r="P40" s="23">
        <f t="shared" si="5"/>
        <v>0.33310834138845091</v>
      </c>
      <c r="Q40" s="115">
        <f t="shared" si="6"/>
        <v>3.0843364943375084E-3</v>
      </c>
      <c r="R40" s="119"/>
    </row>
    <row r="41" spans="1:18" ht="13.8" customHeight="1" x14ac:dyDescent="0.25">
      <c r="A41" s="13">
        <v>2006</v>
      </c>
      <c r="B41" s="16">
        <v>0.77373761915237438</v>
      </c>
      <c r="C41" s="15">
        <v>29</v>
      </c>
      <c r="D41" s="16">
        <f t="shared" si="0"/>
        <v>0.54935370959818586</v>
      </c>
      <c r="E41" s="15">
        <v>6</v>
      </c>
      <c r="F41" s="16">
        <f t="shared" si="1"/>
        <v>0.51639248702229468</v>
      </c>
      <c r="G41" s="15">
        <v>0</v>
      </c>
      <c r="H41" s="16">
        <f t="shared" si="7"/>
        <v>0.51639248702229468</v>
      </c>
      <c r="I41" s="15">
        <v>28</v>
      </c>
      <c r="J41" s="17">
        <f t="shared" si="2"/>
        <v>51.947200000000002</v>
      </c>
      <c r="K41" s="16">
        <f t="shared" si="8"/>
        <v>0.37180259065605215</v>
      </c>
      <c r="L41" s="16">
        <f t="shared" si="3"/>
        <v>1.6298195754785846E-2</v>
      </c>
      <c r="M41" s="16">
        <f t="shared" si="9"/>
        <v>0.46204570055030131</v>
      </c>
      <c r="N41" s="15">
        <v>108</v>
      </c>
      <c r="O41" s="15">
        <v>180</v>
      </c>
      <c r="P41" s="18">
        <f t="shared" si="5"/>
        <v>0.27722742033018083</v>
      </c>
      <c r="Q41" s="114">
        <f t="shared" si="6"/>
        <v>2.5669205586127852E-3</v>
      </c>
      <c r="R41" s="119"/>
    </row>
    <row r="42" spans="1:18" ht="13.8" customHeight="1" x14ac:dyDescent="0.25">
      <c r="A42" s="13">
        <v>2007</v>
      </c>
      <c r="B42" s="16">
        <v>0.8786219151323128</v>
      </c>
      <c r="C42" s="15">
        <v>29</v>
      </c>
      <c r="D42" s="16">
        <f t="shared" si="0"/>
        <v>0.62382155974394204</v>
      </c>
      <c r="E42" s="15">
        <v>6</v>
      </c>
      <c r="F42" s="16">
        <f t="shared" si="1"/>
        <v>0.58639226615930551</v>
      </c>
      <c r="G42" s="15">
        <v>0</v>
      </c>
      <c r="H42" s="16">
        <f t="shared" si="7"/>
        <v>0.58639226615930551</v>
      </c>
      <c r="I42" s="15">
        <v>28</v>
      </c>
      <c r="J42" s="17">
        <f t="shared" si="2"/>
        <v>51.947200000000002</v>
      </c>
      <c r="K42" s="16">
        <f t="shared" si="8"/>
        <v>0.42220243163469995</v>
      </c>
      <c r="L42" s="16">
        <f t="shared" si="3"/>
        <v>1.8507503852479998E-2</v>
      </c>
      <c r="M42" s="16">
        <f t="shared" si="9"/>
        <v>0.52467848046588172</v>
      </c>
      <c r="N42" s="15">
        <v>108</v>
      </c>
      <c r="O42" s="15">
        <v>180</v>
      </c>
      <c r="P42" s="18">
        <f t="shared" si="5"/>
        <v>0.31480708827952908</v>
      </c>
      <c r="Q42" s="114">
        <f t="shared" si="6"/>
        <v>2.9148804470326764E-3</v>
      </c>
      <c r="R42" s="119"/>
    </row>
    <row r="43" spans="1:18" ht="13.8" customHeight="1" x14ac:dyDescent="0.25">
      <c r="A43" s="13">
        <v>2008</v>
      </c>
      <c r="B43" s="16">
        <v>0.93485463306431582</v>
      </c>
      <c r="C43" s="15">
        <v>29</v>
      </c>
      <c r="D43" s="16">
        <f t="shared" si="0"/>
        <v>0.66374678947566423</v>
      </c>
      <c r="E43" s="15">
        <v>6</v>
      </c>
      <c r="F43" s="16">
        <f t="shared" si="1"/>
        <v>0.62392198210712435</v>
      </c>
      <c r="G43" s="15">
        <v>0</v>
      </c>
      <c r="H43" s="16">
        <f t="shared" si="7"/>
        <v>0.62392198210712435</v>
      </c>
      <c r="I43" s="15">
        <v>28</v>
      </c>
      <c r="J43" s="17">
        <f t="shared" si="2"/>
        <v>51.947200000000002</v>
      </c>
      <c r="K43" s="16">
        <f t="shared" si="8"/>
        <v>0.44922382711712955</v>
      </c>
      <c r="L43" s="16">
        <f t="shared" si="3"/>
        <v>1.969200338047691E-2</v>
      </c>
      <c r="M43" s="16">
        <f t="shared" si="9"/>
        <v>0.55825844983483019</v>
      </c>
      <c r="N43" s="15">
        <v>108</v>
      </c>
      <c r="O43" s="15">
        <v>180</v>
      </c>
      <c r="P43" s="18">
        <f t="shared" si="5"/>
        <v>0.33495506990089813</v>
      </c>
      <c r="Q43" s="114">
        <f t="shared" si="6"/>
        <v>3.1014358324157232E-3</v>
      </c>
      <c r="R43" s="119"/>
    </row>
    <row r="44" spans="1:18" ht="13.8" customHeight="1" x14ac:dyDescent="0.25">
      <c r="A44" s="13">
        <v>2009</v>
      </c>
      <c r="B44" s="16">
        <v>0.84121690114714831</v>
      </c>
      <c r="C44" s="15">
        <v>29</v>
      </c>
      <c r="D44" s="16">
        <f t="shared" si="0"/>
        <v>0.59726399981447531</v>
      </c>
      <c r="E44" s="15">
        <v>6</v>
      </c>
      <c r="F44" s="16">
        <f t="shared" si="1"/>
        <v>0.56142815982560679</v>
      </c>
      <c r="G44" s="15">
        <v>0</v>
      </c>
      <c r="H44" s="16">
        <f t="shared" si="7"/>
        <v>0.56142815982560679</v>
      </c>
      <c r="I44" s="15">
        <v>28</v>
      </c>
      <c r="J44" s="17">
        <f t="shared" si="2"/>
        <v>51.947199999999995</v>
      </c>
      <c r="K44" s="16">
        <f t="shared" si="8"/>
        <v>0.40422827507443693</v>
      </c>
      <c r="L44" s="16">
        <f t="shared" si="3"/>
        <v>1.7719595619701344E-2</v>
      </c>
      <c r="M44" s="16">
        <f t="shared" ref="M44:M49" si="10">+L44*28.3495</f>
        <v>0.50234167602072322</v>
      </c>
      <c r="N44" s="15">
        <v>108</v>
      </c>
      <c r="O44" s="15">
        <v>180</v>
      </c>
      <c r="P44" s="18">
        <f t="shared" si="5"/>
        <v>0.30140500561243394</v>
      </c>
      <c r="Q44" s="114">
        <f t="shared" si="6"/>
        <v>2.790787089004018E-3</v>
      </c>
      <c r="R44" s="119"/>
    </row>
    <row r="45" spans="1:18" ht="13.8" customHeight="1" x14ac:dyDescent="0.25">
      <c r="A45" s="13">
        <v>2010</v>
      </c>
      <c r="B45" s="16">
        <v>0.72455386369736818</v>
      </c>
      <c r="C45" s="15">
        <v>29</v>
      </c>
      <c r="D45" s="16">
        <f t="shared" si="0"/>
        <v>0.5144332432251314</v>
      </c>
      <c r="E45" s="15">
        <v>6</v>
      </c>
      <c r="F45" s="16">
        <f t="shared" si="1"/>
        <v>0.48356724863162354</v>
      </c>
      <c r="G45" s="15">
        <v>0</v>
      </c>
      <c r="H45" s="16">
        <f t="shared" si="7"/>
        <v>0.48356724863162354</v>
      </c>
      <c r="I45" s="15">
        <v>28</v>
      </c>
      <c r="J45" s="17">
        <f t="shared" si="2"/>
        <v>51.947200000000002</v>
      </c>
      <c r="K45" s="16">
        <f t="shared" si="8"/>
        <v>0.34816841901476892</v>
      </c>
      <c r="L45" s="16">
        <f t="shared" si="3"/>
        <v>1.526217727188028E-2</v>
      </c>
      <c r="M45" s="16">
        <f t="shared" si="10"/>
        <v>0.43267509456916997</v>
      </c>
      <c r="N45" s="15">
        <v>108</v>
      </c>
      <c r="O45" s="15">
        <v>180</v>
      </c>
      <c r="P45" s="18">
        <f t="shared" si="5"/>
        <v>0.25960505674150203</v>
      </c>
      <c r="Q45" s="114">
        <f t="shared" si="6"/>
        <v>2.4037505253842778E-3</v>
      </c>
      <c r="R45" s="119"/>
    </row>
    <row r="46" spans="1:18" ht="13.8" customHeight="1" x14ac:dyDescent="0.25">
      <c r="A46" s="19">
        <v>2011</v>
      </c>
      <c r="B46" s="20">
        <v>0.69380470724275267</v>
      </c>
      <c r="C46" s="21">
        <v>29</v>
      </c>
      <c r="D46" s="20">
        <f t="shared" si="0"/>
        <v>0.4926013421423544</v>
      </c>
      <c r="E46" s="21">
        <v>6</v>
      </c>
      <c r="F46" s="20">
        <f t="shared" si="1"/>
        <v>0.46304526161381315</v>
      </c>
      <c r="G46" s="21">
        <v>0</v>
      </c>
      <c r="H46" s="20">
        <f t="shared" si="7"/>
        <v>0.46304526161381315</v>
      </c>
      <c r="I46" s="21">
        <v>28</v>
      </c>
      <c r="J46" s="22">
        <f t="shared" si="2"/>
        <v>51.947200000000002</v>
      </c>
      <c r="K46" s="20">
        <f t="shared" si="8"/>
        <v>0.33339258836194546</v>
      </c>
      <c r="L46" s="20">
        <f t="shared" si="3"/>
        <v>1.4614469626825007E-2</v>
      </c>
      <c r="M46" s="20">
        <f t="shared" si="10"/>
        <v>0.4143129066856755</v>
      </c>
      <c r="N46" s="21">
        <v>108</v>
      </c>
      <c r="O46" s="21">
        <v>180</v>
      </c>
      <c r="P46" s="23">
        <f t="shared" si="5"/>
        <v>0.24858774401140526</v>
      </c>
      <c r="Q46" s="115">
        <f t="shared" si="6"/>
        <v>2.3017383704759748E-3</v>
      </c>
      <c r="R46" s="119"/>
    </row>
    <row r="47" spans="1:18" ht="13.8" customHeight="1" x14ac:dyDescent="0.25">
      <c r="A47" s="19">
        <v>2012</v>
      </c>
      <c r="B47" s="20">
        <v>0.78896298354730676</v>
      </c>
      <c r="C47" s="21">
        <v>29</v>
      </c>
      <c r="D47" s="20">
        <f t="shared" ref="D47:D52" si="11">+B47-B47*(C47/100)</f>
        <v>0.5601637183185878</v>
      </c>
      <c r="E47" s="21">
        <v>6</v>
      </c>
      <c r="F47" s="20">
        <f t="shared" ref="F47:F52" si="12">+(D47-D47*(E47)/100)</f>
        <v>0.52655389521947249</v>
      </c>
      <c r="G47" s="21">
        <v>0</v>
      </c>
      <c r="H47" s="20">
        <f t="shared" si="7"/>
        <v>0.52655389521947249</v>
      </c>
      <c r="I47" s="21">
        <v>28</v>
      </c>
      <c r="J47" s="22">
        <f t="shared" ref="J47:J52" si="13">100-(K47/B47*100)</f>
        <v>51.947200000000009</v>
      </c>
      <c r="K47" s="20">
        <f t="shared" si="8"/>
        <v>0.37911880455802016</v>
      </c>
      <c r="L47" s="20">
        <f t="shared" ref="L47:L52" si="14">+(K47/365)*16</f>
        <v>1.6618906501173487E-2</v>
      </c>
      <c r="M47" s="20">
        <f t="shared" si="10"/>
        <v>0.47113768985501775</v>
      </c>
      <c r="N47" s="21">
        <v>108</v>
      </c>
      <c r="O47" s="21">
        <v>180</v>
      </c>
      <c r="P47" s="23">
        <f t="shared" ref="P47:P52" si="15">+Q47*N47</f>
        <v>0.28268261391301064</v>
      </c>
      <c r="Q47" s="115">
        <f t="shared" ref="Q47:Q52" si="16">+M47/O47</f>
        <v>2.617431610305654E-3</v>
      </c>
      <c r="R47" s="119"/>
    </row>
    <row r="48" spans="1:18" ht="13.8" customHeight="1" x14ac:dyDescent="0.25">
      <c r="A48" s="19">
        <v>2013</v>
      </c>
      <c r="B48" s="20">
        <v>0.55336251184005036</v>
      </c>
      <c r="C48" s="21">
        <v>29</v>
      </c>
      <c r="D48" s="20">
        <f t="shared" si="11"/>
        <v>0.39288738340643581</v>
      </c>
      <c r="E48" s="21">
        <v>6</v>
      </c>
      <c r="F48" s="20">
        <f t="shared" si="12"/>
        <v>0.36931414040204968</v>
      </c>
      <c r="G48" s="21">
        <v>0</v>
      </c>
      <c r="H48" s="20">
        <f t="shared" si="7"/>
        <v>0.36931414040204968</v>
      </c>
      <c r="I48" s="21">
        <v>28</v>
      </c>
      <c r="J48" s="22">
        <f t="shared" si="13"/>
        <v>51.947199999999988</v>
      </c>
      <c r="K48" s="20">
        <f t="shared" si="8"/>
        <v>0.26590618108947578</v>
      </c>
      <c r="L48" s="20">
        <f t="shared" si="14"/>
        <v>1.1656161362826335E-2</v>
      </c>
      <c r="M48" s="20">
        <f t="shared" si="10"/>
        <v>0.33044634655544519</v>
      </c>
      <c r="N48" s="21">
        <v>108</v>
      </c>
      <c r="O48" s="21">
        <v>180</v>
      </c>
      <c r="P48" s="23">
        <f t="shared" si="15"/>
        <v>0.19826780793326712</v>
      </c>
      <c r="Q48" s="115">
        <f t="shared" si="16"/>
        <v>1.83581303641914E-3</v>
      </c>
      <c r="R48" s="119"/>
    </row>
    <row r="49" spans="1:18" ht="13.8" customHeight="1" x14ac:dyDescent="0.25">
      <c r="A49" s="19">
        <v>2014</v>
      </c>
      <c r="B49" s="20">
        <v>0.33808693080931457</v>
      </c>
      <c r="C49" s="21">
        <v>29</v>
      </c>
      <c r="D49" s="20">
        <f t="shared" si="11"/>
        <v>0.24004172087461334</v>
      </c>
      <c r="E49" s="21">
        <v>6</v>
      </c>
      <c r="F49" s="20">
        <f t="shared" si="12"/>
        <v>0.22563921762213654</v>
      </c>
      <c r="G49" s="21">
        <v>0</v>
      </c>
      <c r="H49" s="20">
        <f t="shared" si="7"/>
        <v>0.22563921762213654</v>
      </c>
      <c r="I49" s="21">
        <v>28</v>
      </c>
      <c r="J49" s="22">
        <f t="shared" si="13"/>
        <v>51.947200000000002</v>
      </c>
      <c r="K49" s="20">
        <f t="shared" si="8"/>
        <v>0.1624602366879383</v>
      </c>
      <c r="L49" s="20">
        <f t="shared" si="14"/>
        <v>7.1215446219370215E-3</v>
      </c>
      <c r="M49" s="20">
        <f t="shared" si="10"/>
        <v>0.2018922292596036</v>
      </c>
      <c r="N49" s="21">
        <v>108</v>
      </c>
      <c r="O49" s="21">
        <v>180</v>
      </c>
      <c r="P49" s="23">
        <f t="shared" si="15"/>
        <v>0.12113533755576217</v>
      </c>
      <c r="Q49" s="115">
        <f t="shared" si="16"/>
        <v>1.1216234958866867E-3</v>
      </c>
      <c r="R49" s="119"/>
    </row>
    <row r="50" spans="1:18" ht="13.8" customHeight="1" x14ac:dyDescent="0.25">
      <c r="A50" s="24">
        <v>2015</v>
      </c>
      <c r="B50" s="20">
        <v>0.3943581153642205</v>
      </c>
      <c r="C50" s="25">
        <v>29</v>
      </c>
      <c r="D50" s="26">
        <f t="shared" si="11"/>
        <v>0.27999426190859655</v>
      </c>
      <c r="E50" s="25">
        <v>6</v>
      </c>
      <c r="F50" s="26">
        <f t="shared" si="12"/>
        <v>0.26319460619408075</v>
      </c>
      <c r="G50" s="25">
        <v>0</v>
      </c>
      <c r="H50" s="20">
        <f t="shared" si="7"/>
        <v>0.26319460619408075</v>
      </c>
      <c r="I50" s="25">
        <v>28</v>
      </c>
      <c r="J50" s="27">
        <f t="shared" si="13"/>
        <v>51.947200000000002</v>
      </c>
      <c r="K50" s="20">
        <f t="shared" si="8"/>
        <v>0.18950011645973813</v>
      </c>
      <c r="L50" s="26">
        <f t="shared" si="14"/>
        <v>8.3068544201529045E-3</v>
      </c>
      <c r="M50" s="26">
        <f t="shared" ref="M50:M57" si="17">+L50*28.3495</f>
        <v>0.23549516938412476</v>
      </c>
      <c r="N50" s="25">
        <v>108</v>
      </c>
      <c r="O50" s="25">
        <v>180</v>
      </c>
      <c r="P50" s="28">
        <f t="shared" si="15"/>
        <v>0.14129710163047488</v>
      </c>
      <c r="Q50" s="116">
        <f t="shared" si="16"/>
        <v>1.308306496578471E-3</v>
      </c>
      <c r="R50" s="119"/>
    </row>
    <row r="51" spans="1:18" ht="13.8" customHeight="1" x14ac:dyDescent="0.25">
      <c r="A51" s="29">
        <v>2016</v>
      </c>
      <c r="B51" s="16">
        <v>0.43100474361441143</v>
      </c>
      <c r="C51" s="30">
        <v>29</v>
      </c>
      <c r="D51" s="14">
        <f t="shared" si="11"/>
        <v>0.30601336796623213</v>
      </c>
      <c r="E51" s="30">
        <v>6</v>
      </c>
      <c r="F51" s="14">
        <f t="shared" si="12"/>
        <v>0.28765256588825822</v>
      </c>
      <c r="G51" s="30">
        <v>0</v>
      </c>
      <c r="H51" s="16">
        <f t="shared" si="7"/>
        <v>0.28765256588825822</v>
      </c>
      <c r="I51" s="30">
        <v>28</v>
      </c>
      <c r="J51" s="32">
        <f t="shared" si="13"/>
        <v>51.947200000000002</v>
      </c>
      <c r="K51" s="16">
        <f t="shared" si="8"/>
        <v>0.20710984743954591</v>
      </c>
      <c r="L51" s="14">
        <f t="shared" si="14"/>
        <v>9.0787878329663969E-3</v>
      </c>
      <c r="M51" s="14">
        <f t="shared" si="17"/>
        <v>0.25737909567068085</v>
      </c>
      <c r="N51" s="30">
        <v>108</v>
      </c>
      <c r="O51" s="30">
        <v>180</v>
      </c>
      <c r="P51" s="33">
        <f t="shared" si="15"/>
        <v>0.15442745740240851</v>
      </c>
      <c r="Q51" s="117">
        <f t="shared" si="16"/>
        <v>1.4298838648371158E-3</v>
      </c>
      <c r="R51" s="119"/>
    </row>
    <row r="52" spans="1:18" ht="13.8" customHeight="1" x14ac:dyDescent="0.25">
      <c r="A52" s="29">
        <v>2017</v>
      </c>
      <c r="B52" s="16">
        <v>0.45846703845215797</v>
      </c>
      <c r="C52" s="30">
        <v>29</v>
      </c>
      <c r="D52" s="14">
        <f t="shared" si="11"/>
        <v>0.32551159730103219</v>
      </c>
      <c r="E52" s="30">
        <v>6</v>
      </c>
      <c r="F52" s="14">
        <f t="shared" si="12"/>
        <v>0.30598090146297025</v>
      </c>
      <c r="G52" s="30">
        <v>0</v>
      </c>
      <c r="H52" s="16">
        <f t="shared" si="7"/>
        <v>0.30598090146297025</v>
      </c>
      <c r="I52" s="30">
        <v>28</v>
      </c>
      <c r="J52" s="32">
        <f t="shared" si="13"/>
        <v>51.947200000000002</v>
      </c>
      <c r="K52" s="16">
        <f t="shared" si="8"/>
        <v>0.22030624905333857</v>
      </c>
      <c r="L52" s="14">
        <f t="shared" si="14"/>
        <v>9.6572602324751147E-3</v>
      </c>
      <c r="M52" s="14">
        <f t="shared" si="17"/>
        <v>0.27377849896055323</v>
      </c>
      <c r="N52" s="30">
        <v>108</v>
      </c>
      <c r="O52" s="30">
        <v>180</v>
      </c>
      <c r="P52" s="33">
        <f t="shared" si="15"/>
        <v>0.16426709937633194</v>
      </c>
      <c r="Q52" s="117">
        <f t="shared" si="16"/>
        <v>1.5209916608919624E-3</v>
      </c>
      <c r="R52" s="119"/>
    </row>
    <row r="53" spans="1:18" ht="13.8" customHeight="1" x14ac:dyDescent="0.25">
      <c r="A53" s="59">
        <v>2018</v>
      </c>
      <c r="B53" s="16">
        <v>0.44802178002794557</v>
      </c>
      <c r="C53" s="31">
        <v>29</v>
      </c>
      <c r="D53" s="35">
        <f>+B53-B53*(C53/100)</f>
        <v>0.31809546381984133</v>
      </c>
      <c r="E53" s="31">
        <v>6</v>
      </c>
      <c r="F53" s="35">
        <f>+(D53-D53*(E53)/100)</f>
        <v>0.29900973599065084</v>
      </c>
      <c r="G53" s="31">
        <v>0</v>
      </c>
      <c r="H53" s="80">
        <f>F53-(F53*G53/100)</f>
        <v>0.29900973599065084</v>
      </c>
      <c r="I53" s="31">
        <v>28</v>
      </c>
      <c r="J53" s="60">
        <f>100-(K53/B53*100)</f>
        <v>51.947200000000002</v>
      </c>
      <c r="K53" s="80">
        <f>+H53-H53*I53/100</f>
        <v>0.2152870099132686</v>
      </c>
      <c r="L53" s="35">
        <f>+(K53/365)*16</f>
        <v>9.4372387907186231E-3</v>
      </c>
      <c r="M53" s="35">
        <f t="shared" si="17"/>
        <v>0.26754100109747758</v>
      </c>
      <c r="N53" s="31">
        <v>108</v>
      </c>
      <c r="O53" s="31">
        <v>180</v>
      </c>
      <c r="P53" s="61">
        <f>+Q53*N53</f>
        <v>0.16052460065848656</v>
      </c>
      <c r="Q53" s="120">
        <f>+M53/O53</f>
        <v>1.4863388949859866E-3</v>
      </c>
      <c r="R53" s="119"/>
    </row>
    <row r="54" spans="1:18" ht="13.8" customHeight="1" x14ac:dyDescent="0.25">
      <c r="A54" s="59">
        <v>2019</v>
      </c>
      <c r="B54" s="80">
        <v>0.36608036085726176</v>
      </c>
      <c r="C54" s="31">
        <v>29</v>
      </c>
      <c r="D54" s="35">
        <f>+B54-B54*(C54/100)</f>
        <v>0.25991705620865585</v>
      </c>
      <c r="E54" s="31">
        <v>6</v>
      </c>
      <c r="F54" s="35">
        <f>+(D54-D54*(E54)/100)</f>
        <v>0.24432203283613649</v>
      </c>
      <c r="G54" s="31">
        <v>0</v>
      </c>
      <c r="H54" s="80">
        <f>F54-(F54*G54/100)</f>
        <v>0.24432203283613649</v>
      </c>
      <c r="I54" s="31">
        <v>28</v>
      </c>
      <c r="J54" s="60">
        <f>100-(K54/B54*100)</f>
        <v>51.947200000000002</v>
      </c>
      <c r="K54" s="80">
        <f>+H54-H54*I54/100</f>
        <v>0.17591186364201827</v>
      </c>
      <c r="L54" s="35">
        <f>+(K54/365)*16</f>
        <v>7.7112049815679243E-3</v>
      </c>
      <c r="M54" s="35">
        <f t="shared" si="17"/>
        <v>0.21860880562495985</v>
      </c>
      <c r="N54" s="31">
        <v>108</v>
      </c>
      <c r="O54" s="31">
        <v>180</v>
      </c>
      <c r="P54" s="61">
        <f>+Q54*N54</f>
        <v>0.13116528337497591</v>
      </c>
      <c r="Q54" s="120">
        <f>+M54/O54</f>
        <v>1.2144933645831103E-3</v>
      </c>
      <c r="R54" s="119"/>
    </row>
    <row r="55" spans="1:18" ht="13.8" customHeight="1" x14ac:dyDescent="0.25">
      <c r="A55" s="59">
        <v>2020</v>
      </c>
      <c r="B55" s="80">
        <v>0.53897447267960985</v>
      </c>
      <c r="C55" s="31">
        <v>29</v>
      </c>
      <c r="D55" s="35">
        <f>+B55-B55*(C55/100)</f>
        <v>0.38267187560252303</v>
      </c>
      <c r="E55" s="31">
        <v>6</v>
      </c>
      <c r="F55" s="35">
        <f>+(D55-D55*(E55)/100)</f>
        <v>0.35971156306637164</v>
      </c>
      <c r="G55" s="31">
        <v>0</v>
      </c>
      <c r="H55" s="80">
        <f>F55-(F55*G55/100)</f>
        <v>0.35971156306637164</v>
      </c>
      <c r="I55" s="31">
        <v>28</v>
      </c>
      <c r="J55" s="60">
        <f>100-(K55/B55*100)</f>
        <v>51.947199999999995</v>
      </c>
      <c r="K55" s="80">
        <f>+H55-H55*I55/100</f>
        <v>0.2589923254077876</v>
      </c>
      <c r="L55" s="35">
        <f>+(K55/365)*16</f>
        <v>1.1353088237053704E-2</v>
      </c>
      <c r="M55" s="35">
        <f t="shared" si="17"/>
        <v>0.32185437497635394</v>
      </c>
      <c r="N55" s="31">
        <v>108</v>
      </c>
      <c r="O55" s="31">
        <v>180</v>
      </c>
      <c r="P55" s="61">
        <f>+Q55*N55</f>
        <v>0.19311262498581236</v>
      </c>
      <c r="Q55" s="120">
        <f>+M55/O55</f>
        <v>1.788079860979744E-3</v>
      </c>
      <c r="R55" s="119"/>
    </row>
    <row r="56" spans="1:18" ht="13.8" customHeight="1" x14ac:dyDescent="0.25">
      <c r="A56" s="19">
        <v>2021</v>
      </c>
      <c r="B56" s="121">
        <v>0.60131255461918343</v>
      </c>
      <c r="C56" s="21">
        <v>29</v>
      </c>
      <c r="D56" s="20">
        <f t="shared" ref="D56:D57" si="18">+B56-B56*(C56/100)</f>
        <v>0.42693191377962025</v>
      </c>
      <c r="E56" s="21">
        <v>6</v>
      </c>
      <c r="F56" s="20">
        <f t="shared" ref="F56:F57" si="19">+(D56-D56*(E56)/100)</f>
        <v>0.40131599895284303</v>
      </c>
      <c r="G56" s="21">
        <v>0</v>
      </c>
      <c r="H56" s="20">
        <f t="shared" ref="H56:H57" si="20">F56-(F56*G56/100)</f>
        <v>0.40131599895284303</v>
      </c>
      <c r="I56" s="21">
        <v>28</v>
      </c>
      <c r="J56" s="22">
        <f t="shared" ref="J56:J57" si="21">100-(K56/B56*100)</f>
        <v>51.947199999999995</v>
      </c>
      <c r="K56" s="20">
        <f t="shared" ref="K56:K57" si="22">+H56-H56*I56/100</f>
        <v>0.288947519246047</v>
      </c>
      <c r="L56" s="20">
        <f t="shared" ref="L56:L57" si="23">+(K56/365)*16</f>
        <v>1.2666192624484252E-2</v>
      </c>
      <c r="M56" s="20">
        <f t="shared" si="17"/>
        <v>0.35908022780781629</v>
      </c>
      <c r="N56" s="21">
        <v>108</v>
      </c>
      <c r="O56" s="21">
        <v>180</v>
      </c>
      <c r="P56" s="23">
        <f t="shared" ref="P56:P57" si="24">+Q56*N56</f>
        <v>0.21544813668468976</v>
      </c>
      <c r="Q56" s="115">
        <f t="shared" ref="Q56:Q57" si="25">+M56/O56</f>
        <v>1.9948901544878683E-3</v>
      </c>
      <c r="R56" s="119"/>
    </row>
    <row r="57" spans="1:18" ht="13.8" customHeight="1" thickBot="1" x14ac:dyDescent="0.3">
      <c r="A57" s="123">
        <v>2022</v>
      </c>
      <c r="B57" s="124">
        <v>0.47879780714808318</v>
      </c>
      <c r="C57" s="125">
        <v>29</v>
      </c>
      <c r="D57" s="124">
        <f t="shared" si="18"/>
        <v>0.3399464430751391</v>
      </c>
      <c r="E57" s="125">
        <v>6</v>
      </c>
      <c r="F57" s="124">
        <f t="shared" si="19"/>
        <v>0.31954965649063077</v>
      </c>
      <c r="G57" s="125">
        <v>0</v>
      </c>
      <c r="H57" s="124">
        <f t="shared" si="20"/>
        <v>0.31954965649063077</v>
      </c>
      <c r="I57" s="125">
        <v>28</v>
      </c>
      <c r="J57" s="126">
        <f t="shared" si="21"/>
        <v>51.947199999999995</v>
      </c>
      <c r="K57" s="124">
        <f t="shared" si="22"/>
        <v>0.23007575267325414</v>
      </c>
      <c r="L57" s="124">
        <f t="shared" si="23"/>
        <v>1.0085512445950866E-2</v>
      </c>
      <c r="M57" s="124">
        <f t="shared" si="17"/>
        <v>0.28591923508648409</v>
      </c>
      <c r="N57" s="125">
        <v>108</v>
      </c>
      <c r="O57" s="125">
        <v>180</v>
      </c>
      <c r="P57" s="127">
        <f t="shared" si="24"/>
        <v>0.17155154105189047</v>
      </c>
      <c r="Q57" s="128">
        <f t="shared" si="25"/>
        <v>1.5884401949249117E-3</v>
      </c>
      <c r="R57" s="119"/>
    </row>
    <row r="58" spans="1:18" ht="15" customHeight="1" thickTop="1" x14ac:dyDescent="0.25">
      <c r="A58" s="7" t="s">
        <v>96</v>
      </c>
    </row>
    <row r="59" spans="1:18" ht="15" customHeight="1" x14ac:dyDescent="0.25">
      <c r="A59" s="7" t="s">
        <v>104</v>
      </c>
    </row>
    <row r="60" spans="1:18" ht="15" customHeight="1" x14ac:dyDescent="0.25">
      <c r="A60" s="7" t="s">
        <v>209</v>
      </c>
    </row>
    <row r="61" spans="1:18" ht="15" customHeight="1" x14ac:dyDescent="0.25">
      <c r="A61" s="7" t="s">
        <v>210</v>
      </c>
    </row>
    <row r="62" spans="1:18" ht="15" customHeight="1" x14ac:dyDescent="0.25">
      <c r="A62" s="7" t="s">
        <v>105</v>
      </c>
    </row>
    <row r="63" spans="1:18" ht="15" customHeight="1" x14ac:dyDescent="0.25">
      <c r="A63" s="7" t="s">
        <v>106</v>
      </c>
    </row>
    <row r="64" spans="1:18" ht="15" customHeight="1" x14ac:dyDescent="0.25">
      <c r="A64"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01">
    <pageSetUpPr fitToPage="1"/>
  </sheetPr>
  <dimension ref="A1:R64"/>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151</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62.112655745616458</v>
      </c>
      <c r="C5" s="15">
        <v>59</v>
      </c>
      <c r="D5" s="16">
        <f t="shared" ref="D5:D46" si="0">+B5-B5*(C5/100)</f>
        <v>25.466188855702747</v>
      </c>
      <c r="E5" s="15">
        <v>6</v>
      </c>
      <c r="F5" s="16">
        <f t="shared" ref="F5:F46" si="1">+(D5-D5*(E5)/100)</f>
        <v>23.938217524360581</v>
      </c>
      <c r="G5" s="15">
        <v>0</v>
      </c>
      <c r="H5" s="16">
        <f>F5-(F5*G5/100)</f>
        <v>23.938217524360581</v>
      </c>
      <c r="I5" s="15">
        <v>28</v>
      </c>
      <c r="J5" s="17">
        <f t="shared" ref="J5:J46" si="2">100-(K5/B5*100)</f>
        <v>72.251199999999997</v>
      </c>
      <c r="K5" s="16">
        <f>+H5-H5*I5/100</f>
        <v>17.23551661753962</v>
      </c>
      <c r="L5" s="16">
        <f t="shared" ref="L5:L46" si="3">+(K5/365)*16</f>
        <v>0.75552949556338056</v>
      </c>
      <c r="M5" s="16">
        <f t="shared" ref="M5:M37" si="4">+L5*28.3495</f>
        <v>21.418883434474058</v>
      </c>
      <c r="N5" s="15">
        <v>38</v>
      </c>
      <c r="O5" s="15">
        <v>240</v>
      </c>
      <c r="P5" s="16">
        <f t="shared" ref="P5:P46" si="5">+Q5*N5</f>
        <v>3.3913232104583924</v>
      </c>
      <c r="Q5" s="114">
        <f t="shared" ref="Q5:Q46" si="6">+M5/O5</f>
        <v>8.9245347643641906E-2</v>
      </c>
      <c r="R5" s="119"/>
    </row>
    <row r="6" spans="1:18" ht="13.8" customHeight="1" x14ac:dyDescent="0.25">
      <c r="A6" s="19">
        <v>1971</v>
      </c>
      <c r="B6" s="20">
        <v>68.317210984502822</v>
      </c>
      <c r="C6" s="21">
        <v>59</v>
      </c>
      <c r="D6" s="20">
        <f t="shared" si="0"/>
        <v>28.010056503646162</v>
      </c>
      <c r="E6" s="21">
        <v>6</v>
      </c>
      <c r="F6" s="20">
        <f t="shared" si="1"/>
        <v>26.329453113427391</v>
      </c>
      <c r="G6" s="21">
        <v>0</v>
      </c>
      <c r="H6" s="20">
        <f t="shared" ref="H6:H52" si="7">F6-(F6*G6/100)</f>
        <v>26.329453113427391</v>
      </c>
      <c r="I6" s="21">
        <v>28</v>
      </c>
      <c r="J6" s="22">
        <f t="shared" si="2"/>
        <v>72.251199999999997</v>
      </c>
      <c r="K6" s="20">
        <f t="shared" ref="K6:K52" si="8">+H6-H6*I6/100</f>
        <v>18.957206241667723</v>
      </c>
      <c r="L6" s="20">
        <f t="shared" si="3"/>
        <v>0.83100082155255772</v>
      </c>
      <c r="M6" s="20">
        <f t="shared" si="4"/>
        <v>23.558457790604233</v>
      </c>
      <c r="N6" s="21">
        <v>38</v>
      </c>
      <c r="O6" s="21">
        <v>240</v>
      </c>
      <c r="P6" s="20">
        <f t="shared" si="5"/>
        <v>3.7300891501790039</v>
      </c>
      <c r="Q6" s="115">
        <f t="shared" si="6"/>
        <v>9.8160240794184311E-2</v>
      </c>
      <c r="R6" s="119"/>
    </row>
    <row r="7" spans="1:18" ht="13.8" customHeight="1" x14ac:dyDescent="0.25">
      <c r="A7" s="19">
        <v>1972</v>
      </c>
      <c r="B7" s="20">
        <v>64.869646297389195</v>
      </c>
      <c r="C7" s="21">
        <v>59</v>
      </c>
      <c r="D7" s="20">
        <f t="shared" si="0"/>
        <v>26.596554981929572</v>
      </c>
      <c r="E7" s="21">
        <v>6</v>
      </c>
      <c r="F7" s="20">
        <f t="shared" si="1"/>
        <v>25.000761683013799</v>
      </c>
      <c r="G7" s="21">
        <v>0</v>
      </c>
      <c r="H7" s="20">
        <f t="shared" si="7"/>
        <v>25.000761683013799</v>
      </c>
      <c r="I7" s="21">
        <v>28</v>
      </c>
      <c r="J7" s="22">
        <f t="shared" si="2"/>
        <v>72.251199999999997</v>
      </c>
      <c r="K7" s="20">
        <f t="shared" si="8"/>
        <v>18.000548411769934</v>
      </c>
      <c r="L7" s="20">
        <f t="shared" si="3"/>
        <v>0.7890651358584081</v>
      </c>
      <c r="M7" s="20">
        <f t="shared" si="4"/>
        <v>22.36960206901794</v>
      </c>
      <c r="N7" s="21">
        <v>38</v>
      </c>
      <c r="O7" s="21">
        <v>240</v>
      </c>
      <c r="P7" s="20">
        <f t="shared" si="5"/>
        <v>3.5418536609278402</v>
      </c>
      <c r="Q7" s="115">
        <f t="shared" si="6"/>
        <v>9.3206675287574745E-2</v>
      </c>
      <c r="R7" s="119"/>
    </row>
    <row r="8" spans="1:18" ht="13.8" customHeight="1" x14ac:dyDescent="0.25">
      <c r="A8" s="19">
        <v>1973</v>
      </c>
      <c r="B8" s="20">
        <v>58.424860629961486</v>
      </c>
      <c r="C8" s="21">
        <v>59</v>
      </c>
      <c r="D8" s="20">
        <f t="shared" si="0"/>
        <v>23.954192858284209</v>
      </c>
      <c r="E8" s="21">
        <v>6</v>
      </c>
      <c r="F8" s="20">
        <f t="shared" si="1"/>
        <v>22.516941286787155</v>
      </c>
      <c r="G8" s="21">
        <v>0</v>
      </c>
      <c r="H8" s="20">
        <f t="shared" si="7"/>
        <v>22.516941286787155</v>
      </c>
      <c r="I8" s="21">
        <v>28</v>
      </c>
      <c r="J8" s="22">
        <f t="shared" si="2"/>
        <v>72.251200000000011</v>
      </c>
      <c r="K8" s="20">
        <f t="shared" si="8"/>
        <v>16.21219772648675</v>
      </c>
      <c r="L8" s="20">
        <f t="shared" si="3"/>
        <v>0.71067168116106305</v>
      </c>
      <c r="M8" s="20">
        <f t="shared" si="4"/>
        <v>20.147186825075558</v>
      </c>
      <c r="N8" s="21">
        <v>38</v>
      </c>
      <c r="O8" s="21">
        <v>240</v>
      </c>
      <c r="P8" s="20">
        <f t="shared" si="5"/>
        <v>3.1899712473036304</v>
      </c>
      <c r="Q8" s="115">
        <f t="shared" si="6"/>
        <v>8.3946611771148164E-2</v>
      </c>
      <c r="R8" s="119"/>
    </row>
    <row r="9" spans="1:18" ht="13.8" customHeight="1" x14ac:dyDescent="0.25">
      <c r="A9" s="19">
        <v>1974</v>
      </c>
      <c r="B9" s="20">
        <v>61.328406861864636</v>
      </c>
      <c r="C9" s="21">
        <v>59</v>
      </c>
      <c r="D9" s="20">
        <f t="shared" si="0"/>
        <v>25.144646813364503</v>
      </c>
      <c r="E9" s="21">
        <v>6</v>
      </c>
      <c r="F9" s="20">
        <f t="shared" si="1"/>
        <v>23.635968004562631</v>
      </c>
      <c r="G9" s="21">
        <v>0</v>
      </c>
      <c r="H9" s="20">
        <f t="shared" si="7"/>
        <v>23.635968004562631</v>
      </c>
      <c r="I9" s="21">
        <v>28</v>
      </c>
      <c r="J9" s="22">
        <f t="shared" si="2"/>
        <v>72.251199999999997</v>
      </c>
      <c r="K9" s="20">
        <f t="shared" si="8"/>
        <v>17.017896963285096</v>
      </c>
      <c r="L9" s="20">
        <f t="shared" si="3"/>
        <v>0.74599000387003167</v>
      </c>
      <c r="M9" s="20">
        <f t="shared" si="4"/>
        <v>21.148443614713461</v>
      </c>
      <c r="N9" s="21">
        <v>38</v>
      </c>
      <c r="O9" s="21">
        <v>240</v>
      </c>
      <c r="P9" s="20">
        <f t="shared" si="5"/>
        <v>3.3485035723296317</v>
      </c>
      <c r="Q9" s="115">
        <f t="shared" si="6"/>
        <v>8.8118515061306094E-2</v>
      </c>
      <c r="R9" s="119"/>
    </row>
    <row r="10" spans="1:18" ht="13.8" customHeight="1" x14ac:dyDescent="0.25">
      <c r="A10" s="19">
        <v>1975</v>
      </c>
      <c r="B10" s="20">
        <v>61.936756820885407</v>
      </c>
      <c r="C10" s="21">
        <v>59</v>
      </c>
      <c r="D10" s="20">
        <f t="shared" si="0"/>
        <v>25.394070296563015</v>
      </c>
      <c r="E10" s="21">
        <v>6</v>
      </c>
      <c r="F10" s="20">
        <f t="shared" si="1"/>
        <v>23.870426078769235</v>
      </c>
      <c r="G10" s="21">
        <v>0</v>
      </c>
      <c r="H10" s="20">
        <f t="shared" si="7"/>
        <v>23.870426078769235</v>
      </c>
      <c r="I10" s="21">
        <v>28</v>
      </c>
      <c r="J10" s="22">
        <f t="shared" si="2"/>
        <v>72.251200000000011</v>
      </c>
      <c r="K10" s="20">
        <f t="shared" si="8"/>
        <v>17.186706776713848</v>
      </c>
      <c r="L10" s="20">
        <f t="shared" si="3"/>
        <v>0.75338988610252489</v>
      </c>
      <c r="M10" s="20">
        <f t="shared" si="4"/>
        <v>21.358226576063529</v>
      </c>
      <c r="N10" s="21">
        <v>38</v>
      </c>
      <c r="O10" s="21">
        <v>240</v>
      </c>
      <c r="P10" s="20">
        <f t="shared" si="5"/>
        <v>3.3817192078767255</v>
      </c>
      <c r="Q10" s="115">
        <f t="shared" si="6"/>
        <v>8.8992610733598043E-2</v>
      </c>
      <c r="R10" s="119"/>
    </row>
    <row r="11" spans="1:18" ht="13.8" customHeight="1" x14ac:dyDescent="0.25">
      <c r="A11" s="13">
        <v>1976</v>
      </c>
      <c r="B11" s="14">
        <v>65.65131710474553</v>
      </c>
      <c r="C11" s="15">
        <v>59</v>
      </c>
      <c r="D11" s="16">
        <f t="shared" si="0"/>
        <v>26.91704001294567</v>
      </c>
      <c r="E11" s="15">
        <v>6</v>
      </c>
      <c r="F11" s="16">
        <f t="shared" si="1"/>
        <v>25.302017612168928</v>
      </c>
      <c r="G11" s="15">
        <v>0</v>
      </c>
      <c r="H11" s="16">
        <f t="shared" si="7"/>
        <v>25.302017612168928</v>
      </c>
      <c r="I11" s="15">
        <v>28</v>
      </c>
      <c r="J11" s="17">
        <f t="shared" si="2"/>
        <v>72.251199999999997</v>
      </c>
      <c r="K11" s="16">
        <f t="shared" si="8"/>
        <v>18.217452680761628</v>
      </c>
      <c r="L11" s="16">
        <f t="shared" si="3"/>
        <v>0.79857326819776997</v>
      </c>
      <c r="M11" s="16">
        <f t="shared" si="4"/>
        <v>22.63915286677268</v>
      </c>
      <c r="N11" s="15">
        <v>38</v>
      </c>
      <c r="O11" s="15">
        <v>240</v>
      </c>
      <c r="P11" s="16">
        <f t="shared" si="5"/>
        <v>3.5845325372390073</v>
      </c>
      <c r="Q11" s="114">
        <f t="shared" si="6"/>
        <v>9.4329803611552826E-2</v>
      </c>
      <c r="R11" s="119"/>
    </row>
    <row r="12" spans="1:18" ht="13.8" customHeight="1" x14ac:dyDescent="0.25">
      <c r="A12" s="13">
        <v>1977</v>
      </c>
      <c r="B12" s="14">
        <v>62.769765180711282</v>
      </c>
      <c r="C12" s="15">
        <v>59</v>
      </c>
      <c r="D12" s="16">
        <f t="shared" si="0"/>
        <v>25.735603724091625</v>
      </c>
      <c r="E12" s="15">
        <v>6</v>
      </c>
      <c r="F12" s="16">
        <f t="shared" si="1"/>
        <v>24.191467500646127</v>
      </c>
      <c r="G12" s="15">
        <v>0</v>
      </c>
      <c r="H12" s="16">
        <f t="shared" si="7"/>
        <v>24.191467500646127</v>
      </c>
      <c r="I12" s="15">
        <v>28</v>
      </c>
      <c r="J12" s="17">
        <f t="shared" si="2"/>
        <v>72.251200000000011</v>
      </c>
      <c r="K12" s="16">
        <f t="shared" si="8"/>
        <v>17.41785660046521</v>
      </c>
      <c r="L12" s="16">
        <f t="shared" si="3"/>
        <v>0.76352248111628318</v>
      </c>
      <c r="M12" s="16">
        <f t="shared" si="4"/>
        <v>21.645480578406069</v>
      </c>
      <c r="N12" s="15">
        <v>38</v>
      </c>
      <c r="O12" s="15">
        <v>240</v>
      </c>
      <c r="P12" s="16">
        <f t="shared" si="5"/>
        <v>3.4272010915809608</v>
      </c>
      <c r="Q12" s="114">
        <f t="shared" si="6"/>
        <v>9.0189502410025282E-2</v>
      </c>
      <c r="R12" s="119"/>
    </row>
    <row r="13" spans="1:18" ht="13.8" customHeight="1" x14ac:dyDescent="0.25">
      <c r="A13" s="13">
        <v>1978</v>
      </c>
      <c r="B13" s="14">
        <v>58.842820400423555</v>
      </c>
      <c r="C13" s="15">
        <v>59</v>
      </c>
      <c r="D13" s="16">
        <f t="shared" si="0"/>
        <v>24.125556364173661</v>
      </c>
      <c r="E13" s="15">
        <v>6</v>
      </c>
      <c r="F13" s="16">
        <f t="shared" si="1"/>
        <v>22.678022982323242</v>
      </c>
      <c r="G13" s="15">
        <v>0</v>
      </c>
      <c r="H13" s="16">
        <f t="shared" si="7"/>
        <v>22.678022982323242</v>
      </c>
      <c r="I13" s="15">
        <v>28</v>
      </c>
      <c r="J13" s="17">
        <f t="shared" si="2"/>
        <v>72.251199999999997</v>
      </c>
      <c r="K13" s="16">
        <f t="shared" si="8"/>
        <v>16.328176547272733</v>
      </c>
      <c r="L13" s="16">
        <f t="shared" si="3"/>
        <v>0.71575568426401026</v>
      </c>
      <c r="M13" s="16">
        <f t="shared" si="4"/>
        <v>20.291315771042559</v>
      </c>
      <c r="N13" s="15">
        <v>38</v>
      </c>
      <c r="O13" s="15">
        <v>240</v>
      </c>
      <c r="P13" s="16">
        <f t="shared" si="5"/>
        <v>3.2127916637484049</v>
      </c>
      <c r="Q13" s="114">
        <f t="shared" si="6"/>
        <v>8.4547149046010656E-2</v>
      </c>
      <c r="R13" s="119"/>
    </row>
    <row r="14" spans="1:18" ht="13.8" customHeight="1" x14ac:dyDescent="0.25">
      <c r="A14" s="13">
        <v>1979</v>
      </c>
      <c r="B14" s="14">
        <v>64.299316379034863</v>
      </c>
      <c r="C14" s="15">
        <v>59</v>
      </c>
      <c r="D14" s="16">
        <f t="shared" si="0"/>
        <v>26.362719715404296</v>
      </c>
      <c r="E14" s="15">
        <v>6</v>
      </c>
      <c r="F14" s="16">
        <f t="shared" si="1"/>
        <v>24.780956532480037</v>
      </c>
      <c r="G14" s="15">
        <v>0</v>
      </c>
      <c r="H14" s="16">
        <f t="shared" si="7"/>
        <v>24.780956532480037</v>
      </c>
      <c r="I14" s="15">
        <v>28</v>
      </c>
      <c r="J14" s="17">
        <f t="shared" si="2"/>
        <v>72.251199999999997</v>
      </c>
      <c r="K14" s="16">
        <f t="shared" si="8"/>
        <v>17.842288703385627</v>
      </c>
      <c r="L14" s="16">
        <f t="shared" si="3"/>
        <v>0.78212772398402752</v>
      </c>
      <c r="M14" s="16">
        <f t="shared" si="4"/>
        <v>22.172929911085188</v>
      </c>
      <c r="N14" s="15">
        <v>38</v>
      </c>
      <c r="O14" s="15">
        <v>240</v>
      </c>
      <c r="P14" s="16">
        <f t="shared" si="5"/>
        <v>3.5107139025884879</v>
      </c>
      <c r="Q14" s="114">
        <f t="shared" si="6"/>
        <v>9.2387207962854948E-2</v>
      </c>
      <c r="R14" s="119"/>
    </row>
    <row r="15" spans="1:18" ht="13.8" customHeight="1" x14ac:dyDescent="0.25">
      <c r="A15" s="13">
        <v>1980</v>
      </c>
      <c r="B15" s="14">
        <v>63.612829558882098</v>
      </c>
      <c r="C15" s="15">
        <v>59</v>
      </c>
      <c r="D15" s="16">
        <f t="shared" si="0"/>
        <v>26.08126011914166</v>
      </c>
      <c r="E15" s="15">
        <v>6</v>
      </c>
      <c r="F15" s="16">
        <f t="shared" si="1"/>
        <v>24.516384511993159</v>
      </c>
      <c r="G15" s="15">
        <v>0</v>
      </c>
      <c r="H15" s="16">
        <f t="shared" si="7"/>
        <v>24.516384511993159</v>
      </c>
      <c r="I15" s="15">
        <v>28</v>
      </c>
      <c r="J15" s="17">
        <f t="shared" si="2"/>
        <v>72.251200000000011</v>
      </c>
      <c r="K15" s="16">
        <f t="shared" si="8"/>
        <v>17.651796848635072</v>
      </c>
      <c r="L15" s="16">
        <f t="shared" si="3"/>
        <v>0.7737773961045511</v>
      </c>
      <c r="M15" s="16">
        <f t="shared" si="4"/>
        <v>21.936202290865971</v>
      </c>
      <c r="N15" s="15">
        <v>38</v>
      </c>
      <c r="O15" s="15">
        <v>240</v>
      </c>
      <c r="P15" s="16">
        <f t="shared" si="5"/>
        <v>3.4732320293871122</v>
      </c>
      <c r="Q15" s="114">
        <f t="shared" si="6"/>
        <v>9.140084287860821E-2</v>
      </c>
      <c r="R15" s="119"/>
    </row>
    <row r="16" spans="1:18" ht="13.8" customHeight="1" x14ac:dyDescent="0.25">
      <c r="A16" s="19">
        <v>1981</v>
      </c>
      <c r="B16" s="20">
        <v>59.319083474841221</v>
      </c>
      <c r="C16" s="21">
        <v>59</v>
      </c>
      <c r="D16" s="20">
        <f t="shared" si="0"/>
        <v>24.320824224684905</v>
      </c>
      <c r="E16" s="21">
        <v>6</v>
      </c>
      <c r="F16" s="20">
        <f t="shared" si="1"/>
        <v>22.861574771203813</v>
      </c>
      <c r="G16" s="21">
        <v>0</v>
      </c>
      <c r="H16" s="20">
        <f t="shared" si="7"/>
        <v>22.861574771203813</v>
      </c>
      <c r="I16" s="21">
        <v>28</v>
      </c>
      <c r="J16" s="22">
        <f t="shared" si="2"/>
        <v>72.251199999999997</v>
      </c>
      <c r="K16" s="20">
        <f t="shared" si="8"/>
        <v>16.460333835266745</v>
      </c>
      <c r="L16" s="20">
        <f t="shared" si="3"/>
        <v>0.72154888045004906</v>
      </c>
      <c r="M16" s="20">
        <f t="shared" si="4"/>
        <v>20.455549986318665</v>
      </c>
      <c r="N16" s="21">
        <v>38</v>
      </c>
      <c r="O16" s="21">
        <v>240</v>
      </c>
      <c r="P16" s="20">
        <f t="shared" si="5"/>
        <v>3.2387954145004554</v>
      </c>
      <c r="Q16" s="115">
        <f t="shared" si="6"/>
        <v>8.5231458276327776E-2</v>
      </c>
      <c r="R16" s="119"/>
    </row>
    <row r="17" spans="1:18" ht="13.8" customHeight="1" x14ac:dyDescent="0.25">
      <c r="A17" s="19">
        <v>1982</v>
      </c>
      <c r="B17" s="20">
        <v>60.120802313452828</v>
      </c>
      <c r="C17" s="21">
        <v>59</v>
      </c>
      <c r="D17" s="20">
        <f t="shared" si="0"/>
        <v>24.649528948515659</v>
      </c>
      <c r="E17" s="21">
        <v>6</v>
      </c>
      <c r="F17" s="20">
        <f t="shared" si="1"/>
        <v>23.17055721160472</v>
      </c>
      <c r="G17" s="21">
        <v>0</v>
      </c>
      <c r="H17" s="20">
        <f t="shared" si="7"/>
        <v>23.17055721160472</v>
      </c>
      <c r="I17" s="21">
        <v>28</v>
      </c>
      <c r="J17" s="22">
        <f t="shared" si="2"/>
        <v>72.251199999999997</v>
      </c>
      <c r="K17" s="20">
        <f t="shared" si="8"/>
        <v>16.682801192355399</v>
      </c>
      <c r="L17" s="20">
        <f t="shared" si="3"/>
        <v>0.7313008741854421</v>
      </c>
      <c r="M17" s="20">
        <f t="shared" si="4"/>
        <v>20.732014132720192</v>
      </c>
      <c r="N17" s="21">
        <v>38</v>
      </c>
      <c r="O17" s="21">
        <v>240</v>
      </c>
      <c r="P17" s="20">
        <f t="shared" si="5"/>
        <v>3.2825689043473636</v>
      </c>
      <c r="Q17" s="115">
        <f t="shared" si="6"/>
        <v>8.6383392219667468E-2</v>
      </c>
      <c r="R17" s="119"/>
    </row>
    <row r="18" spans="1:18" ht="13.8" customHeight="1" x14ac:dyDescent="0.25">
      <c r="A18" s="19">
        <v>1983</v>
      </c>
      <c r="B18" s="20">
        <v>60.944679840193388</v>
      </c>
      <c r="C18" s="21">
        <v>59</v>
      </c>
      <c r="D18" s="20">
        <f t="shared" si="0"/>
        <v>24.987318734479288</v>
      </c>
      <c r="E18" s="21">
        <v>6</v>
      </c>
      <c r="F18" s="20">
        <f t="shared" si="1"/>
        <v>23.48807961041053</v>
      </c>
      <c r="G18" s="21">
        <v>0</v>
      </c>
      <c r="H18" s="20">
        <f t="shared" si="7"/>
        <v>23.48807961041053</v>
      </c>
      <c r="I18" s="21">
        <v>28</v>
      </c>
      <c r="J18" s="22">
        <f t="shared" si="2"/>
        <v>72.251200000000011</v>
      </c>
      <c r="K18" s="20">
        <f t="shared" si="8"/>
        <v>16.91141731949558</v>
      </c>
      <c r="L18" s="20">
        <f t="shared" si="3"/>
        <v>0.74132240304638164</v>
      </c>
      <c r="M18" s="20">
        <f t="shared" si="4"/>
        <v>21.016119465163396</v>
      </c>
      <c r="N18" s="21">
        <v>38</v>
      </c>
      <c r="O18" s="21">
        <v>240</v>
      </c>
      <c r="P18" s="20">
        <f t="shared" si="5"/>
        <v>3.3275522486508708</v>
      </c>
      <c r="Q18" s="115">
        <f t="shared" si="6"/>
        <v>8.7567164438180814E-2</v>
      </c>
      <c r="R18" s="119"/>
    </row>
    <row r="19" spans="1:18" ht="13.8" customHeight="1" x14ac:dyDescent="0.25">
      <c r="A19" s="19">
        <v>1984</v>
      </c>
      <c r="B19" s="20">
        <v>68.510575248310019</v>
      </c>
      <c r="C19" s="21">
        <v>59</v>
      </c>
      <c r="D19" s="20">
        <f t="shared" si="0"/>
        <v>28.089335851807107</v>
      </c>
      <c r="E19" s="21">
        <v>6</v>
      </c>
      <c r="F19" s="20">
        <f t="shared" si="1"/>
        <v>26.40397570069868</v>
      </c>
      <c r="G19" s="21">
        <v>0</v>
      </c>
      <c r="H19" s="20">
        <f t="shared" si="7"/>
        <v>26.40397570069868</v>
      </c>
      <c r="I19" s="21">
        <v>28</v>
      </c>
      <c r="J19" s="22">
        <f t="shared" si="2"/>
        <v>72.251200000000011</v>
      </c>
      <c r="K19" s="20">
        <f t="shared" si="8"/>
        <v>19.010862504503049</v>
      </c>
      <c r="L19" s="20">
        <f t="shared" si="3"/>
        <v>0.83335287690972271</v>
      </c>
      <c r="M19" s="20">
        <f t="shared" si="4"/>
        <v>23.625137383952183</v>
      </c>
      <c r="N19" s="21">
        <v>38</v>
      </c>
      <c r="O19" s="21">
        <v>240</v>
      </c>
      <c r="P19" s="20">
        <f t="shared" si="5"/>
        <v>3.7406467524590958</v>
      </c>
      <c r="Q19" s="115">
        <f t="shared" si="6"/>
        <v>9.8438072433134099E-2</v>
      </c>
      <c r="R19" s="119"/>
    </row>
    <row r="20" spans="1:18" ht="13.8" customHeight="1" x14ac:dyDescent="0.25">
      <c r="A20" s="19">
        <v>1985</v>
      </c>
      <c r="B20" s="20">
        <v>63.230049683316608</v>
      </c>
      <c r="C20" s="21">
        <v>59</v>
      </c>
      <c r="D20" s="20">
        <f t="shared" si="0"/>
        <v>25.924320370159812</v>
      </c>
      <c r="E20" s="21">
        <v>6</v>
      </c>
      <c r="F20" s="20">
        <f t="shared" si="1"/>
        <v>24.368861147950224</v>
      </c>
      <c r="G20" s="21">
        <v>0</v>
      </c>
      <c r="H20" s="20">
        <f t="shared" si="7"/>
        <v>24.368861147950224</v>
      </c>
      <c r="I20" s="21">
        <v>28</v>
      </c>
      <c r="J20" s="22">
        <f t="shared" si="2"/>
        <v>72.251199999999997</v>
      </c>
      <c r="K20" s="20">
        <f t="shared" si="8"/>
        <v>17.54558002652416</v>
      </c>
      <c r="L20" s="20">
        <f t="shared" si="3"/>
        <v>0.76912131623119606</v>
      </c>
      <c r="M20" s="20">
        <f t="shared" si="4"/>
        <v>21.804204754496293</v>
      </c>
      <c r="N20" s="21">
        <v>38</v>
      </c>
      <c r="O20" s="21">
        <v>240</v>
      </c>
      <c r="P20" s="20">
        <f t="shared" si="5"/>
        <v>3.4523324194619134</v>
      </c>
      <c r="Q20" s="115">
        <f t="shared" si="6"/>
        <v>9.0850853143734561E-2</v>
      </c>
      <c r="R20" s="119"/>
    </row>
    <row r="21" spans="1:18" ht="13.8" customHeight="1" x14ac:dyDescent="0.25">
      <c r="A21" s="13">
        <v>1986</v>
      </c>
      <c r="B21" s="14">
        <v>63.616070270270718</v>
      </c>
      <c r="C21" s="15">
        <v>59</v>
      </c>
      <c r="D21" s="16">
        <f t="shared" si="0"/>
        <v>26.082588810810996</v>
      </c>
      <c r="E21" s="15">
        <v>6</v>
      </c>
      <c r="F21" s="16">
        <f t="shared" si="1"/>
        <v>24.517633482162335</v>
      </c>
      <c r="G21" s="15">
        <v>0</v>
      </c>
      <c r="H21" s="16">
        <f t="shared" si="7"/>
        <v>24.517633482162335</v>
      </c>
      <c r="I21" s="15">
        <v>28</v>
      </c>
      <c r="J21" s="17">
        <f t="shared" si="2"/>
        <v>72.251199999999997</v>
      </c>
      <c r="K21" s="16">
        <f t="shared" si="8"/>
        <v>17.652696107156881</v>
      </c>
      <c r="L21" s="16">
        <f t="shared" si="3"/>
        <v>0.77381681565619209</v>
      </c>
      <c r="M21" s="16">
        <f t="shared" si="4"/>
        <v>21.937319815445218</v>
      </c>
      <c r="N21" s="15">
        <v>38</v>
      </c>
      <c r="O21" s="15">
        <v>240</v>
      </c>
      <c r="P21" s="16">
        <f t="shared" si="5"/>
        <v>3.4734089707788263</v>
      </c>
      <c r="Q21" s="114">
        <f t="shared" si="6"/>
        <v>9.1405499231021745E-2</v>
      </c>
      <c r="R21" s="119"/>
    </row>
    <row r="22" spans="1:18" ht="13.8" customHeight="1" x14ac:dyDescent="0.25">
      <c r="A22" s="13">
        <v>1987</v>
      </c>
      <c r="B22" s="14">
        <v>65.201556136957493</v>
      </c>
      <c r="C22" s="15">
        <v>59</v>
      </c>
      <c r="D22" s="16">
        <f t="shared" si="0"/>
        <v>26.732638016152571</v>
      </c>
      <c r="E22" s="15">
        <v>6</v>
      </c>
      <c r="F22" s="16">
        <f t="shared" si="1"/>
        <v>25.128679735183418</v>
      </c>
      <c r="G22" s="15">
        <v>0</v>
      </c>
      <c r="H22" s="16">
        <f t="shared" si="7"/>
        <v>25.128679735183418</v>
      </c>
      <c r="I22" s="15">
        <v>28</v>
      </c>
      <c r="J22" s="17">
        <f t="shared" si="2"/>
        <v>72.251199999999997</v>
      </c>
      <c r="K22" s="16">
        <f t="shared" si="8"/>
        <v>18.092649409332061</v>
      </c>
      <c r="L22" s="16">
        <f t="shared" si="3"/>
        <v>0.79310243986113149</v>
      </c>
      <c r="M22" s="16">
        <f t="shared" si="4"/>
        <v>22.484057618843146</v>
      </c>
      <c r="N22" s="15">
        <v>38</v>
      </c>
      <c r="O22" s="15">
        <v>240</v>
      </c>
      <c r="P22" s="16">
        <f t="shared" si="5"/>
        <v>3.5599757896501645</v>
      </c>
      <c r="Q22" s="114">
        <f t="shared" si="6"/>
        <v>9.3683573411846438E-2</v>
      </c>
      <c r="R22" s="119"/>
    </row>
    <row r="23" spans="1:18" ht="13.8" customHeight="1" x14ac:dyDescent="0.25">
      <c r="A23" s="13">
        <v>1988</v>
      </c>
      <c r="B23" s="14">
        <v>61.290924043245276</v>
      </c>
      <c r="C23" s="15">
        <v>59</v>
      </c>
      <c r="D23" s="16">
        <f t="shared" si="0"/>
        <v>25.129278857730569</v>
      </c>
      <c r="E23" s="15">
        <v>6</v>
      </c>
      <c r="F23" s="16">
        <f t="shared" si="1"/>
        <v>23.621522126266733</v>
      </c>
      <c r="G23" s="15">
        <v>0</v>
      </c>
      <c r="H23" s="16">
        <f t="shared" si="7"/>
        <v>23.621522126266733</v>
      </c>
      <c r="I23" s="15">
        <v>28</v>
      </c>
      <c r="J23" s="17">
        <f t="shared" si="2"/>
        <v>72.251199999999997</v>
      </c>
      <c r="K23" s="16">
        <f t="shared" si="8"/>
        <v>17.007495930912047</v>
      </c>
      <c r="L23" s="16">
        <f t="shared" si="3"/>
        <v>0.74553406820436363</v>
      </c>
      <c r="M23" s="16">
        <f t="shared" si="4"/>
        <v>21.135518066559605</v>
      </c>
      <c r="N23" s="15">
        <v>38</v>
      </c>
      <c r="O23" s="15">
        <v>240</v>
      </c>
      <c r="P23" s="16">
        <f t="shared" si="5"/>
        <v>3.3464570272052709</v>
      </c>
      <c r="Q23" s="114">
        <f t="shared" si="6"/>
        <v>8.8064658610665023E-2</v>
      </c>
      <c r="R23" s="119"/>
    </row>
    <row r="24" spans="1:18" ht="13.8" customHeight="1" x14ac:dyDescent="0.25">
      <c r="A24" s="13">
        <v>1989</v>
      </c>
      <c r="B24" s="14">
        <v>69.397308342295275</v>
      </c>
      <c r="C24" s="15">
        <v>59</v>
      </c>
      <c r="D24" s="16">
        <f t="shared" si="0"/>
        <v>28.452896420341062</v>
      </c>
      <c r="E24" s="15">
        <v>6</v>
      </c>
      <c r="F24" s="16">
        <f t="shared" si="1"/>
        <v>26.7457226351206</v>
      </c>
      <c r="G24" s="15">
        <v>0</v>
      </c>
      <c r="H24" s="16">
        <f t="shared" si="7"/>
        <v>26.7457226351206</v>
      </c>
      <c r="I24" s="15">
        <v>28</v>
      </c>
      <c r="J24" s="17">
        <f t="shared" si="2"/>
        <v>72.251199999999997</v>
      </c>
      <c r="K24" s="16">
        <f t="shared" si="8"/>
        <v>19.256920297286833</v>
      </c>
      <c r="L24" s="16">
        <f t="shared" si="3"/>
        <v>0.84413897193586118</v>
      </c>
      <c r="M24" s="16">
        <f t="shared" si="4"/>
        <v>23.930917784895694</v>
      </c>
      <c r="N24" s="15">
        <v>38</v>
      </c>
      <c r="O24" s="15">
        <v>240</v>
      </c>
      <c r="P24" s="16">
        <f t="shared" si="5"/>
        <v>3.789061982608485</v>
      </c>
      <c r="Q24" s="114">
        <f t="shared" si="6"/>
        <v>9.9712157437065393E-2</v>
      </c>
      <c r="R24" s="119"/>
    </row>
    <row r="25" spans="1:18" ht="13.8" customHeight="1" x14ac:dyDescent="0.25">
      <c r="A25" s="13">
        <v>1990</v>
      </c>
      <c r="B25" s="14">
        <v>75.312755265219977</v>
      </c>
      <c r="C25" s="15">
        <v>59</v>
      </c>
      <c r="D25" s="16">
        <f t="shared" si="0"/>
        <v>30.878229658740196</v>
      </c>
      <c r="E25" s="15">
        <v>6</v>
      </c>
      <c r="F25" s="16">
        <f t="shared" si="1"/>
        <v>29.025535879215784</v>
      </c>
      <c r="G25" s="15">
        <v>0</v>
      </c>
      <c r="H25" s="16">
        <f t="shared" si="7"/>
        <v>29.025535879215784</v>
      </c>
      <c r="I25" s="15">
        <v>28</v>
      </c>
      <c r="J25" s="17">
        <f t="shared" si="2"/>
        <v>72.251199999999997</v>
      </c>
      <c r="K25" s="16">
        <f t="shared" si="8"/>
        <v>20.898385833035363</v>
      </c>
      <c r="L25" s="16">
        <f t="shared" si="3"/>
        <v>0.91609362555771456</v>
      </c>
      <c r="M25" s="16">
        <f t="shared" si="4"/>
        <v>25.970796237748427</v>
      </c>
      <c r="N25" s="15">
        <v>38</v>
      </c>
      <c r="O25" s="15">
        <v>240</v>
      </c>
      <c r="P25" s="16">
        <f t="shared" si="5"/>
        <v>4.1120427376435007</v>
      </c>
      <c r="Q25" s="114">
        <f t="shared" si="6"/>
        <v>0.10821165099061844</v>
      </c>
      <c r="R25" s="119"/>
    </row>
    <row r="26" spans="1:18" ht="13.8" customHeight="1" x14ac:dyDescent="0.25">
      <c r="A26" s="19">
        <v>1991</v>
      </c>
      <c r="B26" s="20">
        <v>77.108691995439699</v>
      </c>
      <c r="C26" s="21">
        <v>59</v>
      </c>
      <c r="D26" s="20">
        <f t="shared" si="0"/>
        <v>31.614563718130277</v>
      </c>
      <c r="E26" s="21">
        <v>6</v>
      </c>
      <c r="F26" s="20">
        <f t="shared" si="1"/>
        <v>29.717689895042462</v>
      </c>
      <c r="G26" s="21">
        <v>0</v>
      </c>
      <c r="H26" s="20">
        <f t="shared" si="7"/>
        <v>29.717689895042462</v>
      </c>
      <c r="I26" s="21">
        <v>28</v>
      </c>
      <c r="J26" s="22">
        <f t="shared" si="2"/>
        <v>72.251199999999997</v>
      </c>
      <c r="K26" s="20">
        <f t="shared" si="8"/>
        <v>21.396736724430575</v>
      </c>
      <c r="L26" s="20">
        <f t="shared" si="3"/>
        <v>0.93793914408462797</v>
      </c>
      <c r="M26" s="20">
        <f t="shared" si="4"/>
        <v>26.590105765227161</v>
      </c>
      <c r="N26" s="21">
        <v>38</v>
      </c>
      <c r="O26" s="21">
        <v>240</v>
      </c>
      <c r="P26" s="20">
        <f t="shared" si="5"/>
        <v>4.2101000794943007</v>
      </c>
      <c r="Q26" s="115">
        <f t="shared" si="6"/>
        <v>0.11079210735511318</v>
      </c>
      <c r="R26" s="119"/>
    </row>
    <row r="27" spans="1:18" ht="13.8" customHeight="1" x14ac:dyDescent="0.25">
      <c r="A27" s="19">
        <v>1992</v>
      </c>
      <c r="B27" s="20">
        <v>73.315418188046422</v>
      </c>
      <c r="C27" s="21">
        <v>59</v>
      </c>
      <c r="D27" s="20">
        <f t="shared" si="0"/>
        <v>30.059321457099038</v>
      </c>
      <c r="E27" s="21">
        <v>6</v>
      </c>
      <c r="F27" s="20">
        <f t="shared" si="1"/>
        <v>28.255762169673098</v>
      </c>
      <c r="G27" s="21">
        <v>0</v>
      </c>
      <c r="H27" s="20">
        <f t="shared" si="7"/>
        <v>28.255762169673098</v>
      </c>
      <c r="I27" s="21">
        <v>28</v>
      </c>
      <c r="J27" s="22">
        <f t="shared" si="2"/>
        <v>72.251199999999997</v>
      </c>
      <c r="K27" s="20">
        <f t="shared" si="8"/>
        <v>20.344148762164629</v>
      </c>
      <c r="L27" s="20">
        <f t="shared" si="3"/>
        <v>0.89179830190310705</v>
      </c>
      <c r="M27" s="20">
        <f t="shared" si="4"/>
        <v>25.282035959802133</v>
      </c>
      <c r="N27" s="21">
        <v>38</v>
      </c>
      <c r="O27" s="21">
        <v>240</v>
      </c>
      <c r="P27" s="20">
        <f t="shared" si="5"/>
        <v>4.0029890269686712</v>
      </c>
      <c r="Q27" s="115">
        <f t="shared" si="6"/>
        <v>0.10534181649917555</v>
      </c>
      <c r="R27" s="119"/>
    </row>
    <row r="28" spans="1:18" ht="13.8" customHeight="1" x14ac:dyDescent="0.25">
      <c r="A28" s="19">
        <v>1993</v>
      </c>
      <c r="B28" s="20">
        <v>75.775323279091623</v>
      </c>
      <c r="C28" s="21">
        <v>59</v>
      </c>
      <c r="D28" s="20">
        <f t="shared" si="0"/>
        <v>31.067882544427569</v>
      </c>
      <c r="E28" s="21">
        <v>6</v>
      </c>
      <c r="F28" s="20">
        <f t="shared" si="1"/>
        <v>29.203809591761914</v>
      </c>
      <c r="G28" s="21">
        <v>0</v>
      </c>
      <c r="H28" s="20">
        <f t="shared" si="7"/>
        <v>29.203809591761914</v>
      </c>
      <c r="I28" s="21">
        <v>28</v>
      </c>
      <c r="J28" s="22">
        <f t="shared" si="2"/>
        <v>72.251199999999997</v>
      </c>
      <c r="K28" s="20">
        <f t="shared" si="8"/>
        <v>21.026742906068577</v>
      </c>
      <c r="L28" s="20">
        <f t="shared" si="3"/>
        <v>0.92172023697834859</v>
      </c>
      <c r="M28" s="20">
        <f t="shared" si="4"/>
        <v>26.130307858217691</v>
      </c>
      <c r="N28" s="21">
        <v>38</v>
      </c>
      <c r="O28" s="21">
        <v>240</v>
      </c>
      <c r="P28" s="20">
        <f t="shared" si="5"/>
        <v>4.1372987442178015</v>
      </c>
      <c r="Q28" s="115">
        <f t="shared" si="6"/>
        <v>0.10887628274257372</v>
      </c>
      <c r="R28" s="119"/>
    </row>
    <row r="29" spans="1:18" ht="13.8" customHeight="1" x14ac:dyDescent="0.25">
      <c r="A29" s="19">
        <v>1994</v>
      </c>
      <c r="B29" s="20">
        <v>76.280580503423238</v>
      </c>
      <c r="C29" s="21">
        <v>59</v>
      </c>
      <c r="D29" s="20">
        <f t="shared" si="0"/>
        <v>31.275038006403527</v>
      </c>
      <c r="E29" s="21">
        <v>6</v>
      </c>
      <c r="F29" s="20">
        <f t="shared" si="1"/>
        <v>29.398535726019315</v>
      </c>
      <c r="G29" s="21">
        <v>0</v>
      </c>
      <c r="H29" s="20">
        <f t="shared" si="7"/>
        <v>29.398535726019315</v>
      </c>
      <c r="I29" s="21">
        <v>28</v>
      </c>
      <c r="J29" s="22">
        <f t="shared" si="2"/>
        <v>72.251199999999997</v>
      </c>
      <c r="K29" s="20">
        <f t="shared" si="8"/>
        <v>21.166945722733907</v>
      </c>
      <c r="L29" s="20">
        <f t="shared" si="3"/>
        <v>0.92786611387326712</v>
      </c>
      <c r="M29" s="20">
        <f t="shared" si="4"/>
        <v>26.304540395250186</v>
      </c>
      <c r="N29" s="21">
        <v>38</v>
      </c>
      <c r="O29" s="21">
        <v>240</v>
      </c>
      <c r="P29" s="20">
        <f t="shared" si="5"/>
        <v>4.1648855625812793</v>
      </c>
      <c r="Q29" s="115">
        <f t="shared" si="6"/>
        <v>0.10960225164687577</v>
      </c>
      <c r="R29" s="119"/>
    </row>
    <row r="30" spans="1:18" ht="13.8" customHeight="1" x14ac:dyDescent="0.25">
      <c r="A30" s="19">
        <v>1995</v>
      </c>
      <c r="B30" s="20">
        <v>74.562717965156423</v>
      </c>
      <c r="C30" s="21">
        <v>59</v>
      </c>
      <c r="D30" s="20">
        <f t="shared" si="0"/>
        <v>30.570714365714139</v>
      </c>
      <c r="E30" s="21">
        <v>6</v>
      </c>
      <c r="F30" s="20">
        <f t="shared" si="1"/>
        <v>28.736471503771291</v>
      </c>
      <c r="G30" s="21">
        <v>0</v>
      </c>
      <c r="H30" s="20">
        <f t="shared" si="7"/>
        <v>28.736471503771291</v>
      </c>
      <c r="I30" s="21">
        <v>28</v>
      </c>
      <c r="J30" s="22">
        <f t="shared" si="2"/>
        <v>72.251199999999997</v>
      </c>
      <c r="K30" s="20">
        <f t="shared" si="8"/>
        <v>20.69025948271533</v>
      </c>
      <c r="L30" s="20">
        <f t="shared" si="3"/>
        <v>0.90697027869437064</v>
      </c>
      <c r="M30" s="20">
        <f t="shared" si="4"/>
        <v>25.712153915846059</v>
      </c>
      <c r="N30" s="21">
        <v>38</v>
      </c>
      <c r="O30" s="21">
        <v>240</v>
      </c>
      <c r="P30" s="20">
        <f t="shared" si="5"/>
        <v>4.0710910366756261</v>
      </c>
      <c r="Q30" s="115">
        <f t="shared" si="6"/>
        <v>0.10713397464935857</v>
      </c>
      <c r="R30" s="119"/>
    </row>
    <row r="31" spans="1:18" ht="13.8" customHeight="1" x14ac:dyDescent="0.25">
      <c r="A31" s="13">
        <v>1996</v>
      </c>
      <c r="B31" s="14">
        <v>73.446563611474645</v>
      </c>
      <c r="C31" s="15">
        <v>59</v>
      </c>
      <c r="D31" s="16">
        <f t="shared" si="0"/>
        <v>30.113091080704606</v>
      </c>
      <c r="E31" s="15">
        <v>6</v>
      </c>
      <c r="F31" s="16">
        <f t="shared" si="1"/>
        <v>28.306305615862328</v>
      </c>
      <c r="G31" s="15">
        <v>0</v>
      </c>
      <c r="H31" s="16">
        <f t="shared" si="7"/>
        <v>28.306305615862328</v>
      </c>
      <c r="I31" s="15">
        <v>28</v>
      </c>
      <c r="J31" s="17">
        <f t="shared" si="2"/>
        <v>72.251199999999997</v>
      </c>
      <c r="K31" s="16">
        <f t="shared" si="8"/>
        <v>20.380540043420876</v>
      </c>
      <c r="L31" s="16">
        <f t="shared" si="3"/>
        <v>0.8933935361499562</v>
      </c>
      <c r="M31" s="16">
        <f t="shared" si="4"/>
        <v>25.327260053083183</v>
      </c>
      <c r="N31" s="15">
        <v>38</v>
      </c>
      <c r="O31" s="15">
        <v>240</v>
      </c>
      <c r="P31" s="16">
        <f t="shared" si="5"/>
        <v>4.0101495084048375</v>
      </c>
      <c r="Q31" s="114">
        <f t="shared" si="6"/>
        <v>0.10553025022117993</v>
      </c>
      <c r="R31" s="119"/>
    </row>
    <row r="32" spans="1:18" ht="13.8" customHeight="1" x14ac:dyDescent="0.25">
      <c r="A32" s="13">
        <v>1997</v>
      </c>
      <c r="B32" s="14">
        <v>72.572105268686599</v>
      </c>
      <c r="C32" s="15">
        <v>59</v>
      </c>
      <c r="D32" s="16">
        <f t="shared" si="0"/>
        <v>29.75456316016151</v>
      </c>
      <c r="E32" s="15">
        <v>6</v>
      </c>
      <c r="F32" s="16">
        <f t="shared" si="1"/>
        <v>27.96928937055182</v>
      </c>
      <c r="G32" s="15">
        <v>0</v>
      </c>
      <c r="H32" s="16">
        <f t="shared" si="7"/>
        <v>27.96928937055182</v>
      </c>
      <c r="I32" s="15">
        <v>28</v>
      </c>
      <c r="J32" s="17">
        <f t="shared" si="2"/>
        <v>72.251199999999997</v>
      </c>
      <c r="K32" s="16">
        <f t="shared" si="8"/>
        <v>20.137888346797311</v>
      </c>
      <c r="L32" s="16">
        <f t="shared" si="3"/>
        <v>0.88275674944864924</v>
      </c>
      <c r="M32" s="16">
        <f t="shared" si="4"/>
        <v>25.025712468494479</v>
      </c>
      <c r="N32" s="15">
        <v>38</v>
      </c>
      <c r="O32" s="15">
        <v>240</v>
      </c>
      <c r="P32" s="16">
        <f t="shared" si="5"/>
        <v>3.9624044741782924</v>
      </c>
      <c r="Q32" s="114">
        <f t="shared" si="6"/>
        <v>0.10427380195206033</v>
      </c>
      <c r="R32" s="119"/>
    </row>
    <row r="33" spans="1:18" ht="13.8" customHeight="1" x14ac:dyDescent="0.25">
      <c r="A33" s="13">
        <v>1998</v>
      </c>
      <c r="B33" s="14">
        <v>74.029799335641073</v>
      </c>
      <c r="C33" s="15">
        <v>59</v>
      </c>
      <c r="D33" s="16">
        <f t="shared" si="0"/>
        <v>30.352217727612839</v>
      </c>
      <c r="E33" s="15">
        <v>6</v>
      </c>
      <c r="F33" s="16">
        <f t="shared" si="1"/>
        <v>28.531084663956069</v>
      </c>
      <c r="G33" s="15">
        <v>0</v>
      </c>
      <c r="H33" s="16">
        <f t="shared" si="7"/>
        <v>28.531084663956069</v>
      </c>
      <c r="I33" s="15">
        <v>28</v>
      </c>
      <c r="J33" s="17">
        <f t="shared" si="2"/>
        <v>72.251199999999997</v>
      </c>
      <c r="K33" s="16">
        <f t="shared" si="8"/>
        <v>20.542380958048369</v>
      </c>
      <c r="L33" s="16">
        <f t="shared" si="3"/>
        <v>0.90048793240759972</v>
      </c>
      <c r="M33" s="16">
        <f t="shared" si="4"/>
        <v>25.528382639789246</v>
      </c>
      <c r="N33" s="15">
        <v>38</v>
      </c>
      <c r="O33" s="15">
        <v>240</v>
      </c>
      <c r="P33" s="16">
        <f t="shared" si="5"/>
        <v>4.0419939179666304</v>
      </c>
      <c r="Q33" s="114">
        <f t="shared" si="6"/>
        <v>0.10636826099912186</v>
      </c>
      <c r="R33" s="119"/>
    </row>
    <row r="34" spans="1:18" ht="13.8" customHeight="1" x14ac:dyDescent="0.25">
      <c r="A34" s="13">
        <v>1999</v>
      </c>
      <c r="B34" s="14">
        <v>71.18507741390782</v>
      </c>
      <c r="C34" s="15">
        <v>59</v>
      </c>
      <c r="D34" s="16">
        <f t="shared" si="0"/>
        <v>29.185881739702211</v>
      </c>
      <c r="E34" s="15">
        <v>6</v>
      </c>
      <c r="F34" s="16">
        <f t="shared" si="1"/>
        <v>27.43472883532008</v>
      </c>
      <c r="G34" s="15">
        <v>0</v>
      </c>
      <c r="H34" s="16">
        <f t="shared" si="7"/>
        <v>27.43472883532008</v>
      </c>
      <c r="I34" s="15">
        <v>28</v>
      </c>
      <c r="J34" s="17">
        <f t="shared" si="2"/>
        <v>72.251199999999997</v>
      </c>
      <c r="K34" s="16">
        <f t="shared" si="8"/>
        <v>19.753004761430457</v>
      </c>
      <c r="L34" s="16">
        <f t="shared" si="3"/>
        <v>0.86588514022708851</v>
      </c>
      <c r="M34" s="16">
        <f t="shared" si="4"/>
        <v>24.547410782867846</v>
      </c>
      <c r="N34" s="15">
        <v>38</v>
      </c>
      <c r="O34" s="15">
        <v>240</v>
      </c>
      <c r="P34" s="16">
        <f t="shared" si="5"/>
        <v>3.8866733739540757</v>
      </c>
      <c r="Q34" s="114">
        <f t="shared" si="6"/>
        <v>0.10228087826194936</v>
      </c>
      <c r="R34" s="119"/>
    </row>
    <row r="35" spans="1:18" ht="13.8" customHeight="1" x14ac:dyDescent="0.25">
      <c r="A35" s="13">
        <v>2000</v>
      </c>
      <c r="B35" s="14">
        <v>70.139155423248397</v>
      </c>
      <c r="C35" s="15">
        <v>59</v>
      </c>
      <c r="D35" s="16">
        <f t="shared" si="0"/>
        <v>28.757053723531847</v>
      </c>
      <c r="E35" s="15">
        <v>6</v>
      </c>
      <c r="F35" s="16">
        <f t="shared" si="1"/>
        <v>27.031630500119935</v>
      </c>
      <c r="G35" s="15">
        <v>0</v>
      </c>
      <c r="H35" s="16">
        <f t="shared" si="7"/>
        <v>27.031630500119935</v>
      </c>
      <c r="I35" s="15">
        <v>28</v>
      </c>
      <c r="J35" s="17">
        <f t="shared" si="2"/>
        <v>72.251199999999997</v>
      </c>
      <c r="K35" s="16">
        <f t="shared" si="8"/>
        <v>19.462773960086352</v>
      </c>
      <c r="L35" s="16">
        <f t="shared" si="3"/>
        <v>0.85316269414077162</v>
      </c>
      <c r="M35" s="16">
        <f t="shared" si="4"/>
        <v>24.186735797543804</v>
      </c>
      <c r="N35" s="15">
        <v>38</v>
      </c>
      <c r="O35" s="15">
        <v>240</v>
      </c>
      <c r="P35" s="16">
        <f t="shared" si="5"/>
        <v>3.8295665012777689</v>
      </c>
      <c r="Q35" s="114">
        <f t="shared" si="6"/>
        <v>0.10077806582309919</v>
      </c>
      <c r="R35" s="119"/>
    </row>
    <row r="36" spans="1:18" ht="13.8" customHeight="1" x14ac:dyDescent="0.25">
      <c r="A36" s="19">
        <v>2001</v>
      </c>
      <c r="B36" s="20">
        <v>65.529602571767001</v>
      </c>
      <c r="C36" s="21">
        <v>59</v>
      </c>
      <c r="D36" s="20">
        <f t="shared" si="0"/>
        <v>26.867137054424475</v>
      </c>
      <c r="E36" s="21">
        <v>6</v>
      </c>
      <c r="F36" s="20">
        <f t="shared" si="1"/>
        <v>25.255108831159006</v>
      </c>
      <c r="G36" s="21">
        <v>0</v>
      </c>
      <c r="H36" s="20">
        <f t="shared" si="7"/>
        <v>25.255108831159006</v>
      </c>
      <c r="I36" s="21">
        <v>28</v>
      </c>
      <c r="J36" s="22">
        <f t="shared" si="2"/>
        <v>72.251199999999997</v>
      </c>
      <c r="K36" s="20">
        <f t="shared" si="8"/>
        <v>18.183678358434484</v>
      </c>
      <c r="L36" s="20">
        <f t="shared" si="3"/>
        <v>0.79709274995877188</v>
      </c>
      <c r="M36" s="20">
        <f t="shared" si="4"/>
        <v>22.597180914956201</v>
      </c>
      <c r="N36" s="21">
        <v>38</v>
      </c>
      <c r="O36" s="21">
        <v>240</v>
      </c>
      <c r="P36" s="20">
        <f t="shared" si="5"/>
        <v>3.5778869782013984</v>
      </c>
      <c r="Q36" s="115">
        <f t="shared" si="6"/>
        <v>9.4154920478984175E-2</v>
      </c>
      <c r="R36" s="119"/>
    </row>
    <row r="37" spans="1:18" ht="13.8" customHeight="1" x14ac:dyDescent="0.25">
      <c r="A37" s="19">
        <v>2002</v>
      </c>
      <c r="B37" s="20">
        <v>69.336760808243227</v>
      </c>
      <c r="C37" s="21">
        <v>59</v>
      </c>
      <c r="D37" s="20">
        <f t="shared" si="0"/>
        <v>28.428071931379726</v>
      </c>
      <c r="E37" s="21">
        <v>6</v>
      </c>
      <c r="F37" s="20">
        <f t="shared" si="1"/>
        <v>26.722387615496942</v>
      </c>
      <c r="G37" s="21">
        <v>0</v>
      </c>
      <c r="H37" s="20">
        <f t="shared" si="7"/>
        <v>26.722387615496942</v>
      </c>
      <c r="I37" s="21">
        <v>28</v>
      </c>
      <c r="J37" s="22">
        <f t="shared" si="2"/>
        <v>72.251199999999997</v>
      </c>
      <c r="K37" s="20">
        <f t="shared" si="8"/>
        <v>19.240119083157797</v>
      </c>
      <c r="L37" s="20">
        <f t="shared" si="3"/>
        <v>0.84340248035760201</v>
      </c>
      <c r="M37" s="20">
        <f t="shared" si="4"/>
        <v>23.910038616897836</v>
      </c>
      <c r="N37" s="21">
        <v>38</v>
      </c>
      <c r="O37" s="21">
        <v>240</v>
      </c>
      <c r="P37" s="20">
        <f t="shared" si="5"/>
        <v>3.7857561143421576</v>
      </c>
      <c r="Q37" s="115">
        <f t="shared" si="6"/>
        <v>9.9625160903740989E-2</v>
      </c>
      <c r="R37" s="119"/>
    </row>
    <row r="38" spans="1:18" ht="13.8" customHeight="1" x14ac:dyDescent="0.25">
      <c r="A38" s="19">
        <v>2003</v>
      </c>
      <c r="B38" s="20">
        <v>69.827179672762355</v>
      </c>
      <c r="C38" s="21">
        <v>59</v>
      </c>
      <c r="D38" s="20">
        <f t="shared" si="0"/>
        <v>28.629143665832565</v>
      </c>
      <c r="E38" s="21">
        <v>6</v>
      </c>
      <c r="F38" s="20">
        <f t="shared" si="1"/>
        <v>26.91139504588261</v>
      </c>
      <c r="G38" s="21">
        <v>0</v>
      </c>
      <c r="H38" s="20">
        <f t="shared" si="7"/>
        <v>26.91139504588261</v>
      </c>
      <c r="I38" s="21">
        <v>28</v>
      </c>
      <c r="J38" s="22">
        <f t="shared" si="2"/>
        <v>72.251200000000011</v>
      </c>
      <c r="K38" s="20">
        <f t="shared" si="8"/>
        <v>19.376204433035479</v>
      </c>
      <c r="L38" s="20">
        <f t="shared" si="3"/>
        <v>0.84936786555771959</v>
      </c>
      <c r="M38" s="20">
        <f t="shared" ref="M38:M43" si="9">+L38*28.3495</f>
        <v>24.07915430462857</v>
      </c>
      <c r="N38" s="21">
        <v>38</v>
      </c>
      <c r="O38" s="21">
        <v>240</v>
      </c>
      <c r="P38" s="20">
        <f t="shared" si="5"/>
        <v>3.8125327648995238</v>
      </c>
      <c r="Q38" s="115">
        <f t="shared" si="6"/>
        <v>0.10032980960261904</v>
      </c>
      <c r="R38" s="119"/>
    </row>
    <row r="39" spans="1:18" ht="13.8" customHeight="1" x14ac:dyDescent="0.25">
      <c r="A39" s="19">
        <v>2004</v>
      </c>
      <c r="B39" s="20">
        <v>70.535273301878817</v>
      </c>
      <c r="C39" s="21">
        <v>59</v>
      </c>
      <c r="D39" s="20">
        <f t="shared" si="0"/>
        <v>28.919462053770317</v>
      </c>
      <c r="E39" s="21">
        <v>6</v>
      </c>
      <c r="F39" s="20">
        <f t="shared" si="1"/>
        <v>27.184294330544098</v>
      </c>
      <c r="G39" s="21">
        <v>0</v>
      </c>
      <c r="H39" s="20">
        <f t="shared" si="7"/>
        <v>27.184294330544098</v>
      </c>
      <c r="I39" s="21">
        <v>28</v>
      </c>
      <c r="J39" s="22">
        <f t="shared" si="2"/>
        <v>72.251199999999997</v>
      </c>
      <c r="K39" s="20">
        <f t="shared" si="8"/>
        <v>19.572691917991751</v>
      </c>
      <c r="L39" s="20">
        <f t="shared" si="3"/>
        <v>0.85798101558320006</v>
      </c>
      <c r="M39" s="20">
        <f t="shared" si="9"/>
        <v>24.323332801275928</v>
      </c>
      <c r="N39" s="21">
        <v>38</v>
      </c>
      <c r="O39" s="21">
        <v>240</v>
      </c>
      <c r="P39" s="20">
        <f t="shared" si="5"/>
        <v>3.8511943602020215</v>
      </c>
      <c r="Q39" s="115">
        <f t="shared" si="6"/>
        <v>0.10134722000531636</v>
      </c>
      <c r="R39" s="119"/>
    </row>
    <row r="40" spans="1:18" ht="13.8" customHeight="1" x14ac:dyDescent="0.25">
      <c r="A40" s="19">
        <v>2005</v>
      </c>
      <c r="B40" s="20">
        <v>73.707172313084769</v>
      </c>
      <c r="C40" s="21">
        <v>59</v>
      </c>
      <c r="D40" s="20">
        <f t="shared" si="0"/>
        <v>30.219940648364755</v>
      </c>
      <c r="E40" s="21">
        <v>6</v>
      </c>
      <c r="F40" s="20">
        <f t="shared" si="1"/>
        <v>28.406744209462868</v>
      </c>
      <c r="G40" s="21">
        <v>0</v>
      </c>
      <c r="H40" s="20">
        <f t="shared" si="7"/>
        <v>28.406744209462868</v>
      </c>
      <c r="I40" s="21">
        <v>28</v>
      </c>
      <c r="J40" s="22">
        <f t="shared" si="2"/>
        <v>72.251200000000011</v>
      </c>
      <c r="K40" s="20">
        <f t="shared" si="8"/>
        <v>20.452855830813263</v>
      </c>
      <c r="L40" s="20">
        <f t="shared" si="3"/>
        <v>0.89656354326852661</v>
      </c>
      <c r="M40" s="20">
        <f t="shared" si="9"/>
        <v>25.417128169891093</v>
      </c>
      <c r="N40" s="21">
        <v>38</v>
      </c>
      <c r="O40" s="21">
        <v>240</v>
      </c>
      <c r="P40" s="20">
        <f t="shared" si="5"/>
        <v>4.0243786268994226</v>
      </c>
      <c r="Q40" s="115">
        <f t="shared" si="6"/>
        <v>0.10590470070787955</v>
      </c>
      <c r="R40" s="119"/>
    </row>
    <row r="41" spans="1:18" ht="13.8" customHeight="1" x14ac:dyDescent="0.25">
      <c r="A41" s="13">
        <v>2006</v>
      </c>
      <c r="B41" s="14">
        <v>64.509411465830667</v>
      </c>
      <c r="C41" s="15">
        <v>59</v>
      </c>
      <c r="D41" s="16">
        <f t="shared" si="0"/>
        <v>26.448858700990577</v>
      </c>
      <c r="E41" s="15">
        <v>6</v>
      </c>
      <c r="F41" s="16">
        <f t="shared" si="1"/>
        <v>24.861927178931143</v>
      </c>
      <c r="G41" s="15">
        <v>0</v>
      </c>
      <c r="H41" s="16">
        <f t="shared" si="7"/>
        <v>24.861927178931143</v>
      </c>
      <c r="I41" s="15">
        <v>28</v>
      </c>
      <c r="J41" s="17">
        <f t="shared" si="2"/>
        <v>72.251199999999997</v>
      </c>
      <c r="K41" s="16">
        <f t="shared" si="8"/>
        <v>17.900587568830424</v>
      </c>
      <c r="L41" s="16">
        <f t="shared" si="3"/>
        <v>0.78468329068845699</v>
      </c>
      <c r="M41" s="16">
        <f t="shared" si="9"/>
        <v>22.245378949372412</v>
      </c>
      <c r="N41" s="15">
        <v>38</v>
      </c>
      <c r="O41" s="15">
        <v>240</v>
      </c>
      <c r="P41" s="16">
        <f t="shared" si="5"/>
        <v>3.5221850003172985</v>
      </c>
      <c r="Q41" s="114">
        <f t="shared" si="6"/>
        <v>9.2689078955718388E-2</v>
      </c>
      <c r="R41" s="119"/>
    </row>
    <row r="42" spans="1:18" ht="13.8" customHeight="1" x14ac:dyDescent="0.25">
      <c r="A42" s="13">
        <v>2007</v>
      </c>
      <c r="B42" s="14">
        <v>68.694273482252342</v>
      </c>
      <c r="C42" s="15">
        <v>59</v>
      </c>
      <c r="D42" s="16">
        <f t="shared" si="0"/>
        <v>28.164652127723464</v>
      </c>
      <c r="E42" s="15">
        <v>6</v>
      </c>
      <c r="F42" s="16">
        <f t="shared" si="1"/>
        <v>26.474773000060058</v>
      </c>
      <c r="G42" s="15">
        <v>0</v>
      </c>
      <c r="H42" s="16">
        <f t="shared" si="7"/>
        <v>26.474773000060058</v>
      </c>
      <c r="I42" s="15">
        <v>28</v>
      </c>
      <c r="J42" s="17">
        <f t="shared" si="2"/>
        <v>72.251199999999997</v>
      </c>
      <c r="K42" s="16">
        <f t="shared" si="8"/>
        <v>19.06183656004324</v>
      </c>
      <c r="L42" s="16">
        <f t="shared" si="3"/>
        <v>0.83558735605668999</v>
      </c>
      <c r="M42" s="16">
        <f t="shared" si="9"/>
        <v>23.688483750529134</v>
      </c>
      <c r="N42" s="15">
        <v>38</v>
      </c>
      <c r="O42" s="15">
        <v>240</v>
      </c>
      <c r="P42" s="16">
        <f t="shared" si="5"/>
        <v>3.7506765938337794</v>
      </c>
      <c r="Q42" s="114">
        <f t="shared" si="6"/>
        <v>9.8702015627204723E-2</v>
      </c>
      <c r="R42" s="119"/>
    </row>
    <row r="43" spans="1:18" ht="13.8" customHeight="1" x14ac:dyDescent="0.25">
      <c r="A43" s="13">
        <v>2008</v>
      </c>
      <c r="B43" s="14">
        <v>67.110393649791376</v>
      </c>
      <c r="C43" s="15">
        <v>59</v>
      </c>
      <c r="D43" s="16">
        <f t="shared" si="0"/>
        <v>27.515261396414466</v>
      </c>
      <c r="E43" s="15">
        <v>6</v>
      </c>
      <c r="F43" s="16">
        <f t="shared" si="1"/>
        <v>25.8643457126296</v>
      </c>
      <c r="G43" s="15">
        <v>0</v>
      </c>
      <c r="H43" s="16">
        <f t="shared" si="7"/>
        <v>25.8643457126296</v>
      </c>
      <c r="I43" s="15">
        <v>28</v>
      </c>
      <c r="J43" s="17">
        <f t="shared" si="2"/>
        <v>72.251199999999997</v>
      </c>
      <c r="K43" s="16">
        <f t="shared" si="8"/>
        <v>18.622328913093313</v>
      </c>
      <c r="L43" s="16">
        <f t="shared" si="3"/>
        <v>0.81632126742326849</v>
      </c>
      <c r="M43" s="16">
        <f t="shared" si="9"/>
        <v>23.142299770815949</v>
      </c>
      <c r="N43" s="15">
        <v>38</v>
      </c>
      <c r="O43" s="15">
        <v>240</v>
      </c>
      <c r="P43" s="16">
        <f t="shared" si="5"/>
        <v>3.6641974637125254</v>
      </c>
      <c r="Q43" s="114">
        <f t="shared" si="6"/>
        <v>9.6426249045066456E-2</v>
      </c>
      <c r="R43" s="119"/>
    </row>
    <row r="44" spans="1:18" ht="13.8" customHeight="1" x14ac:dyDescent="0.25">
      <c r="A44" s="13">
        <v>2009</v>
      </c>
      <c r="B44" s="14">
        <v>70.275723253679033</v>
      </c>
      <c r="C44" s="15">
        <v>59</v>
      </c>
      <c r="D44" s="16">
        <f t="shared" si="0"/>
        <v>28.813046534008407</v>
      </c>
      <c r="E44" s="15">
        <v>6</v>
      </c>
      <c r="F44" s="16">
        <f t="shared" si="1"/>
        <v>27.084263741967902</v>
      </c>
      <c r="G44" s="15">
        <v>0</v>
      </c>
      <c r="H44" s="16">
        <f t="shared" si="7"/>
        <v>27.084263741967902</v>
      </c>
      <c r="I44" s="15">
        <v>28</v>
      </c>
      <c r="J44" s="17">
        <f t="shared" si="2"/>
        <v>72.251199999999997</v>
      </c>
      <c r="K44" s="16">
        <f t="shared" si="8"/>
        <v>19.500669894216891</v>
      </c>
      <c r="L44" s="16">
        <f t="shared" si="3"/>
        <v>0.85482388577389112</v>
      </c>
      <c r="M44" s="16">
        <f t="shared" ref="M44:M49" si="10">+L44*28.3495</f>
        <v>24.233829749746924</v>
      </c>
      <c r="N44" s="15">
        <v>38</v>
      </c>
      <c r="O44" s="15">
        <v>240</v>
      </c>
      <c r="P44" s="16">
        <f t="shared" si="5"/>
        <v>3.8370230437099297</v>
      </c>
      <c r="Q44" s="114">
        <f t="shared" si="6"/>
        <v>0.10097429062394551</v>
      </c>
      <c r="R44" s="119"/>
    </row>
    <row r="45" spans="1:18" ht="13.8" customHeight="1" x14ac:dyDescent="0.25">
      <c r="A45" s="13">
        <v>2010</v>
      </c>
      <c r="B45" s="14">
        <v>71.052816205439939</v>
      </c>
      <c r="C45" s="15">
        <v>59</v>
      </c>
      <c r="D45" s="16">
        <f t="shared" si="0"/>
        <v>29.13165464423038</v>
      </c>
      <c r="E45" s="15">
        <v>6</v>
      </c>
      <c r="F45" s="16">
        <f t="shared" si="1"/>
        <v>27.383755365576558</v>
      </c>
      <c r="G45" s="15">
        <v>0</v>
      </c>
      <c r="H45" s="16">
        <f t="shared" si="7"/>
        <v>27.383755365576558</v>
      </c>
      <c r="I45" s="15">
        <v>28</v>
      </c>
      <c r="J45" s="17">
        <f t="shared" si="2"/>
        <v>72.251199999999997</v>
      </c>
      <c r="K45" s="16">
        <f t="shared" si="8"/>
        <v>19.716303863215121</v>
      </c>
      <c r="L45" s="16">
        <f t="shared" si="3"/>
        <v>0.86427633372997792</v>
      </c>
      <c r="M45" s="16">
        <f t="shared" si="10"/>
        <v>24.501801923078009</v>
      </c>
      <c r="N45" s="15">
        <v>38</v>
      </c>
      <c r="O45" s="15">
        <v>240</v>
      </c>
      <c r="P45" s="16">
        <f t="shared" si="5"/>
        <v>3.8794519711540181</v>
      </c>
      <c r="Q45" s="114">
        <f t="shared" si="6"/>
        <v>0.10209084134615837</v>
      </c>
      <c r="R45" s="119"/>
    </row>
    <row r="46" spans="1:18" ht="13.8" customHeight="1" x14ac:dyDescent="0.25">
      <c r="A46" s="19">
        <v>2011</v>
      </c>
      <c r="B46" s="20">
        <v>65.75827535805972</v>
      </c>
      <c r="C46" s="21">
        <v>59</v>
      </c>
      <c r="D46" s="20">
        <f t="shared" si="0"/>
        <v>26.960892896804488</v>
      </c>
      <c r="E46" s="21">
        <v>6</v>
      </c>
      <c r="F46" s="20">
        <f t="shared" si="1"/>
        <v>25.343239322996219</v>
      </c>
      <c r="G46" s="21">
        <v>0</v>
      </c>
      <c r="H46" s="20">
        <f t="shared" si="7"/>
        <v>25.343239322996219</v>
      </c>
      <c r="I46" s="21">
        <v>28</v>
      </c>
      <c r="J46" s="22">
        <f t="shared" si="2"/>
        <v>72.251199999999997</v>
      </c>
      <c r="K46" s="20">
        <f t="shared" si="8"/>
        <v>18.247132312557277</v>
      </c>
      <c r="L46" s="20">
        <f t="shared" si="3"/>
        <v>0.79987429315319569</v>
      </c>
      <c r="M46" s="20">
        <f t="shared" si="10"/>
        <v>22.676036273746522</v>
      </c>
      <c r="N46" s="21">
        <v>38</v>
      </c>
      <c r="O46" s="21">
        <v>240</v>
      </c>
      <c r="P46" s="20">
        <f t="shared" si="5"/>
        <v>3.5903724100098664</v>
      </c>
      <c r="Q46" s="115">
        <f t="shared" si="6"/>
        <v>9.4483484473943849E-2</v>
      </c>
      <c r="R46" s="119"/>
    </row>
    <row r="47" spans="1:18" ht="13.8" customHeight="1" x14ac:dyDescent="0.25">
      <c r="A47" s="19">
        <v>2012</v>
      </c>
      <c r="B47" s="20">
        <v>66.546083984568583</v>
      </c>
      <c r="C47" s="21">
        <v>59</v>
      </c>
      <c r="D47" s="20">
        <f t="shared" ref="D47:D52" si="11">+B47-B47*(C47/100)</f>
        <v>27.283894433673119</v>
      </c>
      <c r="E47" s="21">
        <v>6</v>
      </c>
      <c r="F47" s="20">
        <f t="shared" ref="F47:F52" si="12">+(D47-D47*(E47)/100)</f>
        <v>25.646860767652733</v>
      </c>
      <c r="G47" s="21">
        <v>0</v>
      </c>
      <c r="H47" s="20">
        <f t="shared" si="7"/>
        <v>25.646860767652733</v>
      </c>
      <c r="I47" s="21">
        <v>28</v>
      </c>
      <c r="J47" s="22">
        <f t="shared" ref="J47:J52" si="13">100-(K47/B47*100)</f>
        <v>72.251199999999997</v>
      </c>
      <c r="K47" s="20">
        <f t="shared" si="8"/>
        <v>18.465739752709968</v>
      </c>
      <c r="L47" s="20">
        <f t="shared" ref="L47:L52" si="14">+(K47/365)*16</f>
        <v>0.80945708505030001</v>
      </c>
      <c r="M47" s="20">
        <f t="shared" si="10"/>
        <v>22.94770363263348</v>
      </c>
      <c r="N47" s="21">
        <v>38</v>
      </c>
      <c r="O47" s="21">
        <v>240</v>
      </c>
      <c r="P47" s="20">
        <f t="shared" ref="P47:P52" si="15">+Q47*N47</f>
        <v>3.6333864085003009</v>
      </c>
      <c r="Q47" s="115">
        <f t="shared" ref="Q47:Q52" si="16">+M47/O47</f>
        <v>9.5615431802639497E-2</v>
      </c>
      <c r="R47" s="119"/>
    </row>
    <row r="48" spans="1:18" ht="13.8" customHeight="1" x14ac:dyDescent="0.25">
      <c r="A48" s="19">
        <v>2013</v>
      </c>
      <c r="B48" s="20">
        <v>65.98004440707598</v>
      </c>
      <c r="C48" s="21">
        <v>59</v>
      </c>
      <c r="D48" s="20">
        <f t="shared" si="11"/>
        <v>27.051818206901153</v>
      </c>
      <c r="E48" s="21">
        <v>6</v>
      </c>
      <c r="F48" s="20">
        <f t="shared" si="12"/>
        <v>25.428709114487084</v>
      </c>
      <c r="G48" s="21">
        <v>0</v>
      </c>
      <c r="H48" s="20">
        <f t="shared" si="7"/>
        <v>25.428709114487084</v>
      </c>
      <c r="I48" s="21">
        <v>28</v>
      </c>
      <c r="J48" s="22">
        <f t="shared" si="13"/>
        <v>72.251199999999997</v>
      </c>
      <c r="K48" s="20">
        <f t="shared" si="8"/>
        <v>18.308670562430699</v>
      </c>
      <c r="L48" s="20">
        <f t="shared" si="14"/>
        <v>0.80257186027093474</v>
      </c>
      <c r="M48" s="20">
        <f t="shared" si="10"/>
        <v>22.752510952750864</v>
      </c>
      <c r="N48" s="21">
        <v>38</v>
      </c>
      <c r="O48" s="21">
        <v>240</v>
      </c>
      <c r="P48" s="20">
        <f t="shared" si="15"/>
        <v>3.6024809008522203</v>
      </c>
      <c r="Q48" s="115">
        <f t="shared" si="16"/>
        <v>9.4802128969795271E-2</v>
      </c>
      <c r="R48" s="119"/>
    </row>
    <row r="49" spans="1:18" ht="13.8" customHeight="1" x14ac:dyDescent="0.25">
      <c r="A49" s="19">
        <v>2014</v>
      </c>
      <c r="B49" s="20">
        <v>67.362668347447894</v>
      </c>
      <c r="C49" s="21">
        <v>59</v>
      </c>
      <c r="D49" s="20">
        <f t="shared" si="11"/>
        <v>27.618694022453639</v>
      </c>
      <c r="E49" s="21">
        <v>6</v>
      </c>
      <c r="F49" s="20">
        <f t="shared" si="12"/>
        <v>25.961572381106421</v>
      </c>
      <c r="G49" s="21">
        <v>0</v>
      </c>
      <c r="H49" s="20">
        <f t="shared" si="7"/>
        <v>25.961572381106421</v>
      </c>
      <c r="I49" s="21">
        <v>28</v>
      </c>
      <c r="J49" s="22">
        <f t="shared" si="13"/>
        <v>72.251199999999997</v>
      </c>
      <c r="K49" s="20">
        <f t="shared" si="8"/>
        <v>18.692332114396624</v>
      </c>
      <c r="L49" s="20">
        <f t="shared" si="14"/>
        <v>0.81938990090505748</v>
      </c>
      <c r="M49" s="20">
        <f t="shared" si="10"/>
        <v>23.229293995707927</v>
      </c>
      <c r="N49" s="21">
        <v>38</v>
      </c>
      <c r="O49" s="21">
        <v>240</v>
      </c>
      <c r="P49" s="20">
        <f t="shared" si="15"/>
        <v>3.6779715493204219</v>
      </c>
      <c r="Q49" s="115">
        <f t="shared" si="16"/>
        <v>9.6788724982116367E-2</v>
      </c>
      <c r="R49" s="119"/>
    </row>
    <row r="50" spans="1:18" ht="13.8" customHeight="1" x14ac:dyDescent="0.25">
      <c r="A50" s="24">
        <v>2015</v>
      </c>
      <c r="B50" s="20">
        <v>56.309033246981464</v>
      </c>
      <c r="C50" s="25">
        <v>59</v>
      </c>
      <c r="D50" s="26">
        <f t="shared" si="11"/>
        <v>23.086703631262402</v>
      </c>
      <c r="E50" s="25">
        <v>6</v>
      </c>
      <c r="F50" s="26">
        <f t="shared" si="12"/>
        <v>21.701501413386659</v>
      </c>
      <c r="G50" s="25">
        <v>0</v>
      </c>
      <c r="H50" s="20">
        <f t="shared" si="7"/>
        <v>21.701501413386659</v>
      </c>
      <c r="I50" s="25">
        <v>28</v>
      </c>
      <c r="J50" s="27">
        <f t="shared" si="13"/>
        <v>72.251199999999997</v>
      </c>
      <c r="K50" s="20">
        <f t="shared" si="8"/>
        <v>15.625081017638394</v>
      </c>
      <c r="L50" s="26">
        <f t="shared" si="14"/>
        <v>0.6849350583074364</v>
      </c>
      <c r="M50" s="26">
        <f t="shared" ref="M50:M57" si="17">+L50*28.3495</f>
        <v>19.417566435486666</v>
      </c>
      <c r="N50" s="25">
        <v>38</v>
      </c>
      <c r="O50" s="25">
        <v>240</v>
      </c>
      <c r="P50" s="26">
        <f t="shared" si="15"/>
        <v>3.0744480189520553</v>
      </c>
      <c r="Q50" s="116">
        <f t="shared" si="16"/>
        <v>8.0906526814527771E-2</v>
      </c>
      <c r="R50" s="119"/>
    </row>
    <row r="51" spans="1:18" ht="13.8" customHeight="1" x14ac:dyDescent="0.25">
      <c r="A51" s="29">
        <v>2016</v>
      </c>
      <c r="B51" s="14">
        <v>61.144996937619155</v>
      </c>
      <c r="C51" s="30">
        <v>59</v>
      </c>
      <c r="D51" s="14">
        <f t="shared" si="11"/>
        <v>25.069448744423852</v>
      </c>
      <c r="E51" s="30">
        <v>6</v>
      </c>
      <c r="F51" s="14">
        <f t="shared" si="12"/>
        <v>23.565281819758422</v>
      </c>
      <c r="G51" s="30">
        <v>0</v>
      </c>
      <c r="H51" s="16">
        <f t="shared" si="7"/>
        <v>23.565281819758422</v>
      </c>
      <c r="I51" s="30">
        <v>28</v>
      </c>
      <c r="J51" s="32">
        <f t="shared" si="13"/>
        <v>72.251199999999997</v>
      </c>
      <c r="K51" s="16">
        <f t="shared" si="8"/>
        <v>16.967002910226064</v>
      </c>
      <c r="L51" s="14">
        <f t="shared" si="14"/>
        <v>0.74375903168114255</v>
      </c>
      <c r="M51" s="14">
        <f t="shared" si="17"/>
        <v>21.085196668644549</v>
      </c>
      <c r="N51" s="30">
        <v>38</v>
      </c>
      <c r="O51" s="30">
        <v>240</v>
      </c>
      <c r="P51" s="14">
        <f t="shared" si="15"/>
        <v>3.3384894725353869</v>
      </c>
      <c r="Q51" s="117">
        <f t="shared" si="16"/>
        <v>8.7854986119352288E-2</v>
      </c>
      <c r="R51" s="119"/>
    </row>
    <row r="52" spans="1:18" ht="13.8" customHeight="1" x14ac:dyDescent="0.25">
      <c r="A52" s="29">
        <v>2017</v>
      </c>
      <c r="B52" s="14">
        <v>57.882583359234403</v>
      </c>
      <c r="C52" s="30">
        <v>59</v>
      </c>
      <c r="D52" s="14">
        <f t="shared" si="11"/>
        <v>23.731859177286104</v>
      </c>
      <c r="E52" s="30">
        <v>6</v>
      </c>
      <c r="F52" s="14">
        <f t="shared" si="12"/>
        <v>22.307947626648939</v>
      </c>
      <c r="G52" s="30">
        <v>0</v>
      </c>
      <c r="H52" s="16">
        <f t="shared" si="7"/>
        <v>22.307947626648939</v>
      </c>
      <c r="I52" s="30">
        <v>28</v>
      </c>
      <c r="J52" s="32">
        <f t="shared" si="13"/>
        <v>72.251199999999997</v>
      </c>
      <c r="K52" s="16">
        <f t="shared" si="8"/>
        <v>16.061722291187237</v>
      </c>
      <c r="L52" s="14">
        <f t="shared" si="14"/>
        <v>0.70407549769587885</v>
      </c>
      <c r="M52" s="14">
        <f t="shared" si="17"/>
        <v>19.960188321929316</v>
      </c>
      <c r="N52" s="30">
        <v>38</v>
      </c>
      <c r="O52" s="30">
        <v>240</v>
      </c>
      <c r="P52" s="14">
        <f t="shared" si="15"/>
        <v>3.1603631509721413</v>
      </c>
      <c r="Q52" s="117">
        <f t="shared" si="16"/>
        <v>8.3167451341372142E-2</v>
      </c>
      <c r="R52" s="119"/>
    </row>
    <row r="53" spans="1:18" ht="13.8" customHeight="1" x14ac:dyDescent="0.25">
      <c r="A53" s="59">
        <v>2018</v>
      </c>
      <c r="B53" s="14">
        <v>65.632179085206559</v>
      </c>
      <c r="C53" s="31">
        <v>59</v>
      </c>
      <c r="D53" s="35">
        <f>+B53-B53*(C53/100)</f>
        <v>26.909193424934692</v>
      </c>
      <c r="E53" s="31">
        <v>6</v>
      </c>
      <c r="F53" s="35">
        <f>+(D53-D53*(E53)/100)</f>
        <v>25.29464181943861</v>
      </c>
      <c r="G53" s="31">
        <v>0</v>
      </c>
      <c r="H53" s="80">
        <f>F53-(F53*G53/100)</f>
        <v>25.29464181943861</v>
      </c>
      <c r="I53" s="31">
        <v>28</v>
      </c>
      <c r="J53" s="60">
        <f>100-(K53/B53*100)</f>
        <v>72.251199999999997</v>
      </c>
      <c r="K53" s="80">
        <f>+H53-H53*I53/100</f>
        <v>18.212142109995799</v>
      </c>
      <c r="L53" s="35">
        <f>+(K53/365)*16</f>
        <v>0.79834047605461034</v>
      </c>
      <c r="M53" s="35">
        <f t="shared" si="17"/>
        <v>22.632553325910173</v>
      </c>
      <c r="N53" s="31">
        <v>38</v>
      </c>
      <c r="O53" s="31">
        <v>240</v>
      </c>
      <c r="P53" s="35">
        <f>+Q53*N53</f>
        <v>3.5834876099357773</v>
      </c>
      <c r="Q53" s="120">
        <f>+M53/O53</f>
        <v>9.4302305524625721E-2</v>
      </c>
      <c r="R53" s="119"/>
    </row>
    <row r="54" spans="1:18" ht="13.8" customHeight="1" x14ac:dyDescent="0.25">
      <c r="A54" s="59">
        <v>2019</v>
      </c>
      <c r="B54" s="35">
        <v>63.817699982776219</v>
      </c>
      <c r="C54" s="31">
        <v>59</v>
      </c>
      <c r="D54" s="35">
        <f>+B54-B54*(C54/100)</f>
        <v>26.165256992938254</v>
      </c>
      <c r="E54" s="31">
        <v>6</v>
      </c>
      <c r="F54" s="35">
        <f>+(D54-D54*(E54)/100)</f>
        <v>24.59534157336196</v>
      </c>
      <c r="G54" s="31">
        <v>0</v>
      </c>
      <c r="H54" s="80">
        <f>F54-(F54*G54/100)</f>
        <v>24.59534157336196</v>
      </c>
      <c r="I54" s="31">
        <v>28</v>
      </c>
      <c r="J54" s="60">
        <f>100-(K54/B54*100)</f>
        <v>72.251199999999997</v>
      </c>
      <c r="K54" s="80">
        <f>+H54-H54*I54/100</f>
        <v>17.708645932820613</v>
      </c>
      <c r="L54" s="35">
        <f>+(K54/365)*16</f>
        <v>0.77626941075378031</v>
      </c>
      <c r="M54" s="35">
        <f t="shared" si="17"/>
        <v>22.006849660164296</v>
      </c>
      <c r="N54" s="31">
        <v>38</v>
      </c>
      <c r="O54" s="31">
        <v>240</v>
      </c>
      <c r="P54" s="35">
        <f>+Q54*N54</f>
        <v>3.4844178628593472</v>
      </c>
      <c r="Q54" s="120">
        <f>+M54/O54</f>
        <v>9.1695206917351238E-2</v>
      </c>
      <c r="R54" s="119"/>
    </row>
    <row r="55" spans="1:18" ht="13.8" customHeight="1" x14ac:dyDescent="0.25">
      <c r="A55" s="59">
        <v>2020</v>
      </c>
      <c r="B55" s="35">
        <v>67.417260747839393</v>
      </c>
      <c r="C55" s="31">
        <v>59</v>
      </c>
      <c r="D55" s="35">
        <f>+B55-B55*(C55/100)</f>
        <v>27.641076906614153</v>
      </c>
      <c r="E55" s="31">
        <v>6</v>
      </c>
      <c r="F55" s="35">
        <f>+(D55-D55*(E55)/100)</f>
        <v>25.982612292217304</v>
      </c>
      <c r="G55" s="31">
        <v>0</v>
      </c>
      <c r="H55" s="80">
        <f>F55-(F55*G55/100)</f>
        <v>25.982612292217304</v>
      </c>
      <c r="I55" s="31">
        <v>28</v>
      </c>
      <c r="J55" s="60">
        <f>100-(K55/B55*100)</f>
        <v>72.251199999999997</v>
      </c>
      <c r="K55" s="80">
        <f>+H55-H55*I55/100</f>
        <v>18.707480850396458</v>
      </c>
      <c r="L55" s="35">
        <f>+(K55/365)*16</f>
        <v>0.82005395508587209</v>
      </c>
      <c r="M55" s="35">
        <f t="shared" si="17"/>
        <v>23.248119599706929</v>
      </c>
      <c r="N55" s="31">
        <v>38</v>
      </c>
      <c r="O55" s="31">
        <v>240</v>
      </c>
      <c r="P55" s="35">
        <f>+Q55*N55</f>
        <v>3.6809522699535973</v>
      </c>
      <c r="Q55" s="120">
        <f>+M55/O55</f>
        <v>9.6867164998778871E-2</v>
      </c>
      <c r="R55" s="119"/>
    </row>
    <row r="56" spans="1:18" ht="13.8" customHeight="1" x14ac:dyDescent="0.25">
      <c r="A56" s="19">
        <v>2021</v>
      </c>
      <c r="B56" s="121">
        <v>59.387560186480037</v>
      </c>
      <c r="C56" s="21">
        <v>59</v>
      </c>
      <c r="D56" s="20">
        <f t="shared" ref="D56:D57" si="18">+B56-B56*(C56/100)</f>
        <v>24.348899676456817</v>
      </c>
      <c r="E56" s="21">
        <v>6</v>
      </c>
      <c r="F56" s="20">
        <f t="shared" ref="F56:F57" si="19">+(D56-D56*(E56)/100)</f>
        <v>22.887965695869408</v>
      </c>
      <c r="G56" s="21">
        <v>0</v>
      </c>
      <c r="H56" s="20">
        <f t="shared" ref="H56:H57" si="20">F56-(F56*G56/100)</f>
        <v>22.887965695869408</v>
      </c>
      <c r="I56" s="21">
        <v>28</v>
      </c>
      <c r="J56" s="22">
        <f t="shared" ref="J56:J57" si="21">100-(K56/B56*100)</f>
        <v>72.251199999999997</v>
      </c>
      <c r="K56" s="20">
        <f t="shared" ref="K56:K57" si="22">+H56-H56*I56/100</f>
        <v>16.479335301025973</v>
      </c>
      <c r="L56" s="20">
        <f t="shared" ref="L56:L57" si="23">+(K56/365)*16</f>
        <v>0.7223818214148372</v>
      </c>
      <c r="M56" s="20">
        <f t="shared" si="17"/>
        <v>20.479163446199927</v>
      </c>
      <c r="N56" s="21">
        <v>38</v>
      </c>
      <c r="O56" s="21">
        <v>240</v>
      </c>
      <c r="P56" s="20">
        <f t="shared" ref="P56:P57" si="24">+Q56*N56</f>
        <v>3.2425342123149883</v>
      </c>
      <c r="Q56" s="115">
        <f t="shared" ref="Q56:Q57" si="25">+M56/O56</f>
        <v>8.5329847692499697E-2</v>
      </c>
      <c r="R56" s="119"/>
    </row>
    <row r="57" spans="1:18" ht="13.8" customHeight="1" thickBot="1" x14ac:dyDescent="0.3">
      <c r="A57" s="123">
        <v>2022</v>
      </c>
      <c r="B57" s="124">
        <v>56.486513746010161</v>
      </c>
      <c r="C57" s="125">
        <v>59</v>
      </c>
      <c r="D57" s="124">
        <f t="shared" si="18"/>
        <v>23.159470635864167</v>
      </c>
      <c r="E57" s="125">
        <v>6</v>
      </c>
      <c r="F57" s="124">
        <f t="shared" si="19"/>
        <v>21.769902397712318</v>
      </c>
      <c r="G57" s="125">
        <v>0</v>
      </c>
      <c r="H57" s="124">
        <f t="shared" si="20"/>
        <v>21.769902397712318</v>
      </c>
      <c r="I57" s="125">
        <v>28</v>
      </c>
      <c r="J57" s="126">
        <f t="shared" si="21"/>
        <v>72.251199999999997</v>
      </c>
      <c r="K57" s="124">
        <f t="shared" si="22"/>
        <v>15.67432972635287</v>
      </c>
      <c r="L57" s="124">
        <f t="shared" si="23"/>
        <v>0.68709390581272856</v>
      </c>
      <c r="M57" s="124">
        <f t="shared" si="17"/>
        <v>19.478768682837948</v>
      </c>
      <c r="N57" s="125">
        <v>38</v>
      </c>
      <c r="O57" s="125">
        <v>240</v>
      </c>
      <c r="P57" s="124">
        <f t="shared" si="24"/>
        <v>3.0841383747826749</v>
      </c>
      <c r="Q57" s="128">
        <f t="shared" si="25"/>
        <v>8.116153617849145E-2</v>
      </c>
      <c r="R57" s="119"/>
    </row>
    <row r="58" spans="1:18" ht="15" customHeight="1" thickTop="1" x14ac:dyDescent="0.25">
      <c r="A58" s="7" t="s">
        <v>96</v>
      </c>
    </row>
    <row r="59" spans="1:18" ht="15" customHeight="1" x14ac:dyDescent="0.25">
      <c r="A59" s="7" t="s">
        <v>104</v>
      </c>
    </row>
    <row r="60" spans="1:18" ht="15" customHeight="1" x14ac:dyDescent="0.25">
      <c r="A60" s="7" t="s">
        <v>209</v>
      </c>
    </row>
    <row r="61" spans="1:18" ht="15" customHeight="1" x14ac:dyDescent="0.25">
      <c r="A61" s="7" t="s">
        <v>210</v>
      </c>
    </row>
    <row r="62" spans="1:18" ht="15" customHeight="1" x14ac:dyDescent="0.25">
      <c r="A62" s="7" t="s">
        <v>105</v>
      </c>
    </row>
    <row r="63" spans="1:18" ht="15" customHeight="1" x14ac:dyDescent="0.25">
      <c r="A63" s="7" t="s">
        <v>106</v>
      </c>
    </row>
    <row r="64" spans="1:18" ht="15" customHeight="1" x14ac:dyDescent="0.25">
      <c r="A64"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02">
    <pageSetUpPr fitToPage="1"/>
  </sheetPr>
  <dimension ref="A1:R65"/>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152</v>
      </c>
      <c r="B1" s="129"/>
      <c r="C1" s="129"/>
      <c r="D1" s="129"/>
      <c r="E1" s="129"/>
      <c r="F1" s="43"/>
      <c r="G1" s="129"/>
      <c r="H1" s="43"/>
      <c r="I1" s="129"/>
      <c r="J1" s="129"/>
      <c r="K1" s="129"/>
      <c r="L1" s="129"/>
      <c r="M1" s="129"/>
      <c r="N1" s="129"/>
      <c r="O1" s="129"/>
      <c r="P1" s="129"/>
      <c r="Q1" s="129"/>
    </row>
    <row r="2" spans="1:18" ht="36" customHeight="1" thickTop="1" x14ac:dyDescent="0.25">
      <c r="A2" s="52" t="s">
        <v>0</v>
      </c>
      <c r="B2" s="53" t="s">
        <v>141</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91</v>
      </c>
      <c r="N4" s="12" t="s">
        <v>84</v>
      </c>
      <c r="O4" s="12" t="s">
        <v>85</v>
      </c>
      <c r="P4" s="12" t="s">
        <v>84</v>
      </c>
      <c r="Q4" s="113" t="s">
        <v>86</v>
      </c>
      <c r="R4" s="119"/>
    </row>
    <row r="5" spans="1:18" ht="13.8" customHeight="1" x14ac:dyDescent="0.25">
      <c r="A5" s="13">
        <v>1970</v>
      </c>
      <c r="B5" s="83">
        <v>2.8114819655502021</v>
      </c>
      <c r="C5" s="15">
        <v>24</v>
      </c>
      <c r="D5" s="16">
        <f t="shared" ref="D5:D46" si="0">+B5-B5*(C5/100)</f>
        <v>2.1367262938181537</v>
      </c>
      <c r="E5" s="15">
        <v>6</v>
      </c>
      <c r="F5" s="16">
        <f t="shared" ref="F5:F46" si="1">+(D5-D5*(E5)/100)</f>
        <v>2.0085227161890646</v>
      </c>
      <c r="G5" s="15">
        <v>0</v>
      </c>
      <c r="H5" s="16">
        <f>F5-(F5*G5/100)</f>
        <v>2.0085227161890646</v>
      </c>
      <c r="I5" s="15">
        <v>16</v>
      </c>
      <c r="J5" s="17">
        <f t="shared" ref="J5:J46" si="2">100-(K5/B5*100)</f>
        <v>39.990399999999994</v>
      </c>
      <c r="K5" s="16">
        <f>+H5-H5*I5/100</f>
        <v>1.6871590815988142</v>
      </c>
      <c r="L5" s="16">
        <f t="shared" ref="L5:L46" si="3">+(K5/365)*16</f>
        <v>7.3957658371454876E-2</v>
      </c>
      <c r="M5" s="16">
        <f t="shared" ref="M5:M37" si="4">+L5*28.3495</f>
        <v>2.0966626360015601</v>
      </c>
      <c r="N5" s="15">
        <v>49</v>
      </c>
      <c r="O5" s="15">
        <v>185.5</v>
      </c>
      <c r="P5" s="18">
        <f t="shared" ref="P5:P46" si="5">+Q5*N5</f>
        <v>0.553835413283431</v>
      </c>
      <c r="Q5" s="114">
        <f t="shared" ref="Q5:Q46" si="6">+M5/O5</f>
        <v>1.1302763536396551E-2</v>
      </c>
      <c r="R5" s="119"/>
    </row>
    <row r="6" spans="1:18" ht="13.8" customHeight="1" x14ac:dyDescent="0.25">
      <c r="A6" s="19">
        <v>1971</v>
      </c>
      <c r="B6" s="20">
        <v>3.0352353113969404</v>
      </c>
      <c r="C6" s="21">
        <v>24</v>
      </c>
      <c r="D6" s="20">
        <f t="shared" si="0"/>
        <v>2.3067788366616746</v>
      </c>
      <c r="E6" s="21">
        <v>6</v>
      </c>
      <c r="F6" s="20">
        <f t="shared" si="1"/>
        <v>2.1683721064619741</v>
      </c>
      <c r="G6" s="21">
        <v>0</v>
      </c>
      <c r="H6" s="20">
        <f t="shared" ref="H6:H52" si="7">F6-(F6*G6/100)</f>
        <v>2.1683721064619741</v>
      </c>
      <c r="I6" s="21">
        <v>16</v>
      </c>
      <c r="J6" s="22">
        <f t="shared" si="2"/>
        <v>39.990400000000001</v>
      </c>
      <c r="K6" s="20">
        <f t="shared" ref="K6:K52" si="8">+H6-H6*I6/100</f>
        <v>1.8214325694280582</v>
      </c>
      <c r="L6" s="20">
        <f t="shared" si="3"/>
        <v>7.98436194817779E-2</v>
      </c>
      <c r="M6" s="20">
        <f t="shared" si="4"/>
        <v>2.2635266904986624</v>
      </c>
      <c r="N6" s="21">
        <v>49</v>
      </c>
      <c r="O6" s="21">
        <v>185.5</v>
      </c>
      <c r="P6" s="23">
        <f t="shared" si="5"/>
        <v>0.59791271069775986</v>
      </c>
      <c r="Q6" s="115">
        <f t="shared" si="6"/>
        <v>1.2202300218321631E-2</v>
      </c>
      <c r="R6" s="119"/>
    </row>
    <row r="7" spans="1:18" ht="13.8" customHeight="1" x14ac:dyDescent="0.25">
      <c r="A7" s="19">
        <v>1972</v>
      </c>
      <c r="B7" s="20">
        <v>2.9552730876243469</v>
      </c>
      <c r="C7" s="21">
        <v>24</v>
      </c>
      <c r="D7" s="20">
        <f t="shared" si="0"/>
        <v>2.2460075465945035</v>
      </c>
      <c r="E7" s="21">
        <v>6</v>
      </c>
      <c r="F7" s="20">
        <f t="shared" si="1"/>
        <v>2.1112470937988332</v>
      </c>
      <c r="G7" s="21">
        <v>0</v>
      </c>
      <c r="H7" s="20">
        <f t="shared" si="7"/>
        <v>2.1112470937988332</v>
      </c>
      <c r="I7" s="21">
        <v>16</v>
      </c>
      <c r="J7" s="22">
        <f t="shared" si="2"/>
        <v>39.990400000000001</v>
      </c>
      <c r="K7" s="20">
        <f t="shared" si="8"/>
        <v>1.7734475587910199</v>
      </c>
      <c r="L7" s="20">
        <f t="shared" si="3"/>
        <v>7.7740166960702239E-2</v>
      </c>
      <c r="M7" s="20">
        <f t="shared" si="4"/>
        <v>2.2038948632524282</v>
      </c>
      <c r="N7" s="21">
        <v>49</v>
      </c>
      <c r="O7" s="21">
        <v>185.5</v>
      </c>
      <c r="P7" s="23">
        <f t="shared" si="5"/>
        <v>0.58216090727422631</v>
      </c>
      <c r="Q7" s="115">
        <f t="shared" si="6"/>
        <v>1.1880834842331149E-2</v>
      </c>
      <c r="R7" s="119"/>
    </row>
    <row r="8" spans="1:18" ht="13.8" customHeight="1" x14ac:dyDescent="0.25">
      <c r="A8" s="19">
        <v>1973</v>
      </c>
      <c r="B8" s="20">
        <v>2.9224808762251722</v>
      </c>
      <c r="C8" s="21">
        <v>24</v>
      </c>
      <c r="D8" s="20">
        <f t="shared" si="0"/>
        <v>2.221085465931131</v>
      </c>
      <c r="E8" s="21">
        <v>6</v>
      </c>
      <c r="F8" s="20">
        <f t="shared" si="1"/>
        <v>2.0878203379752631</v>
      </c>
      <c r="G8" s="21">
        <v>0</v>
      </c>
      <c r="H8" s="20">
        <f t="shared" si="7"/>
        <v>2.0878203379752631</v>
      </c>
      <c r="I8" s="21">
        <v>16</v>
      </c>
      <c r="J8" s="22">
        <f t="shared" si="2"/>
        <v>39.990399999999994</v>
      </c>
      <c r="K8" s="20">
        <f t="shared" si="8"/>
        <v>1.753769083899221</v>
      </c>
      <c r="L8" s="20">
        <f t="shared" si="3"/>
        <v>7.687754888325353E-2</v>
      </c>
      <c r="M8" s="20">
        <f t="shared" si="4"/>
        <v>2.179440072065796</v>
      </c>
      <c r="N8" s="21">
        <v>49</v>
      </c>
      <c r="O8" s="21">
        <v>185.5</v>
      </c>
      <c r="P8" s="23">
        <f t="shared" si="5"/>
        <v>0.57570115111171971</v>
      </c>
      <c r="Q8" s="115">
        <f t="shared" si="6"/>
        <v>1.1749003083912647E-2</v>
      </c>
      <c r="R8" s="119"/>
    </row>
    <row r="9" spans="1:18" ht="13.8" customHeight="1" x14ac:dyDescent="0.25">
      <c r="A9" s="19">
        <v>1974</v>
      </c>
      <c r="B9" s="20">
        <v>2.4909517708343074</v>
      </c>
      <c r="C9" s="21">
        <v>24</v>
      </c>
      <c r="D9" s="20">
        <f t="shared" si="0"/>
        <v>1.8931233458340735</v>
      </c>
      <c r="E9" s="21">
        <v>6</v>
      </c>
      <c r="F9" s="20">
        <f t="shared" si="1"/>
        <v>1.7795359450840291</v>
      </c>
      <c r="G9" s="21">
        <v>0</v>
      </c>
      <c r="H9" s="20">
        <f t="shared" si="7"/>
        <v>1.7795359450840291</v>
      </c>
      <c r="I9" s="21">
        <v>16</v>
      </c>
      <c r="J9" s="22">
        <f t="shared" si="2"/>
        <v>39.990400000000001</v>
      </c>
      <c r="K9" s="20">
        <f t="shared" si="8"/>
        <v>1.4948101938705844</v>
      </c>
      <c r="L9" s="20">
        <f t="shared" si="3"/>
        <v>6.5525926306655755E-2</v>
      </c>
      <c r="M9" s="20">
        <f t="shared" si="4"/>
        <v>1.8576272478305373</v>
      </c>
      <c r="N9" s="21">
        <v>49</v>
      </c>
      <c r="O9" s="21">
        <v>185.5</v>
      </c>
      <c r="P9" s="23">
        <f t="shared" si="5"/>
        <v>0.49069398999297209</v>
      </c>
      <c r="Q9" s="115">
        <f t="shared" si="6"/>
        <v>1.0014163061081063E-2</v>
      </c>
      <c r="R9" s="119"/>
    </row>
    <row r="10" spans="1:18" ht="13.8" customHeight="1" x14ac:dyDescent="0.25">
      <c r="A10" s="19">
        <v>1975</v>
      </c>
      <c r="B10" s="20">
        <v>2.7369161885976485</v>
      </c>
      <c r="C10" s="21">
        <v>24</v>
      </c>
      <c r="D10" s="20">
        <f t="shared" si="0"/>
        <v>2.0800563033342128</v>
      </c>
      <c r="E10" s="21">
        <v>6</v>
      </c>
      <c r="F10" s="20">
        <f t="shared" si="1"/>
        <v>1.9552529251341599</v>
      </c>
      <c r="G10" s="21">
        <v>0</v>
      </c>
      <c r="H10" s="20">
        <f t="shared" si="7"/>
        <v>1.9552529251341599</v>
      </c>
      <c r="I10" s="21">
        <v>16</v>
      </c>
      <c r="J10" s="22">
        <f t="shared" si="2"/>
        <v>39.990400000000001</v>
      </c>
      <c r="K10" s="20">
        <f t="shared" si="8"/>
        <v>1.6424124571126943</v>
      </c>
      <c r="L10" s="20">
        <f t="shared" si="3"/>
        <v>7.199616250357016E-2</v>
      </c>
      <c r="M10" s="20">
        <f t="shared" si="4"/>
        <v>2.0410552088949623</v>
      </c>
      <c r="N10" s="21">
        <v>49</v>
      </c>
      <c r="O10" s="21">
        <v>185.5</v>
      </c>
      <c r="P10" s="23">
        <f t="shared" si="5"/>
        <v>0.5391466589533862</v>
      </c>
      <c r="Q10" s="115">
        <f t="shared" si="6"/>
        <v>1.1002993039865025E-2</v>
      </c>
      <c r="R10" s="119"/>
    </row>
    <row r="11" spans="1:18" ht="13.8" customHeight="1" x14ac:dyDescent="0.25">
      <c r="A11" s="13">
        <v>1976</v>
      </c>
      <c r="B11" s="83">
        <v>2.8816474419244615</v>
      </c>
      <c r="C11" s="15">
        <v>24</v>
      </c>
      <c r="D11" s="16">
        <f t="shared" si="0"/>
        <v>2.1900520558625907</v>
      </c>
      <c r="E11" s="15">
        <v>6</v>
      </c>
      <c r="F11" s="16">
        <f t="shared" si="1"/>
        <v>2.058648932510835</v>
      </c>
      <c r="G11" s="15">
        <v>0</v>
      </c>
      <c r="H11" s="16">
        <f t="shared" si="7"/>
        <v>2.058648932510835</v>
      </c>
      <c r="I11" s="15">
        <v>16</v>
      </c>
      <c r="J11" s="17">
        <f t="shared" si="2"/>
        <v>39.990400000000001</v>
      </c>
      <c r="K11" s="16">
        <f t="shared" si="8"/>
        <v>1.7292651033091015</v>
      </c>
      <c r="L11" s="16">
        <f t="shared" si="3"/>
        <v>7.5803401788892125E-2</v>
      </c>
      <c r="M11" s="16">
        <f t="shared" si="4"/>
        <v>2.1489885390141974</v>
      </c>
      <c r="N11" s="15">
        <v>49</v>
      </c>
      <c r="O11" s="15">
        <v>185.5</v>
      </c>
      <c r="P11" s="18">
        <f t="shared" si="5"/>
        <v>0.56765734992827854</v>
      </c>
      <c r="Q11" s="114">
        <f t="shared" si="6"/>
        <v>1.1584843876087318E-2</v>
      </c>
      <c r="R11" s="119"/>
    </row>
    <row r="12" spans="1:18" ht="13.8" customHeight="1" x14ac:dyDescent="0.25">
      <c r="A12" s="13">
        <v>1977</v>
      </c>
      <c r="B12" s="83">
        <v>2.8064965787167582</v>
      </c>
      <c r="C12" s="15">
        <v>24</v>
      </c>
      <c r="D12" s="16">
        <f t="shared" si="0"/>
        <v>2.1329373998247361</v>
      </c>
      <c r="E12" s="15">
        <v>6</v>
      </c>
      <c r="F12" s="16">
        <f t="shared" si="1"/>
        <v>2.004961155835252</v>
      </c>
      <c r="G12" s="15">
        <v>0</v>
      </c>
      <c r="H12" s="16">
        <f t="shared" si="7"/>
        <v>2.004961155835252</v>
      </c>
      <c r="I12" s="15">
        <v>16</v>
      </c>
      <c r="J12" s="17">
        <f t="shared" si="2"/>
        <v>39.990400000000001</v>
      </c>
      <c r="K12" s="16">
        <f t="shared" si="8"/>
        <v>1.6841673709016116</v>
      </c>
      <c r="L12" s="16">
        <f t="shared" si="3"/>
        <v>7.3826514888837763E-2</v>
      </c>
      <c r="M12" s="16">
        <f t="shared" si="4"/>
        <v>2.0929447838411059</v>
      </c>
      <c r="N12" s="15">
        <v>49</v>
      </c>
      <c r="O12" s="15">
        <v>185.5</v>
      </c>
      <c r="P12" s="18">
        <f t="shared" si="5"/>
        <v>0.55285333912783929</v>
      </c>
      <c r="Q12" s="114">
        <f t="shared" si="6"/>
        <v>1.1282721206690598E-2</v>
      </c>
      <c r="R12" s="119"/>
    </row>
    <row r="13" spans="1:18" ht="13.8" customHeight="1" x14ac:dyDescent="0.25">
      <c r="A13" s="13">
        <v>1978</v>
      </c>
      <c r="B13" s="83">
        <v>2.7639077972468726</v>
      </c>
      <c r="C13" s="15">
        <v>24</v>
      </c>
      <c r="D13" s="16">
        <f t="shared" si="0"/>
        <v>2.1005699259076231</v>
      </c>
      <c r="E13" s="15">
        <v>6</v>
      </c>
      <c r="F13" s="16">
        <f t="shared" si="1"/>
        <v>1.9745357303531659</v>
      </c>
      <c r="G13" s="15">
        <v>0</v>
      </c>
      <c r="H13" s="16">
        <f t="shared" si="7"/>
        <v>1.9745357303531659</v>
      </c>
      <c r="I13" s="15">
        <v>16</v>
      </c>
      <c r="J13" s="17">
        <f t="shared" si="2"/>
        <v>39.990400000000001</v>
      </c>
      <c r="K13" s="16">
        <f t="shared" si="8"/>
        <v>1.6586100134966593</v>
      </c>
      <c r="L13" s="16">
        <f t="shared" si="3"/>
        <v>7.2706192372456291E-2</v>
      </c>
      <c r="M13" s="16">
        <f t="shared" si="4"/>
        <v>2.0611842006629497</v>
      </c>
      <c r="N13" s="15">
        <v>49</v>
      </c>
      <c r="O13" s="15">
        <v>185.5</v>
      </c>
      <c r="P13" s="18">
        <f t="shared" si="5"/>
        <v>0.54446375111851497</v>
      </c>
      <c r="Q13" s="114">
        <f t="shared" si="6"/>
        <v>1.1111505124867653E-2</v>
      </c>
      <c r="R13" s="119"/>
    </row>
    <row r="14" spans="1:18" ht="13.8" customHeight="1" x14ac:dyDescent="0.25">
      <c r="A14" s="13">
        <v>1979</v>
      </c>
      <c r="B14" s="83">
        <v>2.4068402295165887</v>
      </c>
      <c r="C14" s="15">
        <v>24</v>
      </c>
      <c r="D14" s="16">
        <f t="shared" si="0"/>
        <v>1.8291985744326076</v>
      </c>
      <c r="E14" s="15">
        <v>6</v>
      </c>
      <c r="F14" s="16">
        <f t="shared" si="1"/>
        <v>1.7194466599666511</v>
      </c>
      <c r="G14" s="15">
        <v>0</v>
      </c>
      <c r="H14" s="16">
        <f t="shared" si="7"/>
        <v>1.7194466599666511</v>
      </c>
      <c r="I14" s="15">
        <v>16</v>
      </c>
      <c r="J14" s="17">
        <f t="shared" si="2"/>
        <v>39.990399999999994</v>
      </c>
      <c r="K14" s="16">
        <f t="shared" si="8"/>
        <v>1.4443351943719869</v>
      </c>
      <c r="L14" s="16">
        <f t="shared" si="3"/>
        <v>6.331332358890901E-2</v>
      </c>
      <c r="M14" s="16">
        <f t="shared" si="4"/>
        <v>1.7949010670837759</v>
      </c>
      <c r="N14" s="15">
        <v>49</v>
      </c>
      <c r="O14" s="15">
        <v>185.5</v>
      </c>
      <c r="P14" s="18">
        <f t="shared" si="5"/>
        <v>0.47412481017307284</v>
      </c>
      <c r="Q14" s="114">
        <f t="shared" si="6"/>
        <v>9.6760165341443442E-3</v>
      </c>
      <c r="R14" s="119"/>
    </row>
    <row r="15" spans="1:18" ht="13.8" customHeight="1" x14ac:dyDescent="0.25">
      <c r="A15" s="13">
        <v>1980</v>
      </c>
      <c r="B15" s="83">
        <v>2.5361013698626662</v>
      </c>
      <c r="C15" s="15">
        <v>24</v>
      </c>
      <c r="D15" s="16">
        <f t="shared" si="0"/>
        <v>1.9274370410956263</v>
      </c>
      <c r="E15" s="15">
        <v>6</v>
      </c>
      <c r="F15" s="16">
        <f t="shared" si="1"/>
        <v>1.8117908186298888</v>
      </c>
      <c r="G15" s="15">
        <v>0</v>
      </c>
      <c r="H15" s="16">
        <f t="shared" si="7"/>
        <v>1.8117908186298888</v>
      </c>
      <c r="I15" s="15">
        <v>16</v>
      </c>
      <c r="J15" s="17">
        <f t="shared" si="2"/>
        <v>39.990400000000001</v>
      </c>
      <c r="K15" s="16">
        <f t="shared" si="8"/>
        <v>1.5219042876491065</v>
      </c>
      <c r="L15" s="16">
        <f t="shared" si="3"/>
        <v>6.6713612609275899E-2</v>
      </c>
      <c r="M15" s="16">
        <f t="shared" si="4"/>
        <v>1.8912975606666671</v>
      </c>
      <c r="N15" s="15">
        <v>49</v>
      </c>
      <c r="O15" s="15">
        <v>185.5</v>
      </c>
      <c r="P15" s="18">
        <f t="shared" si="5"/>
        <v>0.49958803489308184</v>
      </c>
      <c r="Q15" s="114">
        <f t="shared" si="6"/>
        <v>1.0195674181491466E-2</v>
      </c>
      <c r="R15" s="119"/>
    </row>
    <row r="16" spans="1:18" ht="13.8" customHeight="1" x14ac:dyDescent="0.25">
      <c r="A16" s="19">
        <v>1981</v>
      </c>
      <c r="B16" s="20">
        <v>2.2985995071303265</v>
      </c>
      <c r="C16" s="21">
        <v>24</v>
      </c>
      <c r="D16" s="20">
        <f t="shared" si="0"/>
        <v>1.7469356254190482</v>
      </c>
      <c r="E16" s="21">
        <v>6</v>
      </c>
      <c r="F16" s="20">
        <f t="shared" si="1"/>
        <v>1.6421194878939054</v>
      </c>
      <c r="G16" s="21">
        <v>0</v>
      </c>
      <c r="H16" s="20">
        <f t="shared" si="7"/>
        <v>1.6421194878939054</v>
      </c>
      <c r="I16" s="21">
        <v>16</v>
      </c>
      <c r="J16" s="22">
        <f t="shared" si="2"/>
        <v>39.990400000000001</v>
      </c>
      <c r="K16" s="20">
        <f t="shared" si="8"/>
        <v>1.3793803698308804</v>
      </c>
      <c r="L16" s="20">
        <f t="shared" si="3"/>
        <v>6.0465988814504344E-2</v>
      </c>
      <c r="M16" s="20">
        <f t="shared" si="4"/>
        <v>1.7141805498967908</v>
      </c>
      <c r="N16" s="21">
        <v>49</v>
      </c>
      <c r="O16" s="21">
        <v>185.5</v>
      </c>
      <c r="P16" s="23">
        <f t="shared" si="5"/>
        <v>0.45280240940669947</v>
      </c>
      <c r="Q16" s="115">
        <f t="shared" si="6"/>
        <v>9.2408654980959074E-3</v>
      </c>
      <c r="R16" s="119"/>
    </row>
    <row r="17" spans="1:18" ht="13.8" customHeight="1" x14ac:dyDescent="0.25">
      <c r="A17" s="19">
        <v>1982</v>
      </c>
      <c r="B17" s="20">
        <v>2.0008811056012274</v>
      </c>
      <c r="C17" s="21">
        <v>24</v>
      </c>
      <c r="D17" s="20">
        <f t="shared" si="0"/>
        <v>1.5206696402569329</v>
      </c>
      <c r="E17" s="21">
        <v>6</v>
      </c>
      <c r="F17" s="20">
        <f t="shared" si="1"/>
        <v>1.4294294618415169</v>
      </c>
      <c r="G17" s="21">
        <v>0</v>
      </c>
      <c r="H17" s="20">
        <f t="shared" si="7"/>
        <v>1.4294294618415169</v>
      </c>
      <c r="I17" s="21">
        <v>16</v>
      </c>
      <c r="J17" s="22">
        <f t="shared" si="2"/>
        <v>39.990400000000001</v>
      </c>
      <c r="K17" s="20">
        <f t="shared" si="8"/>
        <v>1.2007207479468742</v>
      </c>
      <c r="L17" s="20">
        <f t="shared" si="3"/>
        <v>5.2634334156575306E-2</v>
      </c>
      <c r="M17" s="20">
        <f t="shared" si="4"/>
        <v>1.4921570561718316</v>
      </c>
      <c r="N17" s="21">
        <v>49</v>
      </c>
      <c r="O17" s="21">
        <v>185.5</v>
      </c>
      <c r="P17" s="23">
        <f t="shared" si="5"/>
        <v>0.39415469408312531</v>
      </c>
      <c r="Q17" s="115">
        <f t="shared" si="6"/>
        <v>8.0439733486352104E-3</v>
      </c>
      <c r="R17" s="119"/>
    </row>
    <row r="18" spans="1:18" ht="13.8" customHeight="1" x14ac:dyDescent="0.25">
      <c r="A18" s="19">
        <v>1983</v>
      </c>
      <c r="B18" s="20">
        <v>1.739849382514</v>
      </c>
      <c r="C18" s="21">
        <v>24</v>
      </c>
      <c r="D18" s="20">
        <f t="shared" si="0"/>
        <v>1.32228553071064</v>
      </c>
      <c r="E18" s="21">
        <v>6</v>
      </c>
      <c r="F18" s="20">
        <f t="shared" si="1"/>
        <v>1.2429483988680017</v>
      </c>
      <c r="G18" s="21">
        <v>0</v>
      </c>
      <c r="H18" s="20">
        <f t="shared" si="7"/>
        <v>1.2429483988680017</v>
      </c>
      <c r="I18" s="21">
        <v>16</v>
      </c>
      <c r="J18" s="22">
        <f t="shared" si="2"/>
        <v>39.990399999999994</v>
      </c>
      <c r="K18" s="20">
        <f t="shared" si="8"/>
        <v>1.0440766550491214</v>
      </c>
      <c r="L18" s="20">
        <f t="shared" si="3"/>
        <v>4.5767743782975184E-2</v>
      </c>
      <c r="M18" s="20">
        <f t="shared" si="4"/>
        <v>1.2974926523754549</v>
      </c>
      <c r="N18" s="21">
        <v>49</v>
      </c>
      <c r="O18" s="21">
        <v>185.5</v>
      </c>
      <c r="P18" s="23">
        <f t="shared" si="5"/>
        <v>0.34273390817464844</v>
      </c>
      <c r="Q18" s="115">
        <f t="shared" si="6"/>
        <v>6.994569554584662E-3</v>
      </c>
      <c r="R18" s="119"/>
    </row>
    <row r="19" spans="1:18" ht="13.8" customHeight="1" x14ac:dyDescent="0.25">
      <c r="A19" s="19">
        <v>1984</v>
      </c>
      <c r="B19" s="20">
        <v>1.8515192135797702</v>
      </c>
      <c r="C19" s="21">
        <v>24</v>
      </c>
      <c r="D19" s="20">
        <f t="shared" si="0"/>
        <v>1.4071546023206254</v>
      </c>
      <c r="E19" s="21">
        <v>6</v>
      </c>
      <c r="F19" s="20">
        <f t="shared" si="1"/>
        <v>1.3227253261813878</v>
      </c>
      <c r="G19" s="21">
        <v>0</v>
      </c>
      <c r="H19" s="20">
        <f t="shared" si="7"/>
        <v>1.3227253261813878</v>
      </c>
      <c r="I19" s="21">
        <v>16</v>
      </c>
      <c r="J19" s="22">
        <f t="shared" si="2"/>
        <v>39.990399999999994</v>
      </c>
      <c r="K19" s="20">
        <f t="shared" si="8"/>
        <v>1.1110892739923659</v>
      </c>
      <c r="L19" s="20">
        <f t="shared" si="3"/>
        <v>4.8705283243500971E-2</v>
      </c>
      <c r="M19" s="20">
        <f t="shared" si="4"/>
        <v>1.3807704273116308</v>
      </c>
      <c r="N19" s="21">
        <v>49</v>
      </c>
      <c r="O19" s="21">
        <v>185.5</v>
      </c>
      <c r="P19" s="23">
        <f t="shared" si="5"/>
        <v>0.36473181098797797</v>
      </c>
      <c r="Q19" s="115">
        <f t="shared" si="6"/>
        <v>7.4435063466934273E-3</v>
      </c>
      <c r="R19" s="119"/>
    </row>
    <row r="20" spans="1:18" ht="13.8" customHeight="1" x14ac:dyDescent="0.25">
      <c r="A20" s="19">
        <v>1985</v>
      </c>
      <c r="B20" s="20">
        <v>1.5940046617371983</v>
      </c>
      <c r="C20" s="21">
        <v>24</v>
      </c>
      <c r="D20" s="20">
        <f t="shared" si="0"/>
        <v>1.2114435429202708</v>
      </c>
      <c r="E20" s="21">
        <v>6</v>
      </c>
      <c r="F20" s="20">
        <f t="shared" si="1"/>
        <v>1.1387569303450547</v>
      </c>
      <c r="G20" s="21">
        <v>0</v>
      </c>
      <c r="H20" s="20">
        <f t="shared" si="7"/>
        <v>1.1387569303450547</v>
      </c>
      <c r="I20" s="21">
        <v>16</v>
      </c>
      <c r="J20" s="22">
        <f t="shared" si="2"/>
        <v>39.990399999999994</v>
      </c>
      <c r="K20" s="20">
        <f t="shared" si="8"/>
        <v>0.95655582148984597</v>
      </c>
      <c r="L20" s="20">
        <f t="shared" si="3"/>
        <v>4.1931214092705574E-2</v>
      </c>
      <c r="M20" s="20">
        <f t="shared" si="4"/>
        <v>1.1887289539211565</v>
      </c>
      <c r="N20" s="21">
        <v>49</v>
      </c>
      <c r="O20" s="21">
        <v>185.5</v>
      </c>
      <c r="P20" s="23">
        <f t="shared" si="5"/>
        <v>0.31400387462068285</v>
      </c>
      <c r="Q20" s="115">
        <f t="shared" si="6"/>
        <v>6.408242339197609E-3</v>
      </c>
      <c r="R20" s="119"/>
    </row>
    <row r="21" spans="1:18" ht="13.8" customHeight="1" x14ac:dyDescent="0.25">
      <c r="A21" s="13">
        <v>1986</v>
      </c>
      <c r="B21" s="83">
        <v>1.6405853078184265</v>
      </c>
      <c r="C21" s="15">
        <v>24</v>
      </c>
      <c r="D21" s="16">
        <f t="shared" si="0"/>
        <v>1.2468448339420042</v>
      </c>
      <c r="E21" s="15">
        <v>6</v>
      </c>
      <c r="F21" s="16">
        <f t="shared" si="1"/>
        <v>1.172034143905484</v>
      </c>
      <c r="G21" s="15">
        <v>0</v>
      </c>
      <c r="H21" s="16">
        <f t="shared" si="7"/>
        <v>1.172034143905484</v>
      </c>
      <c r="I21" s="15">
        <v>16</v>
      </c>
      <c r="J21" s="17">
        <f t="shared" si="2"/>
        <v>39.990399999999994</v>
      </c>
      <c r="K21" s="16">
        <f t="shared" si="8"/>
        <v>0.9845086808806065</v>
      </c>
      <c r="L21" s="16">
        <f t="shared" si="3"/>
        <v>4.315654491531426E-2</v>
      </c>
      <c r="M21" s="16">
        <f t="shared" si="4"/>
        <v>1.2234664700767015</v>
      </c>
      <c r="N21" s="15">
        <v>49</v>
      </c>
      <c r="O21" s="15">
        <v>185.5</v>
      </c>
      <c r="P21" s="18">
        <f t="shared" si="5"/>
        <v>0.32317982228441172</v>
      </c>
      <c r="Q21" s="114">
        <f t="shared" si="6"/>
        <v>6.5955065772328918E-3</v>
      </c>
      <c r="R21" s="119"/>
    </row>
    <row r="22" spans="1:18" ht="13.8" customHeight="1" x14ac:dyDescent="0.25">
      <c r="A22" s="13">
        <v>1987</v>
      </c>
      <c r="B22" s="83">
        <v>1.3564884570127518</v>
      </c>
      <c r="C22" s="15">
        <v>24</v>
      </c>
      <c r="D22" s="16">
        <f t="shared" si="0"/>
        <v>1.0309312273296913</v>
      </c>
      <c r="E22" s="15">
        <v>6</v>
      </c>
      <c r="F22" s="16">
        <f t="shared" si="1"/>
        <v>0.96907535368990982</v>
      </c>
      <c r="G22" s="15">
        <v>0</v>
      </c>
      <c r="H22" s="16">
        <f t="shared" si="7"/>
        <v>0.96907535368990982</v>
      </c>
      <c r="I22" s="15">
        <v>16</v>
      </c>
      <c r="J22" s="17">
        <f t="shared" si="2"/>
        <v>39.990400000000001</v>
      </c>
      <c r="K22" s="16">
        <f t="shared" si="8"/>
        <v>0.81402329709952426</v>
      </c>
      <c r="L22" s="16">
        <f t="shared" si="3"/>
        <v>3.5683213023540793E-2</v>
      </c>
      <c r="M22" s="16">
        <f t="shared" si="4"/>
        <v>1.0116012476108696</v>
      </c>
      <c r="N22" s="15">
        <v>49</v>
      </c>
      <c r="O22" s="15">
        <v>185.5</v>
      </c>
      <c r="P22" s="18">
        <f t="shared" si="5"/>
        <v>0.26721542389721081</v>
      </c>
      <c r="Q22" s="114">
        <f t="shared" si="6"/>
        <v>5.4533759979022616E-3</v>
      </c>
      <c r="R22" s="119"/>
    </row>
    <row r="23" spans="1:18" ht="13.8" customHeight="1" x14ac:dyDescent="0.25">
      <c r="A23" s="13">
        <v>1988</v>
      </c>
      <c r="B23" s="83">
        <v>1.4832873847663151</v>
      </c>
      <c r="C23" s="15">
        <v>24</v>
      </c>
      <c r="D23" s="16">
        <f t="shared" si="0"/>
        <v>1.1272984124223995</v>
      </c>
      <c r="E23" s="15">
        <v>6</v>
      </c>
      <c r="F23" s="16">
        <f t="shared" si="1"/>
        <v>1.0596605076770556</v>
      </c>
      <c r="G23" s="15">
        <v>0</v>
      </c>
      <c r="H23" s="16">
        <f t="shared" si="7"/>
        <v>1.0596605076770556</v>
      </c>
      <c r="I23" s="15">
        <v>16</v>
      </c>
      <c r="J23" s="17">
        <f t="shared" si="2"/>
        <v>39.990399999999994</v>
      </c>
      <c r="K23" s="16">
        <f t="shared" si="8"/>
        <v>0.89011482644872664</v>
      </c>
      <c r="L23" s="16">
        <f t="shared" si="3"/>
        <v>3.9018732118300349E-2</v>
      </c>
      <c r="M23" s="16">
        <f t="shared" si="4"/>
        <v>1.1061615461877556</v>
      </c>
      <c r="N23" s="15">
        <v>49</v>
      </c>
      <c r="O23" s="15">
        <v>185.5</v>
      </c>
      <c r="P23" s="18">
        <f t="shared" si="5"/>
        <v>0.29219361597412413</v>
      </c>
      <c r="Q23" s="114">
        <f t="shared" si="6"/>
        <v>5.9631350198800842E-3</v>
      </c>
      <c r="R23" s="119"/>
    </row>
    <row r="24" spans="1:18" ht="13.8" customHeight="1" x14ac:dyDescent="0.25">
      <c r="A24" s="13">
        <v>1989</v>
      </c>
      <c r="B24" s="83">
        <v>1.4389887780197077</v>
      </c>
      <c r="C24" s="15">
        <v>24</v>
      </c>
      <c r="D24" s="16">
        <f t="shared" si="0"/>
        <v>1.093631471294978</v>
      </c>
      <c r="E24" s="15">
        <v>6</v>
      </c>
      <c r="F24" s="16">
        <f t="shared" si="1"/>
        <v>1.0280135830172792</v>
      </c>
      <c r="G24" s="15">
        <v>0</v>
      </c>
      <c r="H24" s="16">
        <f t="shared" si="7"/>
        <v>1.0280135830172792</v>
      </c>
      <c r="I24" s="15">
        <v>16</v>
      </c>
      <c r="J24" s="17">
        <f t="shared" si="2"/>
        <v>39.990400000000001</v>
      </c>
      <c r="K24" s="16">
        <f t="shared" si="8"/>
        <v>0.86353140973451448</v>
      </c>
      <c r="L24" s="16">
        <f t="shared" si="3"/>
        <v>3.7853431659595156E-2</v>
      </c>
      <c r="M24" s="16">
        <f t="shared" si="4"/>
        <v>1.0731258608336929</v>
      </c>
      <c r="N24" s="15">
        <v>49</v>
      </c>
      <c r="O24" s="15">
        <v>185.5</v>
      </c>
      <c r="P24" s="18">
        <f t="shared" si="5"/>
        <v>0.28346720852210755</v>
      </c>
      <c r="Q24" s="114">
        <f t="shared" si="6"/>
        <v>5.785045071879746E-3</v>
      </c>
      <c r="R24" s="119"/>
    </row>
    <row r="25" spans="1:18" ht="13.8" customHeight="1" x14ac:dyDescent="0.25">
      <c r="A25" s="13">
        <v>1990</v>
      </c>
      <c r="B25" s="83">
        <v>2.3904875316835619</v>
      </c>
      <c r="C25" s="15">
        <v>24</v>
      </c>
      <c r="D25" s="16">
        <f t="shared" si="0"/>
        <v>1.8167705240795069</v>
      </c>
      <c r="E25" s="15">
        <v>6</v>
      </c>
      <c r="F25" s="16">
        <f t="shared" si="1"/>
        <v>1.7077642926347365</v>
      </c>
      <c r="G25" s="15">
        <v>0</v>
      </c>
      <c r="H25" s="16">
        <f t="shared" si="7"/>
        <v>1.7077642926347365</v>
      </c>
      <c r="I25" s="15">
        <v>16</v>
      </c>
      <c r="J25" s="17">
        <f t="shared" si="2"/>
        <v>39.990400000000001</v>
      </c>
      <c r="K25" s="16">
        <f t="shared" si="8"/>
        <v>1.4345220058131787</v>
      </c>
      <c r="L25" s="16">
        <f t="shared" si="3"/>
        <v>6.2883156419207831E-2</v>
      </c>
      <c r="M25" s="16">
        <f t="shared" si="4"/>
        <v>1.7827060429063324</v>
      </c>
      <c r="N25" s="15">
        <v>49</v>
      </c>
      <c r="O25" s="15">
        <v>185.5</v>
      </c>
      <c r="P25" s="18">
        <f t="shared" si="5"/>
        <v>0.47090348303186141</v>
      </c>
      <c r="Q25" s="114">
        <f t="shared" si="6"/>
        <v>9.6102751639155388E-3</v>
      </c>
      <c r="R25" s="119"/>
    </row>
    <row r="26" spans="1:18" ht="13.8" customHeight="1" x14ac:dyDescent="0.25">
      <c r="A26" s="19">
        <v>1991</v>
      </c>
      <c r="B26" s="20">
        <v>2.3628882744120512</v>
      </c>
      <c r="C26" s="21">
        <v>24</v>
      </c>
      <c r="D26" s="20">
        <f t="shared" si="0"/>
        <v>1.7957950885531591</v>
      </c>
      <c r="E26" s="21">
        <v>6</v>
      </c>
      <c r="F26" s="20">
        <f t="shared" si="1"/>
        <v>1.6880473832399696</v>
      </c>
      <c r="G26" s="21">
        <v>0</v>
      </c>
      <c r="H26" s="20">
        <f t="shared" si="7"/>
        <v>1.6880473832399696</v>
      </c>
      <c r="I26" s="21">
        <v>16</v>
      </c>
      <c r="J26" s="22">
        <f t="shared" si="2"/>
        <v>39.990399999999994</v>
      </c>
      <c r="K26" s="20">
        <f t="shared" si="8"/>
        <v>1.4179598019215744</v>
      </c>
      <c r="L26" s="20">
        <f t="shared" si="3"/>
        <v>6.2157142002041622E-2</v>
      </c>
      <c r="M26" s="20">
        <f t="shared" si="4"/>
        <v>1.7621238971868789</v>
      </c>
      <c r="N26" s="21">
        <v>49</v>
      </c>
      <c r="O26" s="21">
        <v>185.5</v>
      </c>
      <c r="P26" s="23">
        <f t="shared" si="5"/>
        <v>0.4654666898229492</v>
      </c>
      <c r="Q26" s="115">
        <f t="shared" si="6"/>
        <v>9.4993202004683506E-3</v>
      </c>
      <c r="R26" s="119"/>
    </row>
    <row r="27" spans="1:18" ht="13.8" customHeight="1" x14ac:dyDescent="0.25">
      <c r="A27" s="19">
        <v>1992</v>
      </c>
      <c r="B27" s="20">
        <v>2.0262153261656559</v>
      </c>
      <c r="C27" s="21">
        <v>24</v>
      </c>
      <c r="D27" s="20">
        <f t="shared" si="0"/>
        <v>1.5399236478858986</v>
      </c>
      <c r="E27" s="21">
        <v>6</v>
      </c>
      <c r="F27" s="20">
        <f t="shared" si="1"/>
        <v>1.4475282290127447</v>
      </c>
      <c r="G27" s="21">
        <v>0</v>
      </c>
      <c r="H27" s="20">
        <f t="shared" si="7"/>
        <v>1.4475282290127447</v>
      </c>
      <c r="I27" s="21">
        <v>16</v>
      </c>
      <c r="J27" s="22">
        <f t="shared" si="2"/>
        <v>39.990399999999994</v>
      </c>
      <c r="K27" s="20">
        <f t="shared" si="8"/>
        <v>1.2159237123707056</v>
      </c>
      <c r="L27" s="20">
        <f t="shared" si="3"/>
        <v>5.3300765473784359E-2</v>
      </c>
      <c r="M27" s="20">
        <f t="shared" si="4"/>
        <v>1.5110500507990496</v>
      </c>
      <c r="N27" s="21">
        <v>49</v>
      </c>
      <c r="O27" s="21">
        <v>185.5</v>
      </c>
      <c r="P27" s="23">
        <f t="shared" si="5"/>
        <v>0.39914529643748481</v>
      </c>
      <c r="Q27" s="115">
        <f t="shared" si="6"/>
        <v>8.1458223762752007E-3</v>
      </c>
      <c r="R27" s="119"/>
    </row>
    <row r="28" spans="1:18" ht="13.8" customHeight="1" x14ac:dyDescent="0.25">
      <c r="A28" s="19">
        <v>1993</v>
      </c>
      <c r="B28" s="20">
        <v>2.0756778159881657</v>
      </c>
      <c r="C28" s="21">
        <v>24</v>
      </c>
      <c r="D28" s="20">
        <f t="shared" si="0"/>
        <v>1.5775151401510059</v>
      </c>
      <c r="E28" s="21">
        <v>6</v>
      </c>
      <c r="F28" s="20">
        <f t="shared" si="1"/>
        <v>1.4828642317419456</v>
      </c>
      <c r="G28" s="21">
        <v>0</v>
      </c>
      <c r="H28" s="20">
        <f t="shared" si="7"/>
        <v>1.4828642317419456</v>
      </c>
      <c r="I28" s="21">
        <v>16</v>
      </c>
      <c r="J28" s="22">
        <f t="shared" si="2"/>
        <v>39.990400000000001</v>
      </c>
      <c r="K28" s="20">
        <f t="shared" si="8"/>
        <v>1.2456059546632343</v>
      </c>
      <c r="L28" s="20">
        <f t="shared" si="3"/>
        <v>5.4601904861949997E-2</v>
      </c>
      <c r="M28" s="20">
        <f t="shared" si="4"/>
        <v>1.5479367018838515</v>
      </c>
      <c r="N28" s="21">
        <v>49</v>
      </c>
      <c r="O28" s="21">
        <v>185.5</v>
      </c>
      <c r="P28" s="23">
        <f t="shared" si="5"/>
        <v>0.40888894012026267</v>
      </c>
      <c r="Q28" s="115">
        <f t="shared" si="6"/>
        <v>8.3446722473522993E-3</v>
      </c>
      <c r="R28" s="119"/>
    </row>
    <row r="29" spans="1:18" ht="13.8" customHeight="1" x14ac:dyDescent="0.25">
      <c r="A29" s="19">
        <v>1994</v>
      </c>
      <c r="B29" s="20">
        <v>2.5963065602271524</v>
      </c>
      <c r="C29" s="21">
        <v>24</v>
      </c>
      <c r="D29" s="20">
        <f t="shared" si="0"/>
        <v>1.973192985772636</v>
      </c>
      <c r="E29" s="21">
        <v>6</v>
      </c>
      <c r="F29" s="20">
        <f t="shared" si="1"/>
        <v>1.8548014066262779</v>
      </c>
      <c r="G29" s="21">
        <v>0</v>
      </c>
      <c r="H29" s="20">
        <f t="shared" si="7"/>
        <v>1.8548014066262779</v>
      </c>
      <c r="I29" s="21">
        <v>16</v>
      </c>
      <c r="J29" s="22">
        <f t="shared" si="2"/>
        <v>39.990399999999994</v>
      </c>
      <c r="K29" s="20">
        <f t="shared" si="8"/>
        <v>1.5580331815660735</v>
      </c>
      <c r="L29" s="20">
        <f t="shared" si="3"/>
        <v>6.8297344945362132E-2</v>
      </c>
      <c r="M29" s="20">
        <f t="shared" si="4"/>
        <v>1.9361955805285438</v>
      </c>
      <c r="N29" s="21">
        <v>49</v>
      </c>
      <c r="O29" s="21">
        <v>185.5</v>
      </c>
      <c r="P29" s="23">
        <f t="shared" si="5"/>
        <v>0.51144788919621909</v>
      </c>
      <c r="Q29" s="115">
        <f t="shared" si="6"/>
        <v>1.0437712024412635E-2</v>
      </c>
      <c r="R29" s="119"/>
    </row>
    <row r="30" spans="1:18" ht="13.8" customHeight="1" x14ac:dyDescent="0.25">
      <c r="A30" s="19">
        <v>1995</v>
      </c>
      <c r="B30" s="20">
        <v>2.3327111724696783</v>
      </c>
      <c r="C30" s="21">
        <v>24</v>
      </c>
      <c r="D30" s="20">
        <f t="shared" si="0"/>
        <v>1.7728604910769556</v>
      </c>
      <c r="E30" s="21">
        <v>6</v>
      </c>
      <c r="F30" s="20">
        <f t="shared" si="1"/>
        <v>1.6664888616123383</v>
      </c>
      <c r="G30" s="21">
        <v>0</v>
      </c>
      <c r="H30" s="20">
        <f t="shared" si="7"/>
        <v>1.6664888616123383</v>
      </c>
      <c r="I30" s="21">
        <v>16</v>
      </c>
      <c r="J30" s="22">
        <f t="shared" si="2"/>
        <v>39.990399999999994</v>
      </c>
      <c r="K30" s="20">
        <f t="shared" si="8"/>
        <v>1.3998506437543643</v>
      </c>
      <c r="L30" s="20">
        <f t="shared" si="3"/>
        <v>6.1363315890602274E-2</v>
      </c>
      <c r="M30" s="20">
        <f t="shared" si="4"/>
        <v>1.739619323840629</v>
      </c>
      <c r="N30" s="21">
        <v>49</v>
      </c>
      <c r="O30" s="21">
        <v>185.5</v>
      </c>
      <c r="P30" s="23">
        <f t="shared" si="5"/>
        <v>0.45952208554280771</v>
      </c>
      <c r="Q30" s="115">
        <f t="shared" si="6"/>
        <v>9.3780017457715855E-3</v>
      </c>
      <c r="R30" s="119"/>
    </row>
    <row r="31" spans="1:18" ht="13.8" customHeight="1" x14ac:dyDescent="0.25">
      <c r="A31" s="13">
        <v>1996</v>
      </c>
      <c r="B31" s="83">
        <v>2.2828942955571128</v>
      </c>
      <c r="C31" s="15">
        <v>24</v>
      </c>
      <c r="D31" s="16">
        <f t="shared" si="0"/>
        <v>1.7349996646234058</v>
      </c>
      <c r="E31" s="15">
        <v>6</v>
      </c>
      <c r="F31" s="16">
        <f t="shared" si="1"/>
        <v>1.6308996847460016</v>
      </c>
      <c r="G31" s="15">
        <v>0</v>
      </c>
      <c r="H31" s="16">
        <f t="shared" si="7"/>
        <v>1.6308996847460016</v>
      </c>
      <c r="I31" s="15">
        <v>16</v>
      </c>
      <c r="J31" s="17">
        <f t="shared" si="2"/>
        <v>39.990399999999994</v>
      </c>
      <c r="K31" s="16">
        <f t="shared" si="8"/>
        <v>1.3699557351866414</v>
      </c>
      <c r="L31" s="16">
        <f t="shared" si="3"/>
        <v>6.0052854145167839E-2</v>
      </c>
      <c r="M31" s="16">
        <f t="shared" si="4"/>
        <v>1.7024683885884355</v>
      </c>
      <c r="N31" s="15">
        <v>49</v>
      </c>
      <c r="O31" s="15">
        <v>185.5</v>
      </c>
      <c r="P31" s="18">
        <f t="shared" si="5"/>
        <v>0.44970863094788865</v>
      </c>
      <c r="Q31" s="114">
        <f t="shared" si="6"/>
        <v>9.1777271622018094E-3</v>
      </c>
      <c r="R31" s="119"/>
    </row>
    <row r="32" spans="1:18" ht="13.8" customHeight="1" x14ac:dyDescent="0.25">
      <c r="A32" s="13">
        <v>1997</v>
      </c>
      <c r="B32" s="83">
        <v>2.3091684562789476</v>
      </c>
      <c r="C32" s="15">
        <v>24</v>
      </c>
      <c r="D32" s="16">
        <f t="shared" si="0"/>
        <v>1.7549680267720003</v>
      </c>
      <c r="E32" s="15">
        <v>6</v>
      </c>
      <c r="F32" s="16">
        <f t="shared" si="1"/>
        <v>1.6496699451656802</v>
      </c>
      <c r="G32" s="15">
        <v>0</v>
      </c>
      <c r="H32" s="16">
        <f t="shared" si="7"/>
        <v>1.6496699451656802</v>
      </c>
      <c r="I32" s="15">
        <v>16</v>
      </c>
      <c r="J32" s="17">
        <f t="shared" si="2"/>
        <v>39.990399999999994</v>
      </c>
      <c r="K32" s="16">
        <f t="shared" si="8"/>
        <v>1.3857227539391714</v>
      </c>
      <c r="L32" s="16">
        <f t="shared" si="3"/>
        <v>6.0744011131580115E-2</v>
      </c>
      <c r="M32" s="16">
        <f t="shared" si="4"/>
        <v>1.7220623435747304</v>
      </c>
      <c r="N32" s="15">
        <v>49</v>
      </c>
      <c r="O32" s="15">
        <v>185.5</v>
      </c>
      <c r="P32" s="18">
        <f t="shared" si="5"/>
        <v>0.45488439264238156</v>
      </c>
      <c r="Q32" s="114">
        <f t="shared" si="6"/>
        <v>9.2833549518853385E-3</v>
      </c>
      <c r="R32" s="119"/>
    </row>
    <row r="33" spans="1:18" ht="13.8" customHeight="1" x14ac:dyDescent="0.25">
      <c r="A33" s="13">
        <v>1998</v>
      </c>
      <c r="B33" s="83">
        <v>2.2028160657696976</v>
      </c>
      <c r="C33" s="15">
        <v>24</v>
      </c>
      <c r="D33" s="16">
        <f t="shared" si="0"/>
        <v>1.6741402099849703</v>
      </c>
      <c r="E33" s="15">
        <v>6</v>
      </c>
      <c r="F33" s="16">
        <f t="shared" si="1"/>
        <v>1.5736917973858719</v>
      </c>
      <c r="G33" s="15">
        <v>0</v>
      </c>
      <c r="H33" s="16">
        <f t="shared" si="7"/>
        <v>1.5736917973858719</v>
      </c>
      <c r="I33" s="15">
        <v>16</v>
      </c>
      <c r="J33" s="17">
        <f t="shared" si="2"/>
        <v>39.990400000000001</v>
      </c>
      <c r="K33" s="16">
        <f t="shared" si="8"/>
        <v>1.3219011098041324</v>
      </c>
      <c r="L33" s="16">
        <f t="shared" si="3"/>
        <v>5.7946350018811286E-2</v>
      </c>
      <c r="M33" s="16">
        <f t="shared" si="4"/>
        <v>1.6427500498582905</v>
      </c>
      <c r="N33" s="15">
        <v>49</v>
      </c>
      <c r="O33" s="15">
        <v>185.5</v>
      </c>
      <c r="P33" s="18">
        <f t="shared" si="5"/>
        <v>0.43393397543426543</v>
      </c>
      <c r="Q33" s="114">
        <f t="shared" si="6"/>
        <v>8.855795417025825E-3</v>
      </c>
      <c r="R33" s="119"/>
    </row>
    <row r="34" spans="1:18" ht="13.8" customHeight="1" x14ac:dyDescent="0.25">
      <c r="A34" s="13">
        <v>1999</v>
      </c>
      <c r="B34" s="83">
        <v>2.5063067437655522</v>
      </c>
      <c r="C34" s="15">
        <v>24</v>
      </c>
      <c r="D34" s="16">
        <f t="shared" si="0"/>
        <v>1.9047931252618198</v>
      </c>
      <c r="E34" s="15">
        <v>6</v>
      </c>
      <c r="F34" s="16">
        <f t="shared" si="1"/>
        <v>1.7905055377461105</v>
      </c>
      <c r="G34" s="15">
        <v>0</v>
      </c>
      <c r="H34" s="16">
        <f t="shared" si="7"/>
        <v>1.7905055377461105</v>
      </c>
      <c r="I34" s="15">
        <v>16</v>
      </c>
      <c r="J34" s="17">
        <f t="shared" si="2"/>
        <v>39.990400000000001</v>
      </c>
      <c r="K34" s="16">
        <f t="shared" si="8"/>
        <v>1.5040246517067328</v>
      </c>
      <c r="L34" s="16">
        <f t="shared" si="3"/>
        <v>6.5929847746048556E-2</v>
      </c>
      <c r="M34" s="16">
        <f t="shared" si="4"/>
        <v>1.8690782186766035</v>
      </c>
      <c r="N34" s="15">
        <v>49</v>
      </c>
      <c r="O34" s="15">
        <v>185.5</v>
      </c>
      <c r="P34" s="18">
        <f t="shared" si="5"/>
        <v>0.49371877474476322</v>
      </c>
      <c r="Q34" s="114">
        <f t="shared" si="6"/>
        <v>1.0075893362138025E-2</v>
      </c>
      <c r="R34" s="119"/>
    </row>
    <row r="35" spans="1:18" ht="13.8" customHeight="1" x14ac:dyDescent="0.25">
      <c r="A35" s="13">
        <v>2000</v>
      </c>
      <c r="B35" s="83">
        <v>2.6317672447712956</v>
      </c>
      <c r="C35" s="15">
        <v>24</v>
      </c>
      <c r="D35" s="16">
        <f t="shared" si="0"/>
        <v>2.0001431060261847</v>
      </c>
      <c r="E35" s="15">
        <v>6</v>
      </c>
      <c r="F35" s="16">
        <f t="shared" si="1"/>
        <v>1.8801345196646135</v>
      </c>
      <c r="G35" s="15">
        <v>0</v>
      </c>
      <c r="H35" s="16">
        <f t="shared" si="7"/>
        <v>1.8801345196646135</v>
      </c>
      <c r="I35" s="15">
        <v>16</v>
      </c>
      <c r="J35" s="17">
        <f t="shared" si="2"/>
        <v>39.990400000000001</v>
      </c>
      <c r="K35" s="16">
        <f t="shared" si="8"/>
        <v>1.5793129965182753</v>
      </c>
      <c r="L35" s="16">
        <f t="shared" si="3"/>
        <v>6.923015875148604E-2</v>
      </c>
      <c r="M35" s="16">
        <f t="shared" si="4"/>
        <v>1.9626403855252534</v>
      </c>
      <c r="N35" s="15">
        <v>49</v>
      </c>
      <c r="O35" s="15">
        <v>185.5</v>
      </c>
      <c r="P35" s="18">
        <f t="shared" si="5"/>
        <v>0.51843330938402921</v>
      </c>
      <c r="Q35" s="114">
        <f t="shared" si="6"/>
        <v>1.0580271620082229E-2</v>
      </c>
      <c r="R35" s="119"/>
    </row>
    <row r="36" spans="1:18" ht="13.8" customHeight="1" x14ac:dyDescent="0.25">
      <c r="A36" s="19">
        <v>2001</v>
      </c>
      <c r="B36" s="20">
        <v>2.7425941063573598</v>
      </c>
      <c r="C36" s="21">
        <v>24</v>
      </c>
      <c r="D36" s="20">
        <f t="shared" si="0"/>
        <v>2.0843715208315934</v>
      </c>
      <c r="E36" s="21">
        <v>6</v>
      </c>
      <c r="F36" s="20">
        <f t="shared" si="1"/>
        <v>1.9593092295816978</v>
      </c>
      <c r="G36" s="21">
        <v>0</v>
      </c>
      <c r="H36" s="20">
        <f t="shared" si="7"/>
        <v>1.9593092295816978</v>
      </c>
      <c r="I36" s="21">
        <v>16</v>
      </c>
      <c r="J36" s="22">
        <f t="shared" si="2"/>
        <v>39.990399999999994</v>
      </c>
      <c r="K36" s="20">
        <f t="shared" si="8"/>
        <v>1.6458197528486262</v>
      </c>
      <c r="L36" s="20">
        <f t="shared" si="3"/>
        <v>7.2145523412542517E-2</v>
      </c>
      <c r="M36" s="20">
        <f t="shared" si="4"/>
        <v>2.0452895159838742</v>
      </c>
      <c r="N36" s="21">
        <v>49</v>
      </c>
      <c r="O36" s="21">
        <v>185.5</v>
      </c>
      <c r="P36" s="23">
        <f t="shared" si="5"/>
        <v>0.54026515516555174</v>
      </c>
      <c r="Q36" s="115">
        <f t="shared" si="6"/>
        <v>1.1025819493174525E-2</v>
      </c>
      <c r="R36" s="119"/>
    </row>
    <row r="37" spans="1:18" ht="13.8" customHeight="1" x14ac:dyDescent="0.25">
      <c r="A37" s="19">
        <v>2002</v>
      </c>
      <c r="B37" s="20">
        <v>2.2458126264309817</v>
      </c>
      <c r="C37" s="21">
        <v>24</v>
      </c>
      <c r="D37" s="20">
        <f t="shared" si="0"/>
        <v>1.706817596087546</v>
      </c>
      <c r="E37" s="21">
        <v>6</v>
      </c>
      <c r="F37" s="20">
        <f t="shared" si="1"/>
        <v>1.6044085403222932</v>
      </c>
      <c r="G37" s="21">
        <v>0</v>
      </c>
      <c r="H37" s="20">
        <f t="shared" si="7"/>
        <v>1.6044085403222932</v>
      </c>
      <c r="I37" s="21">
        <v>16</v>
      </c>
      <c r="J37" s="22">
        <f t="shared" si="2"/>
        <v>39.990400000000001</v>
      </c>
      <c r="K37" s="20">
        <f t="shared" si="8"/>
        <v>1.3477031738707264</v>
      </c>
      <c r="L37" s="20">
        <f t="shared" si="3"/>
        <v>5.907739940255239E-2</v>
      </c>
      <c r="M37" s="20">
        <f t="shared" si="4"/>
        <v>1.6748147343626589</v>
      </c>
      <c r="N37" s="21">
        <v>49</v>
      </c>
      <c r="O37" s="21">
        <v>185.5</v>
      </c>
      <c r="P37" s="23">
        <f t="shared" si="5"/>
        <v>0.44240389209579667</v>
      </c>
      <c r="Q37" s="115">
        <f t="shared" si="6"/>
        <v>9.028650859097891E-3</v>
      </c>
      <c r="R37" s="119"/>
    </row>
    <row r="38" spans="1:18" ht="13.8" customHeight="1" x14ac:dyDescent="0.25">
      <c r="A38" s="19">
        <v>2003</v>
      </c>
      <c r="B38" s="20">
        <v>2.2999548420836819</v>
      </c>
      <c r="C38" s="21">
        <v>24</v>
      </c>
      <c r="D38" s="20">
        <f t="shared" si="0"/>
        <v>1.7479656799835983</v>
      </c>
      <c r="E38" s="21">
        <v>6</v>
      </c>
      <c r="F38" s="20">
        <f t="shared" si="1"/>
        <v>1.6430877391845824</v>
      </c>
      <c r="G38" s="21">
        <v>0</v>
      </c>
      <c r="H38" s="20">
        <f t="shared" si="7"/>
        <v>1.6430877391845824</v>
      </c>
      <c r="I38" s="21">
        <v>16</v>
      </c>
      <c r="J38" s="22">
        <f t="shared" si="2"/>
        <v>39.990399999999994</v>
      </c>
      <c r="K38" s="20">
        <f t="shared" si="8"/>
        <v>1.3801937009150493</v>
      </c>
      <c r="L38" s="20">
        <f t="shared" si="3"/>
        <v>6.0501641683947366E-2</v>
      </c>
      <c r="M38" s="20">
        <f t="shared" ref="M38:M43" si="9">+L38*28.3495</f>
        <v>1.7151912909190659</v>
      </c>
      <c r="N38" s="21">
        <v>49</v>
      </c>
      <c r="O38" s="21">
        <v>185.5</v>
      </c>
      <c r="P38" s="23">
        <f t="shared" si="5"/>
        <v>0.45306939760126264</v>
      </c>
      <c r="Q38" s="115">
        <f t="shared" si="6"/>
        <v>9.2463142367604622E-3</v>
      </c>
      <c r="R38" s="119"/>
    </row>
    <row r="39" spans="1:18" ht="13.8" customHeight="1" x14ac:dyDescent="0.25">
      <c r="A39" s="19">
        <v>2004</v>
      </c>
      <c r="B39" s="20">
        <v>2.6535042794579828</v>
      </c>
      <c r="C39" s="21">
        <v>24</v>
      </c>
      <c r="D39" s="20">
        <f t="shared" si="0"/>
        <v>2.0166632523880672</v>
      </c>
      <c r="E39" s="21">
        <v>6</v>
      </c>
      <c r="F39" s="20">
        <f t="shared" si="1"/>
        <v>1.8956634572447832</v>
      </c>
      <c r="G39" s="21">
        <v>0</v>
      </c>
      <c r="H39" s="20">
        <f t="shared" si="7"/>
        <v>1.8956634572447832</v>
      </c>
      <c r="I39" s="21">
        <v>16</v>
      </c>
      <c r="J39" s="22">
        <f t="shared" si="2"/>
        <v>39.990399999999994</v>
      </c>
      <c r="K39" s="20">
        <f t="shared" si="8"/>
        <v>1.5923573040856178</v>
      </c>
      <c r="L39" s="20">
        <f t="shared" si="3"/>
        <v>6.9801964014712017E-2</v>
      </c>
      <c r="M39" s="20">
        <f t="shared" si="9"/>
        <v>1.9788507788350782</v>
      </c>
      <c r="N39" s="21">
        <v>49</v>
      </c>
      <c r="O39" s="21">
        <v>185.5</v>
      </c>
      <c r="P39" s="23">
        <f t="shared" si="5"/>
        <v>0.52271530006964328</v>
      </c>
      <c r="Q39" s="115">
        <f t="shared" si="6"/>
        <v>1.0667659185094762E-2</v>
      </c>
      <c r="R39" s="119"/>
    </row>
    <row r="40" spans="1:18" ht="13.8" customHeight="1" x14ac:dyDescent="0.25">
      <c r="A40" s="19">
        <v>2005</v>
      </c>
      <c r="B40" s="20">
        <v>2.8181763861515501</v>
      </c>
      <c r="C40" s="21">
        <v>24</v>
      </c>
      <c r="D40" s="20">
        <f t="shared" si="0"/>
        <v>2.1418140534751782</v>
      </c>
      <c r="E40" s="21">
        <v>6</v>
      </c>
      <c r="F40" s="20">
        <f t="shared" si="1"/>
        <v>2.0133052102666675</v>
      </c>
      <c r="G40" s="21">
        <v>0</v>
      </c>
      <c r="H40" s="20">
        <f t="shared" si="7"/>
        <v>2.0133052102666675</v>
      </c>
      <c r="I40" s="21">
        <v>16</v>
      </c>
      <c r="J40" s="22">
        <f t="shared" si="2"/>
        <v>39.990399999999994</v>
      </c>
      <c r="K40" s="20">
        <f t="shared" si="8"/>
        <v>1.6911763766240007</v>
      </c>
      <c r="L40" s="20">
        <f t="shared" si="3"/>
        <v>7.4133758975298655E-2</v>
      </c>
      <c r="M40" s="20">
        <f t="shared" si="9"/>
        <v>2.1016550000702292</v>
      </c>
      <c r="N40" s="21">
        <v>49</v>
      </c>
      <c r="O40" s="21">
        <v>185.5</v>
      </c>
      <c r="P40" s="23">
        <f t="shared" si="5"/>
        <v>0.55515415096194731</v>
      </c>
      <c r="Q40" s="115">
        <f t="shared" si="6"/>
        <v>1.1329676550243823E-2</v>
      </c>
      <c r="R40" s="119"/>
    </row>
    <row r="41" spans="1:18" ht="13.8" customHeight="1" x14ac:dyDescent="0.25">
      <c r="A41" s="13">
        <v>2006</v>
      </c>
      <c r="B41" s="83">
        <v>2.5383165705756414</v>
      </c>
      <c r="C41" s="15">
        <v>24</v>
      </c>
      <c r="D41" s="16">
        <f t="shared" si="0"/>
        <v>1.9291205936374873</v>
      </c>
      <c r="E41" s="15">
        <v>6</v>
      </c>
      <c r="F41" s="16">
        <f t="shared" si="1"/>
        <v>1.8133733580192382</v>
      </c>
      <c r="G41" s="15">
        <v>0</v>
      </c>
      <c r="H41" s="16">
        <f t="shared" si="7"/>
        <v>1.8133733580192382</v>
      </c>
      <c r="I41" s="15">
        <v>16</v>
      </c>
      <c r="J41" s="17">
        <f t="shared" si="2"/>
        <v>39.990400000000001</v>
      </c>
      <c r="K41" s="16">
        <f t="shared" si="8"/>
        <v>1.5232336207361601</v>
      </c>
      <c r="L41" s="16">
        <f t="shared" si="3"/>
        <v>6.6771884744598803E-2</v>
      </c>
      <c r="M41" s="16">
        <f t="shared" si="9"/>
        <v>1.8929495465670036</v>
      </c>
      <c r="N41" s="15">
        <v>49</v>
      </c>
      <c r="O41" s="15">
        <v>185.5</v>
      </c>
      <c r="P41" s="18">
        <f t="shared" si="5"/>
        <v>0.50002440852713304</v>
      </c>
      <c r="Q41" s="114">
        <f t="shared" si="6"/>
        <v>1.0204579765859858E-2</v>
      </c>
      <c r="R41" s="119"/>
    </row>
    <row r="42" spans="1:18" ht="13.8" customHeight="1" x14ac:dyDescent="0.25">
      <c r="A42" s="13">
        <v>2007</v>
      </c>
      <c r="B42" s="83">
        <v>2.5535392675055939</v>
      </c>
      <c r="C42" s="15">
        <v>24</v>
      </c>
      <c r="D42" s="16">
        <f t="shared" si="0"/>
        <v>1.9406898433042514</v>
      </c>
      <c r="E42" s="15">
        <v>6</v>
      </c>
      <c r="F42" s="16">
        <f t="shared" si="1"/>
        <v>1.8242484527059963</v>
      </c>
      <c r="G42" s="15">
        <v>0</v>
      </c>
      <c r="H42" s="16">
        <f t="shared" si="7"/>
        <v>1.8242484527059963</v>
      </c>
      <c r="I42" s="15">
        <v>16</v>
      </c>
      <c r="J42" s="17">
        <f t="shared" si="2"/>
        <v>39.990400000000001</v>
      </c>
      <c r="K42" s="16">
        <f t="shared" si="8"/>
        <v>1.5323687002730368</v>
      </c>
      <c r="L42" s="16">
        <f t="shared" si="3"/>
        <v>6.7172326587311204E-2</v>
      </c>
      <c r="M42" s="16">
        <f t="shared" si="9"/>
        <v>1.9043018725869789</v>
      </c>
      <c r="N42" s="15">
        <v>49</v>
      </c>
      <c r="O42" s="15">
        <v>185.5</v>
      </c>
      <c r="P42" s="18">
        <f t="shared" si="5"/>
        <v>0.50302313615505101</v>
      </c>
      <c r="Q42" s="114">
        <f t="shared" si="6"/>
        <v>1.0265778288878593E-2</v>
      </c>
      <c r="R42" s="119"/>
    </row>
    <row r="43" spans="1:18" ht="13.8" customHeight="1" x14ac:dyDescent="0.25">
      <c r="A43" s="13">
        <v>2008</v>
      </c>
      <c r="B43" s="83">
        <v>2.5813310398081746</v>
      </c>
      <c r="C43" s="15">
        <v>24</v>
      </c>
      <c r="D43" s="16">
        <f t="shared" si="0"/>
        <v>1.9618115902542126</v>
      </c>
      <c r="E43" s="15">
        <v>6</v>
      </c>
      <c r="F43" s="16">
        <f t="shared" si="1"/>
        <v>1.8441028948389597</v>
      </c>
      <c r="G43" s="15">
        <v>0</v>
      </c>
      <c r="H43" s="16">
        <f t="shared" si="7"/>
        <v>1.8441028948389597</v>
      </c>
      <c r="I43" s="15">
        <v>16</v>
      </c>
      <c r="J43" s="17">
        <f t="shared" si="2"/>
        <v>39.990400000000001</v>
      </c>
      <c r="K43" s="16">
        <f t="shared" si="8"/>
        <v>1.5490464316647261</v>
      </c>
      <c r="L43" s="16">
        <f t="shared" si="3"/>
        <v>6.790340522365923E-2</v>
      </c>
      <c r="M43" s="16">
        <f t="shared" si="9"/>
        <v>1.9250275863881272</v>
      </c>
      <c r="N43" s="15">
        <v>49</v>
      </c>
      <c r="O43" s="15">
        <v>185.5</v>
      </c>
      <c r="P43" s="18">
        <f t="shared" si="5"/>
        <v>0.50849785300818451</v>
      </c>
      <c r="Q43" s="114">
        <f t="shared" si="6"/>
        <v>1.0377507204248664E-2</v>
      </c>
      <c r="R43" s="119"/>
    </row>
    <row r="44" spans="1:18" ht="13.8" customHeight="1" x14ac:dyDescent="0.25">
      <c r="A44" s="13">
        <v>2009</v>
      </c>
      <c r="B44" s="83">
        <v>2.3080108154538284</v>
      </c>
      <c r="C44" s="15">
        <v>24</v>
      </c>
      <c r="D44" s="16">
        <f t="shared" si="0"/>
        <v>1.7540882197449097</v>
      </c>
      <c r="E44" s="15">
        <v>6</v>
      </c>
      <c r="F44" s="16">
        <f t="shared" si="1"/>
        <v>1.6488429265602151</v>
      </c>
      <c r="G44" s="15">
        <v>0</v>
      </c>
      <c r="H44" s="16">
        <f t="shared" si="7"/>
        <v>1.6488429265602151</v>
      </c>
      <c r="I44" s="15">
        <v>16</v>
      </c>
      <c r="J44" s="17">
        <f t="shared" si="2"/>
        <v>39.990399999999994</v>
      </c>
      <c r="K44" s="16">
        <f t="shared" si="8"/>
        <v>1.3850280583105807</v>
      </c>
      <c r="L44" s="16">
        <f t="shared" si="3"/>
        <v>6.0713558720463814E-2</v>
      </c>
      <c r="M44" s="16">
        <f t="shared" ref="M44:M49" si="10">+L44*28.3495</f>
        <v>1.7211990329457889</v>
      </c>
      <c r="N44" s="15">
        <v>49</v>
      </c>
      <c r="O44" s="15">
        <v>185.5</v>
      </c>
      <c r="P44" s="18">
        <f t="shared" si="5"/>
        <v>0.45465634832530272</v>
      </c>
      <c r="Q44" s="114">
        <f t="shared" si="6"/>
        <v>9.2787009862306674E-3</v>
      </c>
      <c r="R44" s="119"/>
    </row>
    <row r="45" spans="1:18" ht="13.8" customHeight="1" x14ac:dyDescent="0.25">
      <c r="A45" s="13">
        <v>2010</v>
      </c>
      <c r="B45" s="83">
        <v>2.5384641092479043</v>
      </c>
      <c r="C45" s="15">
        <v>24</v>
      </c>
      <c r="D45" s="16">
        <f t="shared" si="0"/>
        <v>1.9292327230284072</v>
      </c>
      <c r="E45" s="15">
        <v>6</v>
      </c>
      <c r="F45" s="16">
        <f t="shared" si="1"/>
        <v>1.8134787596467028</v>
      </c>
      <c r="G45" s="15">
        <v>0</v>
      </c>
      <c r="H45" s="16">
        <f t="shared" si="7"/>
        <v>1.8134787596467028</v>
      </c>
      <c r="I45" s="15">
        <v>16</v>
      </c>
      <c r="J45" s="17">
        <f t="shared" si="2"/>
        <v>39.990400000000001</v>
      </c>
      <c r="K45" s="16">
        <f t="shared" si="8"/>
        <v>1.5233221581032304</v>
      </c>
      <c r="L45" s="16">
        <f t="shared" si="3"/>
        <v>6.6775765834662146E-2</v>
      </c>
      <c r="M45" s="16">
        <f t="shared" si="10"/>
        <v>1.8930595735297544</v>
      </c>
      <c r="N45" s="15">
        <v>49</v>
      </c>
      <c r="O45" s="15">
        <v>185.5</v>
      </c>
      <c r="P45" s="18">
        <f t="shared" si="5"/>
        <v>0.50005347225314267</v>
      </c>
      <c r="Q45" s="114">
        <f t="shared" si="6"/>
        <v>1.0205172903125361E-2</v>
      </c>
      <c r="R45" s="119"/>
    </row>
    <row r="46" spans="1:18" ht="13.8" customHeight="1" x14ac:dyDescent="0.25">
      <c r="A46" s="24">
        <v>2011</v>
      </c>
      <c r="B46" s="20">
        <v>2.5663516507926154</v>
      </c>
      <c r="C46" s="25">
        <v>24</v>
      </c>
      <c r="D46" s="26">
        <f t="shared" si="0"/>
        <v>1.9504272546023877</v>
      </c>
      <c r="E46" s="25">
        <v>6</v>
      </c>
      <c r="F46" s="26">
        <f t="shared" si="1"/>
        <v>1.8334016193262446</v>
      </c>
      <c r="G46" s="25">
        <v>0</v>
      </c>
      <c r="H46" s="20">
        <f t="shared" si="7"/>
        <v>1.8334016193262446</v>
      </c>
      <c r="I46" s="25">
        <v>16</v>
      </c>
      <c r="J46" s="27">
        <f t="shared" si="2"/>
        <v>39.990399999999994</v>
      </c>
      <c r="K46" s="20">
        <f t="shared" si="8"/>
        <v>1.5400573602340455</v>
      </c>
      <c r="L46" s="26">
        <f t="shared" si="3"/>
        <v>6.7509363736286923E-2</v>
      </c>
      <c r="M46" s="26">
        <f t="shared" si="10"/>
        <v>1.913856707241866</v>
      </c>
      <c r="N46" s="21">
        <v>49</v>
      </c>
      <c r="O46" s="21">
        <v>185.5</v>
      </c>
      <c r="P46" s="28">
        <f t="shared" si="5"/>
        <v>0.50554705474313433</v>
      </c>
      <c r="Q46" s="116">
        <f t="shared" si="6"/>
        <v>1.0317286831492538E-2</v>
      </c>
      <c r="R46" s="119"/>
    </row>
    <row r="47" spans="1:18" ht="13.8" customHeight="1" x14ac:dyDescent="0.25">
      <c r="A47" s="19">
        <v>2012</v>
      </c>
      <c r="B47" s="20">
        <v>2.6699917417885057</v>
      </c>
      <c r="C47" s="21">
        <v>24</v>
      </c>
      <c r="D47" s="20">
        <f t="shared" ref="D47:D52" si="11">+B47-B47*(C47/100)</f>
        <v>2.0291937237592643</v>
      </c>
      <c r="E47" s="21">
        <v>6</v>
      </c>
      <c r="F47" s="20">
        <f t="shared" ref="F47:F52" si="12">+(D47-D47*(E47)/100)</f>
        <v>1.9074421003337085</v>
      </c>
      <c r="G47" s="21">
        <v>0</v>
      </c>
      <c r="H47" s="20">
        <f t="shared" si="7"/>
        <v>1.9074421003337085</v>
      </c>
      <c r="I47" s="21">
        <v>16</v>
      </c>
      <c r="J47" s="22">
        <f t="shared" ref="J47:J52" si="13">100-(K47/B47*100)</f>
        <v>39.990400000000001</v>
      </c>
      <c r="K47" s="20">
        <f t="shared" si="8"/>
        <v>1.6022513642803151</v>
      </c>
      <c r="L47" s="20">
        <f t="shared" ref="L47:L52" si="14">+(K47/365)*16</f>
        <v>7.0235676242424772E-2</v>
      </c>
      <c r="M47" s="20">
        <f t="shared" si="10"/>
        <v>1.9911463036346211</v>
      </c>
      <c r="N47" s="21">
        <v>49</v>
      </c>
      <c r="O47" s="21">
        <v>185.5</v>
      </c>
      <c r="P47" s="23">
        <f t="shared" ref="P47:P52" si="15">+Q47*N47</f>
        <v>0.52596317454499419</v>
      </c>
      <c r="Q47" s="115">
        <f t="shared" ref="Q47:Q52" si="16">+M47/O47</f>
        <v>1.0733942337652944E-2</v>
      </c>
      <c r="R47" s="119"/>
    </row>
    <row r="48" spans="1:18" ht="13.8" customHeight="1" x14ac:dyDescent="0.25">
      <c r="A48" s="19">
        <v>2013</v>
      </c>
      <c r="B48" s="20">
        <v>2.6673683429315975</v>
      </c>
      <c r="C48" s="21">
        <v>24</v>
      </c>
      <c r="D48" s="20">
        <f t="shared" si="11"/>
        <v>2.0271999406280141</v>
      </c>
      <c r="E48" s="21">
        <v>6</v>
      </c>
      <c r="F48" s="20">
        <f t="shared" si="12"/>
        <v>1.9055679441903333</v>
      </c>
      <c r="G48" s="21">
        <v>0</v>
      </c>
      <c r="H48" s="20">
        <f t="shared" si="7"/>
        <v>1.9055679441903333</v>
      </c>
      <c r="I48" s="21">
        <v>16</v>
      </c>
      <c r="J48" s="22">
        <f t="shared" si="13"/>
        <v>39.990399999999994</v>
      </c>
      <c r="K48" s="20">
        <f t="shared" si="8"/>
        <v>1.6006770731198801</v>
      </c>
      <c r="L48" s="20">
        <f t="shared" si="14"/>
        <v>7.0166666218953649E-2</v>
      </c>
      <c r="M48" s="20">
        <f t="shared" si="10"/>
        <v>1.9891899039742265</v>
      </c>
      <c r="N48" s="21">
        <v>49</v>
      </c>
      <c r="O48" s="21">
        <v>185.5</v>
      </c>
      <c r="P48" s="23">
        <f t="shared" si="15"/>
        <v>0.5254463897290409</v>
      </c>
      <c r="Q48" s="115">
        <f t="shared" si="16"/>
        <v>1.0723395708755938E-2</v>
      </c>
      <c r="R48" s="119"/>
    </row>
    <row r="49" spans="1:18" ht="13.8" customHeight="1" x14ac:dyDescent="0.25">
      <c r="A49" s="19">
        <v>2014</v>
      </c>
      <c r="B49" s="20">
        <v>2.5581832517018515</v>
      </c>
      <c r="C49" s="21">
        <v>24</v>
      </c>
      <c r="D49" s="20">
        <f t="shared" si="11"/>
        <v>1.9442192712934072</v>
      </c>
      <c r="E49" s="21">
        <v>6</v>
      </c>
      <c r="F49" s="20">
        <f t="shared" si="12"/>
        <v>1.8275661150158027</v>
      </c>
      <c r="G49" s="21">
        <v>0</v>
      </c>
      <c r="H49" s="20">
        <f t="shared" si="7"/>
        <v>1.8275661150158027</v>
      </c>
      <c r="I49" s="21">
        <v>16</v>
      </c>
      <c r="J49" s="22">
        <f t="shared" si="13"/>
        <v>39.990399999999994</v>
      </c>
      <c r="K49" s="20">
        <f t="shared" si="8"/>
        <v>1.5351555366132743</v>
      </c>
      <c r="L49" s="20">
        <f t="shared" si="14"/>
        <v>6.7294489276198327E-2</v>
      </c>
      <c r="M49" s="20">
        <f t="shared" si="10"/>
        <v>1.9077651237355844</v>
      </c>
      <c r="N49" s="21">
        <v>49</v>
      </c>
      <c r="O49" s="21">
        <v>185.5</v>
      </c>
      <c r="P49" s="23">
        <f t="shared" si="15"/>
        <v>0.50393795721317325</v>
      </c>
      <c r="Q49" s="115">
        <f t="shared" si="16"/>
        <v>1.028444810639129E-2</v>
      </c>
      <c r="R49" s="119"/>
    </row>
    <row r="50" spans="1:18" ht="13.8" customHeight="1" x14ac:dyDescent="0.25">
      <c r="A50" s="24">
        <v>2015</v>
      </c>
      <c r="B50" s="20">
        <v>2.9004723216188895</v>
      </c>
      <c r="C50" s="25">
        <v>24</v>
      </c>
      <c r="D50" s="26">
        <f t="shared" si="11"/>
        <v>2.2043589644303561</v>
      </c>
      <c r="E50" s="25">
        <v>6</v>
      </c>
      <c r="F50" s="26">
        <f t="shared" si="12"/>
        <v>2.0720974265645347</v>
      </c>
      <c r="G50" s="25">
        <v>0</v>
      </c>
      <c r="H50" s="20">
        <f t="shared" si="7"/>
        <v>2.0720974265645347</v>
      </c>
      <c r="I50" s="25">
        <v>16</v>
      </c>
      <c r="J50" s="27">
        <f t="shared" si="13"/>
        <v>39.990399999999994</v>
      </c>
      <c r="K50" s="20">
        <f t="shared" si="8"/>
        <v>1.7405618383142092</v>
      </c>
      <c r="L50" s="26">
        <f t="shared" si="14"/>
        <v>7.6298601131581767E-2</v>
      </c>
      <c r="M50" s="26">
        <f t="shared" ref="M50:M57" si="17">+L50*28.3495</f>
        <v>2.1630271927797771</v>
      </c>
      <c r="N50" s="25">
        <v>49</v>
      </c>
      <c r="O50" s="25">
        <v>185.5</v>
      </c>
      <c r="P50" s="28">
        <f t="shared" si="15"/>
        <v>0.57136567356446943</v>
      </c>
      <c r="Q50" s="116">
        <f t="shared" si="16"/>
        <v>1.1660523950295295E-2</v>
      </c>
      <c r="R50" s="119"/>
    </row>
    <row r="51" spans="1:18" ht="13.8" customHeight="1" x14ac:dyDescent="0.25">
      <c r="A51" s="29">
        <v>2016</v>
      </c>
      <c r="B51" s="83">
        <v>2.5841325541699711</v>
      </c>
      <c r="C51" s="30">
        <v>24</v>
      </c>
      <c r="D51" s="14">
        <f t="shared" si="11"/>
        <v>1.9639407411691781</v>
      </c>
      <c r="E51" s="30">
        <v>6</v>
      </c>
      <c r="F51" s="14">
        <f t="shared" si="12"/>
        <v>1.8461042966990273</v>
      </c>
      <c r="G51" s="30">
        <v>0</v>
      </c>
      <c r="H51" s="16">
        <f t="shared" si="7"/>
        <v>1.8461042966990273</v>
      </c>
      <c r="I51" s="30">
        <v>16</v>
      </c>
      <c r="J51" s="32">
        <f t="shared" si="13"/>
        <v>39.990400000000001</v>
      </c>
      <c r="K51" s="16">
        <f t="shared" si="8"/>
        <v>1.5507276092271829</v>
      </c>
      <c r="L51" s="14">
        <f t="shared" si="14"/>
        <v>6.7977100678451849E-2</v>
      </c>
      <c r="M51" s="14">
        <f t="shared" si="17"/>
        <v>1.9271168156837706</v>
      </c>
      <c r="N51" s="30">
        <v>49</v>
      </c>
      <c r="O51" s="30">
        <v>185.5</v>
      </c>
      <c r="P51" s="33">
        <f t="shared" si="15"/>
        <v>0.50904972489759981</v>
      </c>
      <c r="Q51" s="117">
        <f t="shared" si="16"/>
        <v>1.0388769895869383E-2</v>
      </c>
      <c r="R51" s="119"/>
    </row>
    <row r="52" spans="1:18" ht="13.8" customHeight="1" x14ac:dyDescent="0.25">
      <c r="A52" s="29">
        <v>2017</v>
      </c>
      <c r="B52" s="83">
        <v>3.2588046524845953</v>
      </c>
      <c r="C52" s="30">
        <v>24</v>
      </c>
      <c r="D52" s="14">
        <f t="shared" si="11"/>
        <v>2.4766915358882926</v>
      </c>
      <c r="E52" s="30">
        <v>6</v>
      </c>
      <c r="F52" s="14">
        <f t="shared" si="12"/>
        <v>2.3280900437349952</v>
      </c>
      <c r="G52" s="30">
        <v>0</v>
      </c>
      <c r="H52" s="16">
        <f t="shared" si="7"/>
        <v>2.3280900437349952</v>
      </c>
      <c r="I52" s="30">
        <v>16</v>
      </c>
      <c r="J52" s="32">
        <f t="shared" si="13"/>
        <v>39.990399999999994</v>
      </c>
      <c r="K52" s="16">
        <f t="shared" si="8"/>
        <v>1.9555956367373959</v>
      </c>
      <c r="L52" s="14">
        <f t="shared" si="14"/>
        <v>8.5724740240543384E-2</v>
      </c>
      <c r="M52" s="14">
        <f t="shared" si="17"/>
        <v>2.4302535234492848</v>
      </c>
      <c r="N52" s="30">
        <v>49</v>
      </c>
      <c r="O52" s="30">
        <v>185.5</v>
      </c>
      <c r="P52" s="33">
        <f t="shared" si="15"/>
        <v>0.64195376091113188</v>
      </c>
      <c r="Q52" s="117">
        <f t="shared" si="16"/>
        <v>1.3101097161451671E-2</v>
      </c>
      <c r="R52" s="119"/>
    </row>
    <row r="53" spans="1:18" ht="13.8" customHeight="1" x14ac:dyDescent="0.25">
      <c r="A53" s="59">
        <v>2018</v>
      </c>
      <c r="B53" s="83">
        <v>3.5792699895558564</v>
      </c>
      <c r="C53" s="31">
        <v>24</v>
      </c>
      <c r="D53" s="35">
        <f>+B53-B53*(C53/100)</f>
        <v>2.7202451920624506</v>
      </c>
      <c r="E53" s="31">
        <v>6</v>
      </c>
      <c r="F53" s="35">
        <f>+(D53-D53*(E53)/100)</f>
        <v>2.5570304805387036</v>
      </c>
      <c r="G53" s="31">
        <v>0</v>
      </c>
      <c r="H53" s="80">
        <f>F53-(F53*G53/100)</f>
        <v>2.5570304805387036</v>
      </c>
      <c r="I53" s="31">
        <v>16</v>
      </c>
      <c r="J53" s="60">
        <f>100-(K53/B53*100)</f>
        <v>39.990400000000015</v>
      </c>
      <c r="K53" s="80">
        <f>+H53-H53*I53/100</f>
        <v>2.1479056036525108</v>
      </c>
      <c r="L53" s="35">
        <f>+(K53/365)*16</f>
        <v>9.415476618750733E-2</v>
      </c>
      <c r="M53" s="35">
        <f t="shared" si="17"/>
        <v>2.6692405440327391</v>
      </c>
      <c r="N53" s="31">
        <v>49</v>
      </c>
      <c r="O53" s="31">
        <v>185.5</v>
      </c>
      <c r="P53" s="61">
        <f>+Q53*N53</f>
        <v>0.7050824078577046</v>
      </c>
      <c r="Q53" s="120">
        <f>+M53/O53</f>
        <v>1.4389436895055197E-2</v>
      </c>
      <c r="R53" s="119"/>
    </row>
    <row r="54" spans="1:18" ht="13.8" customHeight="1" x14ac:dyDescent="0.25">
      <c r="A54" s="59">
        <v>2019</v>
      </c>
      <c r="B54" s="84">
        <v>3.4732913533368501</v>
      </c>
      <c r="C54" s="31">
        <v>24</v>
      </c>
      <c r="D54" s="35">
        <f>+B54-B54*(C54/100)</f>
        <v>2.6397014285360063</v>
      </c>
      <c r="E54" s="31">
        <v>6</v>
      </c>
      <c r="F54" s="35">
        <f>+(D54-D54*(E54)/100)</f>
        <v>2.4813193428238458</v>
      </c>
      <c r="G54" s="31">
        <v>0</v>
      </c>
      <c r="H54" s="80">
        <f>F54-(F54*G54/100)</f>
        <v>2.4813193428238458</v>
      </c>
      <c r="I54" s="31">
        <v>16</v>
      </c>
      <c r="J54" s="60">
        <f>100-(K54/B54*100)</f>
        <v>39.990399999999994</v>
      </c>
      <c r="K54" s="80">
        <f>+H54-H54*I54/100</f>
        <v>2.0843082479720305</v>
      </c>
      <c r="L54" s="35">
        <f>+(K54/365)*16</f>
        <v>9.1366936897404077E-2</v>
      </c>
      <c r="M54" s="35">
        <f t="shared" si="17"/>
        <v>2.5902069775729566</v>
      </c>
      <c r="N54" s="31">
        <v>49</v>
      </c>
      <c r="O54" s="31">
        <v>185.5</v>
      </c>
      <c r="P54" s="61">
        <f>+Q54*N54</f>
        <v>0.68420561671738478</v>
      </c>
      <c r="Q54" s="120">
        <f>+M54/O54</f>
        <v>1.3963379933007853E-2</v>
      </c>
      <c r="R54" s="119"/>
    </row>
    <row r="55" spans="1:18" ht="13.8" customHeight="1" x14ac:dyDescent="0.25">
      <c r="A55" s="59">
        <v>2020</v>
      </c>
      <c r="B55" s="35">
        <v>3.8468654718055166</v>
      </c>
      <c r="C55" s="31">
        <v>24</v>
      </c>
      <c r="D55" s="35">
        <f>+B55-B55*(C55/100)</f>
        <v>2.9236177585721927</v>
      </c>
      <c r="E55" s="31">
        <v>6</v>
      </c>
      <c r="F55" s="35">
        <f>+(D55-D55*(E55)/100)</f>
        <v>2.7482006930578611</v>
      </c>
      <c r="G55" s="31">
        <v>0</v>
      </c>
      <c r="H55" s="80">
        <f>F55-(F55*G55/100)</f>
        <v>2.7482006930578611</v>
      </c>
      <c r="I55" s="31">
        <v>16</v>
      </c>
      <c r="J55" s="60">
        <f>100-(K55/B55*100)</f>
        <v>39.990400000000001</v>
      </c>
      <c r="K55" s="80">
        <f>+H55-H55*I55/100</f>
        <v>2.3084885821686032</v>
      </c>
      <c r="L55" s="35">
        <f>+(K55/365)*16</f>
        <v>0.10119402004026753</v>
      </c>
      <c r="M55" s="35">
        <f t="shared" si="17"/>
        <v>2.8687998711315643</v>
      </c>
      <c r="N55" s="31">
        <v>49</v>
      </c>
      <c r="O55" s="31">
        <v>185.5</v>
      </c>
      <c r="P55" s="61">
        <f>+Q55*N55</f>
        <v>0.75779619237437545</v>
      </c>
      <c r="Q55" s="120">
        <f>+M55/O55</f>
        <v>1.5465228415803582E-2</v>
      </c>
      <c r="R55" s="119"/>
    </row>
    <row r="56" spans="1:18" ht="13.8" customHeight="1" x14ac:dyDescent="0.25">
      <c r="A56" s="19">
        <v>2021</v>
      </c>
      <c r="B56" s="121">
        <v>4.2887729992242472</v>
      </c>
      <c r="C56" s="21">
        <v>24</v>
      </c>
      <c r="D56" s="20">
        <f t="shared" ref="D56:D57" si="18">+B56-B56*(C56/100)</f>
        <v>3.2594674794104277</v>
      </c>
      <c r="E56" s="21">
        <v>6</v>
      </c>
      <c r="F56" s="20">
        <f t="shared" ref="F56:F57" si="19">+(D56-D56*(E56)/100)</f>
        <v>3.0638994306458018</v>
      </c>
      <c r="G56" s="21">
        <v>0</v>
      </c>
      <c r="H56" s="20">
        <f t="shared" ref="H56:H57" si="20">F56-(F56*G56/100)</f>
        <v>3.0638994306458018</v>
      </c>
      <c r="I56" s="21">
        <v>16</v>
      </c>
      <c r="J56" s="22">
        <f t="shared" ref="J56:J57" si="21">100-(K56/B56*100)</f>
        <v>39.990400000000015</v>
      </c>
      <c r="K56" s="20">
        <f t="shared" ref="K56:K57" si="22">+H56-H56*I56/100</f>
        <v>2.5736755217424734</v>
      </c>
      <c r="L56" s="20">
        <f t="shared" ref="L56:L57" si="23">+(K56/365)*16</f>
        <v>0.11281865300788925</v>
      </c>
      <c r="M56" s="20">
        <f t="shared" si="17"/>
        <v>3.198352403447156</v>
      </c>
      <c r="N56" s="21">
        <v>49</v>
      </c>
      <c r="O56" s="21">
        <v>185.5</v>
      </c>
      <c r="P56" s="23">
        <f t="shared" ref="P56:P57" si="24">+Q56*N56</f>
        <v>0.84484780468415444</v>
      </c>
      <c r="Q56" s="115">
        <f t="shared" ref="Q56:Q57" si="25">+M56/O56</f>
        <v>1.7241791932329682E-2</v>
      </c>
      <c r="R56" s="119"/>
    </row>
    <row r="57" spans="1:18" ht="13.8" customHeight="1" thickBot="1" x14ac:dyDescent="0.3">
      <c r="A57" s="123">
        <v>2022</v>
      </c>
      <c r="B57" s="124">
        <v>4.388677937243604</v>
      </c>
      <c r="C57" s="125">
        <v>24</v>
      </c>
      <c r="D57" s="124">
        <f t="shared" si="18"/>
        <v>3.3353952323051388</v>
      </c>
      <c r="E57" s="125">
        <v>6</v>
      </c>
      <c r="F57" s="124">
        <f t="shared" si="19"/>
        <v>3.1352715183668303</v>
      </c>
      <c r="G57" s="125">
        <v>0</v>
      </c>
      <c r="H57" s="124">
        <f t="shared" si="20"/>
        <v>3.1352715183668303</v>
      </c>
      <c r="I57" s="125">
        <v>16</v>
      </c>
      <c r="J57" s="126">
        <f t="shared" si="21"/>
        <v>39.990400000000015</v>
      </c>
      <c r="K57" s="124">
        <f t="shared" si="22"/>
        <v>2.6336280754281374</v>
      </c>
      <c r="L57" s="124">
        <f t="shared" si="23"/>
        <v>0.11544671015575397</v>
      </c>
      <c r="M57" s="124">
        <f t="shared" si="17"/>
        <v>3.2728565095605471</v>
      </c>
      <c r="N57" s="125">
        <v>49</v>
      </c>
      <c r="O57" s="125">
        <v>185.5</v>
      </c>
      <c r="P57" s="127">
        <f t="shared" si="24"/>
        <v>0.86452813460089917</v>
      </c>
      <c r="Q57" s="128">
        <f t="shared" si="25"/>
        <v>1.7643431318385697E-2</v>
      </c>
      <c r="R57" s="119"/>
    </row>
    <row r="58" spans="1:18" ht="15" customHeight="1" thickTop="1" x14ac:dyDescent="0.25">
      <c r="A58" s="7" t="s">
        <v>96</v>
      </c>
    </row>
    <row r="59" spans="1:18" ht="15" customHeight="1" x14ac:dyDescent="0.25">
      <c r="A59" s="7" t="s">
        <v>104</v>
      </c>
    </row>
    <row r="60" spans="1:18" ht="15" customHeight="1" x14ac:dyDescent="0.25">
      <c r="A60" s="7" t="s">
        <v>211</v>
      </c>
    </row>
    <row r="61" spans="1:18" ht="15" customHeight="1" x14ac:dyDescent="0.25">
      <c r="A61" s="7" t="s">
        <v>210</v>
      </c>
    </row>
    <row r="62" spans="1:18" ht="15" customHeight="1" x14ac:dyDescent="0.25">
      <c r="A62" s="7" t="s">
        <v>105</v>
      </c>
    </row>
    <row r="63" spans="1:18" ht="15" customHeight="1" x14ac:dyDescent="0.25">
      <c r="A63" s="7" t="s">
        <v>185</v>
      </c>
    </row>
    <row r="64" spans="1:18" ht="15" customHeight="1" x14ac:dyDescent="0.25">
      <c r="A64" s="7" t="s">
        <v>194</v>
      </c>
    </row>
    <row r="65" spans="1:1" ht="15" customHeight="1" x14ac:dyDescent="0.25">
      <c r="A65"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2">
    <pageSetUpPr fitToPage="1"/>
  </sheetPr>
  <dimension ref="A1:Q65"/>
  <sheetViews>
    <sheetView zoomScaleNormal="100" workbookViewId="0">
      <pane ySplit="3" topLeftCell="A4" activePane="bottomLeft" state="frozen"/>
      <selection pane="bottomLeft"/>
    </sheetView>
  </sheetViews>
  <sheetFormatPr defaultColWidth="10.6640625" defaultRowHeight="13.2" x14ac:dyDescent="0.25"/>
  <cols>
    <col min="1" max="1" width="11.109375" style="7" customWidth="1"/>
    <col min="2" max="5" width="12.21875" style="7" customWidth="1"/>
    <col min="6" max="6" width="10.88671875" style="7" customWidth="1"/>
    <col min="7" max="9" width="12.21875" style="7" customWidth="1"/>
    <col min="10" max="10" width="13.88671875" style="7" customWidth="1"/>
    <col min="11" max="11" width="21.109375" style="7" customWidth="1"/>
    <col min="12" max="26" width="10.6640625" style="7" customWidth="1"/>
    <col min="27" max="16384" width="10.6640625" style="7"/>
  </cols>
  <sheetData>
    <row r="1" spans="1:17" ht="16.8" customHeight="1" thickBot="1" x14ac:dyDescent="0.3">
      <c r="A1" s="43" t="s">
        <v>153</v>
      </c>
      <c r="B1" s="129"/>
      <c r="C1" s="129"/>
      <c r="D1" s="129"/>
      <c r="E1" s="129"/>
      <c r="F1" s="43"/>
      <c r="G1" s="129"/>
      <c r="H1" s="43"/>
      <c r="I1" s="129"/>
      <c r="J1" s="129"/>
      <c r="K1" s="129"/>
    </row>
    <row r="2" spans="1:17" ht="36" customHeight="1" thickTop="1" x14ac:dyDescent="0.25">
      <c r="A2" s="112" t="s">
        <v>0</v>
      </c>
      <c r="B2" s="8" t="s">
        <v>100</v>
      </c>
      <c r="C2" s="8" t="s">
        <v>137</v>
      </c>
      <c r="D2" s="8" t="s">
        <v>4</v>
      </c>
      <c r="E2" s="62" t="s">
        <v>92</v>
      </c>
      <c r="F2" s="8" t="s">
        <v>6</v>
      </c>
      <c r="G2" s="100" t="s">
        <v>70</v>
      </c>
      <c r="H2" s="101"/>
      <c r="I2" s="101"/>
      <c r="J2" s="9" t="s">
        <v>138</v>
      </c>
      <c r="K2" s="8" t="s">
        <v>139</v>
      </c>
      <c r="L2" s="119"/>
      <c r="Q2" s="98"/>
    </row>
    <row r="3" spans="1:17" ht="16.8" customHeight="1" x14ac:dyDescent="0.25">
      <c r="A3" s="11"/>
      <c r="B3" s="12" t="s">
        <v>80</v>
      </c>
      <c r="C3" s="12" t="s">
        <v>80</v>
      </c>
      <c r="D3" s="12" t="s">
        <v>80</v>
      </c>
      <c r="E3" s="12" t="s">
        <v>80</v>
      </c>
      <c r="F3" s="12" t="s">
        <v>81</v>
      </c>
      <c r="G3" s="12" t="s">
        <v>80</v>
      </c>
      <c r="H3" s="12" t="s">
        <v>82</v>
      </c>
      <c r="I3" s="12" t="s">
        <v>83</v>
      </c>
      <c r="J3" s="12" t="s">
        <v>84</v>
      </c>
      <c r="K3" s="113" t="s">
        <v>86</v>
      </c>
      <c r="L3" s="163"/>
      <c r="M3" s="85"/>
      <c r="N3" s="85"/>
      <c r="O3" s="85"/>
      <c r="P3" s="85"/>
      <c r="Q3" s="85"/>
    </row>
    <row r="4" spans="1:17" ht="13.8" customHeight="1" x14ac:dyDescent="0.25">
      <c r="A4" s="13">
        <v>1970</v>
      </c>
      <c r="B4" s="15">
        <f>SUM('Canned asparagus:Other canned vegetables'!B5)</f>
        <v>100.69715075021128</v>
      </c>
      <c r="C4" s="15">
        <f>SUM('Canned asparagus:Other canned vegetables'!D5)</f>
        <v>50.328622207082901</v>
      </c>
      <c r="D4" s="15">
        <f>SUM('Canned asparagus:Other canned vegetables'!F5)</f>
        <v>47.308904874657927</v>
      </c>
      <c r="E4" s="15">
        <f>SUM('Canned asparagus:Other canned vegetables'!H5)</f>
        <v>47.308904874657927</v>
      </c>
      <c r="F4" s="15">
        <f t="shared" ref="F4:F45" si="0">100-(G4/B4*100)</f>
        <v>62.87955897389643</v>
      </c>
      <c r="G4" s="15">
        <f>SUM('Canned asparagus:Other canned vegetables'!K5)</f>
        <v>37.379226459198783</v>
      </c>
      <c r="H4" s="15">
        <f>SUM('Canned asparagus:Other canned vegetables'!L5)</f>
        <v>1.6385414338278921</v>
      </c>
      <c r="I4" s="15">
        <f>SUM('Canned asparagus:Other canned vegetables'!M5)</f>
        <v>46.451830378303832</v>
      </c>
      <c r="J4" s="15">
        <f>SUM('Canned asparagus:Other canned vegetables'!P5)</f>
        <v>16.172021979947242</v>
      </c>
      <c r="K4" s="114">
        <f>SUM('Canned asparagus:Other canned vegetables'!Q5)</f>
        <v>0.24398213049537451</v>
      </c>
      <c r="L4" s="119"/>
    </row>
    <row r="5" spans="1:17" ht="13.8" customHeight="1" x14ac:dyDescent="0.25">
      <c r="A5" s="19">
        <v>1971</v>
      </c>
      <c r="B5" s="21">
        <f>SUM('Canned asparagus:Other canned vegetables'!B6)</f>
        <v>107.79934719312314</v>
      </c>
      <c r="C5" s="21">
        <f>SUM('Canned asparagus:Other canned vegetables'!D6)</f>
        <v>53.529290328252486</v>
      </c>
      <c r="D5" s="21">
        <f>SUM('Canned asparagus:Other canned vegetables'!F6)</f>
        <v>50.31753290855734</v>
      </c>
      <c r="E5" s="21">
        <f>SUM('Canned asparagus:Other canned vegetables'!H6)</f>
        <v>50.31753290855734</v>
      </c>
      <c r="F5" s="21">
        <f t="shared" si="0"/>
        <v>63.208683572674516</v>
      </c>
      <c r="G5" s="21">
        <f>SUM('Canned asparagus:Other canned vegetables'!K6)</f>
        <v>39.660798932413144</v>
      </c>
      <c r="H5" s="21">
        <f>SUM('Canned asparagus:Other canned vegetables'!L6)</f>
        <v>1.7385555696400286</v>
      </c>
      <c r="I5" s="21">
        <f>SUM('Canned asparagus:Other canned vegetables'!M6)</f>
        <v>49.287181121509995</v>
      </c>
      <c r="J5" s="21">
        <f>SUM('Canned asparagus:Other canned vegetables'!P6)</f>
        <v>16.871974596153571</v>
      </c>
      <c r="K5" s="115">
        <f>SUM('Canned asparagus:Other canned vegetables'!Q6)</f>
        <v>0.25687165506721116</v>
      </c>
      <c r="L5" s="119"/>
    </row>
    <row r="6" spans="1:17" ht="13.8" customHeight="1" x14ac:dyDescent="0.25">
      <c r="A6" s="19">
        <v>1972</v>
      </c>
      <c r="B6" s="21">
        <f>SUM('Canned asparagus:Other canned vegetables'!B7)</f>
        <v>104.55770335444139</v>
      </c>
      <c r="C6" s="21">
        <f>SUM('Canned asparagus:Other canned vegetables'!D7)</f>
        <v>52.379567283485521</v>
      </c>
      <c r="D6" s="21">
        <f>SUM('Canned asparagus:Other canned vegetables'!F7)</f>
        <v>49.236793246476388</v>
      </c>
      <c r="E6" s="21">
        <f>SUM('Canned asparagus:Other canned vegetables'!H7)</f>
        <v>49.236793246476388</v>
      </c>
      <c r="F6" s="21">
        <f t="shared" si="0"/>
        <v>62.816324481854501</v>
      </c>
      <c r="G6" s="21">
        <f>SUM('Canned asparagus:Other canned vegetables'!K7)</f>
        <v>38.878397144540614</v>
      </c>
      <c r="H6" s="21">
        <f>SUM('Canned asparagus:Other canned vegetables'!L7)</f>
        <v>1.7042585049661636</v>
      </c>
      <c r="I6" s="21">
        <f>SUM('Canned asparagus:Other canned vegetables'!M7)</f>
        <v>48.314876486538253</v>
      </c>
      <c r="J6" s="21">
        <f>SUM('Canned asparagus:Other canned vegetables'!P7)</f>
        <v>16.778727476821242</v>
      </c>
      <c r="K6" s="115">
        <f>SUM('Canned asparagus:Other canned vegetables'!Q7)</f>
        <v>0.25343930833110129</v>
      </c>
      <c r="L6" s="119"/>
    </row>
    <row r="7" spans="1:17" ht="13.8" customHeight="1" x14ac:dyDescent="0.25">
      <c r="A7" s="19">
        <v>1973</v>
      </c>
      <c r="B7" s="21">
        <f>SUM('Canned asparagus:Other canned vegetables'!B8)</f>
        <v>98.307145734104949</v>
      </c>
      <c r="C7" s="21">
        <f>SUM('Canned asparagus:Other canned vegetables'!D8)</f>
        <v>49.755483021315364</v>
      </c>
      <c r="D7" s="21">
        <f>SUM('Canned asparagus:Other canned vegetables'!F8)</f>
        <v>46.770154040036438</v>
      </c>
      <c r="E7" s="21">
        <f>SUM('Canned asparagus:Other canned vegetables'!H8)</f>
        <v>46.770154040036438</v>
      </c>
      <c r="F7" s="21">
        <f t="shared" si="0"/>
        <v>62.293849565747415</v>
      </c>
      <c r="G7" s="21">
        <f>SUM('Canned asparagus:Other canned vegetables'!K8)</f>
        <v>37.067840258121535</v>
      </c>
      <c r="H7" s="21">
        <f>SUM('Canned asparagus:Other canned vegetables'!L8)</f>
        <v>1.6248916277532728</v>
      </c>
      <c r="I7" s="21">
        <f>SUM('Canned asparagus:Other canned vegetables'!M8)</f>
        <v>46.064865200991399</v>
      </c>
      <c r="J7" s="21">
        <f>SUM('Canned asparagus:Other canned vegetables'!P8)</f>
        <v>16.37579625390217</v>
      </c>
      <c r="K7" s="115">
        <f>SUM('Canned asparagus:Other canned vegetables'!Q8)</f>
        <v>0.24398967391893422</v>
      </c>
      <c r="L7" s="119"/>
    </row>
    <row r="8" spans="1:17" ht="13.8" customHeight="1" x14ac:dyDescent="0.25">
      <c r="A8" s="19">
        <v>1974</v>
      </c>
      <c r="B8" s="21">
        <f>SUM('Canned asparagus:Other canned vegetables'!B9)</f>
        <v>99.135941953430461</v>
      </c>
      <c r="C8" s="21">
        <f>SUM('Canned asparagus:Other canned vegetables'!D9)</f>
        <v>49.3776173944444</v>
      </c>
      <c r="D8" s="21">
        <f>SUM('Canned asparagus:Other canned vegetables'!F9)</f>
        <v>46.41496035077774</v>
      </c>
      <c r="E8" s="21">
        <f>SUM('Canned asparagus:Other canned vegetables'!H9)</f>
        <v>46.41496035077774</v>
      </c>
      <c r="F8" s="21">
        <f t="shared" si="0"/>
        <v>63.061395362369517</v>
      </c>
      <c r="G8" s="21">
        <f>SUM('Canned asparagus:Other canned vegetables'!K9)</f>
        <v>36.619433651968528</v>
      </c>
      <c r="H8" s="21">
        <f>SUM('Canned asparagus:Other canned vegetables'!L9)</f>
        <v>1.6052354477575246</v>
      </c>
      <c r="I8" s="21">
        <f>SUM('Canned asparagus:Other canned vegetables'!M9)</f>
        <v>45.507622326201947</v>
      </c>
      <c r="J8" s="21">
        <f>SUM('Canned asparagus:Other canned vegetables'!P9)</f>
        <v>15.707988384539828</v>
      </c>
      <c r="K8" s="115">
        <f>SUM('Canned asparagus:Other canned vegetables'!Q9)</f>
        <v>0.23913562853559017</v>
      </c>
      <c r="L8" s="119"/>
    </row>
    <row r="9" spans="1:17" ht="13.8" customHeight="1" x14ac:dyDescent="0.25">
      <c r="A9" s="19">
        <v>1975</v>
      </c>
      <c r="B9" s="21">
        <f>SUM('Canned asparagus:Other canned vegetables'!B10)</f>
        <v>97.879600706383684</v>
      </c>
      <c r="C9" s="21">
        <f>SUM('Canned asparagus:Other canned vegetables'!D10)</f>
        <v>48.276139100488969</v>
      </c>
      <c r="D9" s="21">
        <f>SUM('Canned asparagus:Other canned vegetables'!F10)</f>
        <v>45.379570754459635</v>
      </c>
      <c r="E9" s="21">
        <f>SUM('Canned asparagus:Other canned vegetables'!H10)</f>
        <v>45.379570754459635</v>
      </c>
      <c r="F9" s="21">
        <f t="shared" si="0"/>
        <v>63.514905952985231</v>
      </c>
      <c r="G9" s="21">
        <f>SUM('Canned asparagus:Other canned vegetables'!K10)</f>
        <v>35.711464370566617</v>
      </c>
      <c r="H9" s="21">
        <f>SUM('Canned asparagus:Other canned vegetables'!L10)</f>
        <v>1.5654340546001806</v>
      </c>
      <c r="I9" s="21">
        <f>SUM('Canned asparagus:Other canned vegetables'!M10)</f>
        <v>44.37927273088782</v>
      </c>
      <c r="J9" s="21">
        <f>SUM('Canned asparagus:Other canned vegetables'!P10)</f>
        <v>14.895343011893686</v>
      </c>
      <c r="K9" s="115">
        <f>SUM('Canned asparagus:Other canned vegetables'!Q10)</f>
        <v>0.23134114573625475</v>
      </c>
      <c r="L9" s="119"/>
    </row>
    <row r="10" spans="1:17" ht="13.8" customHeight="1" x14ac:dyDescent="0.25">
      <c r="A10" s="13">
        <v>1976</v>
      </c>
      <c r="B10" s="15">
        <f>SUM('Canned asparagus:Other canned vegetables'!B11)</f>
        <v>103.55514716665402</v>
      </c>
      <c r="C10" s="15">
        <f>SUM('Canned asparagus:Other canned vegetables'!D11)</f>
        <v>51.103424815093433</v>
      </c>
      <c r="D10" s="15">
        <f>SUM('Canned asparagus:Other canned vegetables'!F11)</f>
        <v>48.037219326187817</v>
      </c>
      <c r="E10" s="15">
        <f>SUM('Canned asparagus:Other canned vegetables'!H11)</f>
        <v>48.037219326187817</v>
      </c>
      <c r="F10" s="15">
        <f t="shared" si="0"/>
        <v>63.474993881848661</v>
      </c>
      <c r="G10" s="15">
        <f>SUM('Canned asparagus:Other canned vegetables'!K11)</f>
        <v>37.823523838281005</v>
      </c>
      <c r="H10" s="15">
        <f>SUM('Canned asparagus:Other canned vegetables'!L11)</f>
        <v>1.6580174833219072</v>
      </c>
      <c r="I10" s="15">
        <f>SUM('Canned asparagus:Other canned vegetables'!M11)</f>
        <v>47.003966643434396</v>
      </c>
      <c r="J10" s="15">
        <f>SUM('Canned asparagus:Other canned vegetables'!P11)</f>
        <v>15.782954690260436</v>
      </c>
      <c r="K10" s="114">
        <f>SUM('Canned asparagus:Other canned vegetables'!Q11)</f>
        <v>0.24530447715942777</v>
      </c>
      <c r="L10" s="119"/>
    </row>
    <row r="11" spans="1:17" ht="13.8" customHeight="1" x14ac:dyDescent="0.25">
      <c r="A11" s="13">
        <v>1977</v>
      </c>
      <c r="B11" s="15">
        <f>SUM('Canned asparagus:Other canned vegetables'!B12)</f>
        <v>101.71288538652161</v>
      </c>
      <c r="C11" s="15">
        <f>SUM('Canned asparagus:Other canned vegetables'!D12)</f>
        <v>50.771884500435661</v>
      </c>
      <c r="D11" s="15">
        <f>SUM('Canned asparagus:Other canned vegetables'!F12)</f>
        <v>47.725571430409524</v>
      </c>
      <c r="E11" s="15">
        <f>SUM('Canned asparagus:Other canned vegetables'!H12)</f>
        <v>47.725571430409524</v>
      </c>
      <c r="F11" s="15">
        <f t="shared" si="0"/>
        <v>62.92102484927176</v>
      </c>
      <c r="G11" s="15">
        <f>SUM('Canned asparagus:Other canned vegetables'!K12)</f>
        <v>37.714095497557047</v>
      </c>
      <c r="H11" s="15">
        <f>SUM('Canned asparagus:Other canned vegetables'!L12)</f>
        <v>1.6532206245504457</v>
      </c>
      <c r="I11" s="15">
        <f>SUM('Canned asparagus:Other canned vegetables'!M12)</f>
        <v>46.867978095692855</v>
      </c>
      <c r="J11" s="15">
        <f>SUM('Canned asparagus:Other canned vegetables'!P12)</f>
        <v>16.247548430270886</v>
      </c>
      <c r="K11" s="114">
        <f>SUM('Canned asparagus:Other canned vegetables'!Q12)</f>
        <v>0.2463965683896398</v>
      </c>
      <c r="L11" s="119"/>
    </row>
    <row r="12" spans="1:17" ht="13.8" customHeight="1" x14ac:dyDescent="0.25">
      <c r="A12" s="13">
        <v>1978</v>
      </c>
      <c r="B12" s="15">
        <f>SUM('Canned asparagus:Other canned vegetables'!B13)</f>
        <v>96.718469895962642</v>
      </c>
      <c r="C12" s="15">
        <f>SUM('Canned asparagus:Other canned vegetables'!D13)</f>
        <v>48.313971784101057</v>
      </c>
      <c r="D12" s="15">
        <f>SUM('Canned asparagus:Other canned vegetables'!F13)</f>
        <v>45.415133477054994</v>
      </c>
      <c r="E12" s="15">
        <f>SUM('Canned asparagus:Other canned vegetables'!H13)</f>
        <v>45.415133477054994</v>
      </c>
      <c r="F12" s="15">
        <f t="shared" si="0"/>
        <v>62.828802904501948</v>
      </c>
      <c r="G12" s="15">
        <f>SUM('Canned asparagus:Other canned vegetables'!K13)</f>
        <v>35.951413072778223</v>
      </c>
      <c r="H12" s="15">
        <f>SUM('Canned asparagus:Other canned vegetables'!L13)</f>
        <v>1.57595235387521</v>
      </c>
      <c r="I12" s="15">
        <f>SUM('Canned asparagus:Other canned vegetables'!M13)</f>
        <v>44.677461256185268</v>
      </c>
      <c r="J12" s="15">
        <f>SUM('Canned asparagus:Other canned vegetables'!P13)</f>
        <v>15.578426504951594</v>
      </c>
      <c r="K12" s="114">
        <f>SUM('Canned asparagus:Other canned vegetables'!Q13)</f>
        <v>0.2357016335950739</v>
      </c>
      <c r="L12" s="119"/>
    </row>
    <row r="13" spans="1:17" ht="13.8" customHeight="1" x14ac:dyDescent="0.25">
      <c r="A13" s="13">
        <v>1979</v>
      </c>
      <c r="B13" s="15">
        <f>SUM('Canned asparagus:Other canned vegetables'!B14)</f>
        <v>100.60484623078608</v>
      </c>
      <c r="C13" s="15">
        <f>SUM('Canned asparagus:Other canned vegetables'!D14)</f>
        <v>49.496277300433789</v>
      </c>
      <c r="D13" s="15">
        <f>SUM('Canned asparagus:Other canned vegetables'!F14)</f>
        <v>46.526500662407756</v>
      </c>
      <c r="E13" s="15">
        <f>SUM('Canned asparagus:Other canned vegetables'!H14)</f>
        <v>46.526500662407756</v>
      </c>
      <c r="F13" s="15">
        <f t="shared" si="0"/>
        <v>63.637888766783128</v>
      </c>
      <c r="G13" s="15">
        <f>SUM('Canned asparagus:Other canned vegetables'!K14)</f>
        <v>36.582046092445225</v>
      </c>
      <c r="H13" s="15">
        <f>SUM('Canned asparagus:Other canned vegetables'!L14)</f>
        <v>1.6035965410386948</v>
      </c>
      <c r="I13" s="15">
        <f>SUM('Canned asparagus:Other canned vegetables'!M14)</f>
        <v>45.461160140176482</v>
      </c>
      <c r="J13" s="15">
        <f>SUM('Canned asparagus:Other canned vegetables'!P14)</f>
        <v>15.241600956164717</v>
      </c>
      <c r="K13" s="114">
        <f>SUM('Canned asparagus:Other canned vegetables'!Q14)</f>
        <v>0.23727166645706677</v>
      </c>
      <c r="L13" s="119"/>
    </row>
    <row r="14" spans="1:17" ht="13.8" customHeight="1" x14ac:dyDescent="0.25">
      <c r="A14" s="13">
        <v>1980</v>
      </c>
      <c r="B14" s="15">
        <f>SUM('Canned asparagus:Other canned vegetables'!B15)</f>
        <v>102.48376118277677</v>
      </c>
      <c r="C14" s="15">
        <f>SUM('Canned asparagus:Other canned vegetables'!D15)</f>
        <v>51.302715317017729</v>
      </c>
      <c r="D14" s="15">
        <f>SUM('Canned asparagus:Other canned vegetables'!F15)</f>
        <v>48.224552397996661</v>
      </c>
      <c r="E14" s="15">
        <f>SUM('Canned asparagus:Other canned vegetables'!H15)</f>
        <v>48.224552397996661</v>
      </c>
      <c r="F14" s="15">
        <f t="shared" si="0"/>
        <v>62.618195786326694</v>
      </c>
      <c r="G14" s="15">
        <f>SUM('Canned asparagus:Other canned vegetables'!K15)</f>
        <v>38.310278956154136</v>
      </c>
      <c r="H14" s="15">
        <f>SUM('Canned asparagus:Other canned vegetables'!L15)</f>
        <v>1.6793546939684003</v>
      </c>
      <c r="I14" s="15">
        <f>SUM('Canned asparagus:Other canned vegetables'!M15)</f>
        <v>47.608865896657171</v>
      </c>
      <c r="J14" s="15">
        <f>SUM('Canned asparagus:Other canned vegetables'!P15)</f>
        <v>15.768504061599034</v>
      </c>
      <c r="K14" s="114">
        <f>SUM('Canned asparagus:Other canned vegetables'!Q15)</f>
        <v>0.25358803850879968</v>
      </c>
      <c r="L14" s="119"/>
    </row>
    <row r="15" spans="1:17" ht="13.8" customHeight="1" x14ac:dyDescent="0.25">
      <c r="A15" s="19">
        <v>1981</v>
      </c>
      <c r="B15" s="21">
        <f>SUM('Canned asparagus:Other canned vegetables'!B16)</f>
        <v>97.032413990341979</v>
      </c>
      <c r="C15" s="21">
        <f>SUM('Canned asparagus:Other canned vegetables'!D16)</f>
        <v>48.681135428115979</v>
      </c>
      <c r="D15" s="21">
        <f>SUM('Canned asparagus:Other canned vegetables'!F16)</f>
        <v>45.760267302429028</v>
      </c>
      <c r="E15" s="21">
        <f>SUM('Canned asparagus:Other canned vegetables'!H16)</f>
        <v>45.760267302429028</v>
      </c>
      <c r="F15" s="21">
        <f t="shared" si="0"/>
        <v>62.456178147087634</v>
      </c>
      <c r="G15" s="21">
        <f>SUM('Canned asparagus:Other canned vegetables'!K16)</f>
        <v>36.429676648114409</v>
      </c>
      <c r="H15" s="21">
        <f>SUM('Canned asparagus:Other canned vegetables'!L16)</f>
        <v>1.5969173325200834</v>
      </c>
      <c r="I15" s="21">
        <f>SUM('Canned asparagus:Other canned vegetables'!M16)</f>
        <v>45.271807918278107</v>
      </c>
      <c r="J15" s="21">
        <f>SUM('Canned asparagus:Other canned vegetables'!P16)</f>
        <v>14.982432288725182</v>
      </c>
      <c r="K15" s="115">
        <f>SUM('Canned asparagus:Other canned vegetables'!Q16)</f>
        <v>0.24252443821713623</v>
      </c>
      <c r="L15" s="119"/>
    </row>
    <row r="16" spans="1:17" ht="13.8" customHeight="1" x14ac:dyDescent="0.25">
      <c r="A16" s="19">
        <v>1982</v>
      </c>
      <c r="B16" s="21">
        <f>SUM('Canned asparagus:Other canned vegetables'!B17)</f>
        <v>95.138072543863956</v>
      </c>
      <c r="C16" s="21">
        <f>SUM('Canned asparagus:Other canned vegetables'!D17)</f>
        <v>47.26542749343168</v>
      </c>
      <c r="D16" s="21">
        <f>SUM('Canned asparagus:Other canned vegetables'!F17)</f>
        <v>44.429501843825769</v>
      </c>
      <c r="E16" s="21">
        <f>SUM('Canned asparagus:Other canned vegetables'!H17)</f>
        <v>44.429501843825769</v>
      </c>
      <c r="F16" s="21">
        <f t="shared" si="0"/>
        <v>62.934461210651804</v>
      </c>
      <c r="G16" s="21">
        <f>SUM('Canned asparagus:Other canned vegetables'!K17)</f>
        <v>35.263439182184122</v>
      </c>
      <c r="H16" s="21">
        <f>SUM('Canned asparagus:Other canned vegetables'!L17)</f>
        <v>1.5457945942875233</v>
      </c>
      <c r="I16" s="21">
        <f>SUM('Canned asparagus:Other canned vegetables'!M17)</f>
        <v>43.822503850754138</v>
      </c>
      <c r="J16" s="21">
        <f>SUM('Canned asparagus:Other canned vegetables'!P17)</f>
        <v>14.365375076274065</v>
      </c>
      <c r="K16" s="115">
        <f>SUM('Canned asparagus:Other canned vegetables'!Q17)</f>
        <v>0.23264582983418236</v>
      </c>
      <c r="L16" s="119"/>
    </row>
    <row r="17" spans="1:12" ht="13.8" customHeight="1" x14ac:dyDescent="0.25">
      <c r="A17" s="19">
        <v>1983</v>
      </c>
      <c r="B17" s="21">
        <f>SUM('Canned asparagus:Other canned vegetables'!B18)</f>
        <v>96.512835216520429</v>
      </c>
      <c r="C17" s="21">
        <f>SUM('Canned asparagus:Other canned vegetables'!D18)</f>
        <v>47.874941419488145</v>
      </c>
      <c r="D17" s="21">
        <f>SUM('Canned asparagus:Other canned vegetables'!F18)</f>
        <v>45.002444934318852</v>
      </c>
      <c r="E17" s="21">
        <f>SUM('Canned asparagus:Other canned vegetables'!H18)</f>
        <v>45.002444934318852</v>
      </c>
      <c r="F17" s="21">
        <f t="shared" si="0"/>
        <v>62.954529179365032</v>
      </c>
      <c r="G17" s="21">
        <f>SUM('Canned asparagus:Other canned vegetables'!K18)</f>
        <v>35.753634208303588</v>
      </c>
      <c r="H17" s="21">
        <f>SUM('Canned asparagus:Other canned vegetables'!L18)</f>
        <v>1.567282595432486</v>
      </c>
      <c r="I17" s="21">
        <f>SUM('Canned asparagus:Other canned vegetables'!M18)</f>
        <v>44.431677939213259</v>
      </c>
      <c r="J17" s="21">
        <f>SUM('Canned asparagus:Other canned vegetables'!P18)</f>
        <v>14.458790432723323</v>
      </c>
      <c r="K17" s="115">
        <f>SUM('Canned asparagus:Other canned vegetables'!Q18)</f>
        <v>0.23637436619238811</v>
      </c>
      <c r="L17" s="119"/>
    </row>
    <row r="18" spans="1:12" ht="13.8" customHeight="1" x14ac:dyDescent="0.25">
      <c r="A18" s="19">
        <v>1984</v>
      </c>
      <c r="B18" s="21">
        <f>SUM('Canned asparagus:Other canned vegetables'!B19)</f>
        <v>102.63988724617957</v>
      </c>
      <c r="C18" s="21">
        <f>SUM('Canned asparagus:Other canned vegetables'!D19)</f>
        <v>50.109531246695489</v>
      </c>
      <c r="D18" s="21">
        <f>SUM('Canned asparagus:Other canned vegetables'!F19)</f>
        <v>47.10295937189376</v>
      </c>
      <c r="E18" s="21">
        <f>SUM('Canned asparagus:Other canned vegetables'!H19)</f>
        <v>47.10295937189376</v>
      </c>
      <c r="F18" s="21">
        <f t="shared" si="0"/>
        <v>63.87443483695381</v>
      </c>
      <c r="G18" s="21">
        <f>SUM('Canned asparagus:Other canned vegetables'!K19)</f>
        <v>37.079239350395738</v>
      </c>
      <c r="H18" s="21">
        <f>SUM('Canned asparagus:Other canned vegetables'!L19)</f>
        <v>1.6253913139899503</v>
      </c>
      <c r="I18" s="21">
        <f>SUM('Canned asparagus:Other canned vegetables'!M19)</f>
        <v>46.079031055958104</v>
      </c>
      <c r="J18" s="21">
        <f>SUM('Canned asparagus:Other canned vegetables'!P19)</f>
        <v>14.080347246726967</v>
      </c>
      <c r="K18" s="115">
        <f>SUM('Canned asparagus:Other canned vegetables'!Q19)</f>
        <v>0.24155942563213814</v>
      </c>
      <c r="L18" s="119"/>
    </row>
    <row r="19" spans="1:12" ht="13.8" customHeight="1" x14ac:dyDescent="0.25">
      <c r="A19" s="19">
        <v>1985</v>
      </c>
      <c r="B19" s="21">
        <f>SUM('Canned asparagus:Other canned vegetables'!B20)</f>
        <v>99.256967819864329</v>
      </c>
      <c r="C19" s="21">
        <f>SUM('Canned asparagus:Other canned vegetables'!D20)</f>
        <v>49.125736202406536</v>
      </c>
      <c r="D19" s="21">
        <f>SUM('Canned asparagus:Other canned vegetables'!F20)</f>
        <v>46.178192030262146</v>
      </c>
      <c r="E19" s="21">
        <f>SUM('Canned asparagus:Other canned vegetables'!H20)</f>
        <v>46.178192030262146</v>
      </c>
      <c r="F19" s="21">
        <f t="shared" si="0"/>
        <v>62.979504466714715</v>
      </c>
      <c r="G19" s="21">
        <f>SUM('Canned asparagus:Other canned vegetables'!K20)</f>
        <v>36.745421338227288</v>
      </c>
      <c r="H19" s="21">
        <f>SUM('Canned asparagus:Other canned vegetables'!L20)</f>
        <v>1.6107581956483197</v>
      </c>
      <c r="I19" s="21">
        <f>SUM('Canned asparagus:Other canned vegetables'!M20)</f>
        <v>45.66418946753204</v>
      </c>
      <c r="J19" s="21">
        <f>SUM('Canned asparagus:Other canned vegetables'!P20)</f>
        <v>14.785996060698919</v>
      </c>
      <c r="K19" s="115">
        <f>SUM('Canned asparagus:Other canned vegetables'!Q20)</f>
        <v>0.24287582670810409</v>
      </c>
      <c r="L19" s="119"/>
    </row>
    <row r="20" spans="1:12" ht="13.8" customHeight="1" x14ac:dyDescent="0.25">
      <c r="A20" s="13">
        <v>1986</v>
      </c>
      <c r="B20" s="15">
        <f>SUM('Canned asparagus:Other canned vegetables'!B21)</f>
        <v>99.613506078771465</v>
      </c>
      <c r="C20" s="15">
        <f>SUM('Canned asparagus:Other canned vegetables'!D21)</f>
        <v>49.411271330228701</v>
      </c>
      <c r="D20" s="15">
        <f>SUM('Canned asparagus:Other canned vegetables'!F21)</f>
        <v>46.446595050414977</v>
      </c>
      <c r="E20" s="15">
        <f>SUM('Canned asparagus:Other canned vegetables'!H21)</f>
        <v>46.446595050414977</v>
      </c>
      <c r="F20" s="15">
        <f t="shared" si="0"/>
        <v>62.872978344880373</v>
      </c>
      <c r="G20" s="15">
        <f>SUM('Canned asparagus:Other canned vegetables'!K21)</f>
        <v>36.983527973289384</v>
      </c>
      <c r="H20" s="15">
        <f>SUM('Canned asparagus:Other canned vegetables'!L21)</f>
        <v>1.6211957467743288</v>
      </c>
      <c r="I20" s="15">
        <f>SUM('Canned asparagus:Other canned vegetables'!M21)</f>
        <v>45.960088823178836</v>
      </c>
      <c r="J20" s="15">
        <f>SUM('Canned asparagus:Other canned vegetables'!P21)</f>
        <v>14.857925536910562</v>
      </c>
      <c r="K20" s="114">
        <f>SUM('Canned asparagus:Other canned vegetables'!Q21)</f>
        <v>0.24458440243090601</v>
      </c>
      <c r="L20" s="119"/>
    </row>
    <row r="21" spans="1:12" ht="13.8" customHeight="1" x14ac:dyDescent="0.25">
      <c r="A21" s="13">
        <v>1987</v>
      </c>
      <c r="B21" s="15">
        <f>SUM('Canned asparagus:Other canned vegetables'!B22)</f>
        <v>99.009901151884179</v>
      </c>
      <c r="C21" s="15">
        <f>SUM('Canned asparagus:Other canned vegetables'!D22)</f>
        <v>48.406284050209528</v>
      </c>
      <c r="D21" s="15">
        <f>SUM('Canned asparagus:Other canned vegetables'!F22)</f>
        <v>45.501907007196962</v>
      </c>
      <c r="E21" s="15">
        <f>SUM('Canned asparagus:Other canned vegetables'!H22)</f>
        <v>45.501907007196962</v>
      </c>
      <c r="F21" s="15">
        <f t="shared" si="0"/>
        <v>63.585975294775395</v>
      </c>
      <c r="G21" s="15">
        <f>SUM('Canned asparagus:Other canned vegetables'!K22)</f>
        <v>36.053489866065568</v>
      </c>
      <c r="H21" s="15">
        <f>SUM('Canned asparagus:Other canned vegetables'!L22)</f>
        <v>1.5804269530330111</v>
      </c>
      <c r="I21" s="15">
        <f>SUM('Canned asparagus:Other canned vegetables'!M22)</f>
        <v>44.804313905009352</v>
      </c>
      <c r="J21" s="15">
        <f>SUM('Canned asparagus:Other canned vegetables'!P22)</f>
        <v>14.011014037898876</v>
      </c>
      <c r="K21" s="114">
        <f>SUM('Canned asparagus:Other canned vegetables'!Q22)</f>
        <v>0.23657340755235443</v>
      </c>
      <c r="L21" s="119"/>
    </row>
    <row r="22" spans="1:12" ht="13.8" customHeight="1" x14ac:dyDescent="0.25">
      <c r="A22" s="13">
        <v>1988</v>
      </c>
      <c r="B22" s="15">
        <f>SUM('Canned asparagus:Other canned vegetables'!B23)</f>
        <v>94.629819586318675</v>
      </c>
      <c r="C22" s="15">
        <f>SUM('Canned asparagus:Other canned vegetables'!D23)</f>
        <v>46.626784959929729</v>
      </c>
      <c r="D22" s="15">
        <f>SUM('Canned asparagus:Other canned vegetables'!F23)</f>
        <v>43.82917786233395</v>
      </c>
      <c r="E22" s="15">
        <f>SUM('Canned asparagus:Other canned vegetables'!H23)</f>
        <v>43.82917786233395</v>
      </c>
      <c r="F22" s="15">
        <f t="shared" si="0"/>
        <v>63.211821272400059</v>
      </c>
      <c r="G22" s="15">
        <f>SUM('Canned asparagus:Other canned vegetables'!K23)</f>
        <v>34.812587159020289</v>
      </c>
      <c r="H22" s="15">
        <f>SUM('Canned asparagus:Other canned vegetables'!L23)</f>
        <v>1.5260312179296565</v>
      </c>
      <c r="I22" s="15">
        <f>SUM('Canned asparagus:Other canned vegetables'!M23)</f>
        <v>43.262222012696796</v>
      </c>
      <c r="J22" s="15">
        <f>SUM('Canned asparagus:Other canned vegetables'!P23)</f>
        <v>13.603836220874701</v>
      </c>
      <c r="K22" s="114">
        <f>SUM('Canned asparagus:Other canned vegetables'!Q23)</f>
        <v>0.22965305369228081</v>
      </c>
      <c r="L22" s="119"/>
    </row>
    <row r="23" spans="1:12" ht="13.8" customHeight="1" x14ac:dyDescent="0.25">
      <c r="A23" s="13">
        <v>1989</v>
      </c>
      <c r="B23" s="15">
        <f>SUM('Canned asparagus:Other canned vegetables'!B24)</f>
        <v>101.69364637619296</v>
      </c>
      <c r="C23" s="15">
        <f>SUM('Canned asparagus:Other canned vegetables'!D24)</f>
        <v>49.24580456202979</v>
      </c>
      <c r="D23" s="15">
        <f>SUM('Canned asparagus:Other canned vegetables'!F24)</f>
        <v>46.291056288308006</v>
      </c>
      <c r="E23" s="15">
        <f>SUM('Canned asparagus:Other canned vegetables'!H24)</f>
        <v>46.291056288308006</v>
      </c>
      <c r="F23" s="15">
        <f t="shared" si="0"/>
        <v>64.135312842884858</v>
      </c>
      <c r="G23" s="15">
        <f>SUM('Canned asparagus:Other canned vegetables'!K24)</f>
        <v>36.472108131484568</v>
      </c>
      <c r="H23" s="15">
        <f>SUM('Canned asparagus:Other canned vegetables'!L24)</f>
        <v>1.5987773427500083</v>
      </c>
      <c r="I23" s="15">
        <f>SUM('Canned asparagus:Other canned vegetables'!M24)</f>
        <v>45.324538278291357</v>
      </c>
      <c r="J23" s="15">
        <f>SUM('Canned asparagus:Other canned vegetables'!P24)</f>
        <v>13.570781348437823</v>
      </c>
      <c r="K23" s="114">
        <f>SUM('Canned asparagus:Other canned vegetables'!Q24)</f>
        <v>0.23700569795778972</v>
      </c>
      <c r="L23" s="119"/>
    </row>
    <row r="24" spans="1:12" ht="13.8" customHeight="1" x14ac:dyDescent="0.25">
      <c r="A24" s="13">
        <v>1990</v>
      </c>
      <c r="B24" s="15">
        <f>SUM('Canned asparagus:Other canned vegetables'!B25)</f>
        <v>110.30256387916643</v>
      </c>
      <c r="C24" s="15">
        <f>SUM('Canned asparagus:Other canned vegetables'!D25)</f>
        <v>53.759382582141193</v>
      </c>
      <c r="D24" s="15">
        <f>SUM('Canned asparagus:Other canned vegetables'!F25)</f>
        <v>50.533819627212708</v>
      </c>
      <c r="E24" s="15">
        <f>SUM('Canned asparagus:Other canned vegetables'!H25)</f>
        <v>50.533819627212708</v>
      </c>
      <c r="F24" s="15">
        <f t="shared" si="0"/>
        <v>63.865484458828099</v>
      </c>
      <c r="G24" s="15">
        <f>SUM('Canned asparagus:Other canned vegetables'!K25)</f>
        <v>39.85729708722846</v>
      </c>
      <c r="H24" s="15">
        <f>SUM('Canned asparagus:Other canned vegetables'!L25)</f>
        <v>1.7471691873853572</v>
      </c>
      <c r="I24" s="15">
        <f>SUM('Canned asparagus:Other canned vegetables'!M25)</f>
        <v>49.531372877781187</v>
      </c>
      <c r="J24" s="15">
        <f>SUM('Canned asparagus:Other canned vegetables'!P25)</f>
        <v>14.899235727226614</v>
      </c>
      <c r="K24" s="114">
        <f>SUM('Canned asparagus:Other canned vegetables'!Q25)</f>
        <v>0.25855836001322863</v>
      </c>
      <c r="L24" s="119"/>
    </row>
    <row r="25" spans="1:12" ht="13.8" customHeight="1" x14ac:dyDescent="0.25">
      <c r="A25" s="19">
        <v>1991</v>
      </c>
      <c r="B25" s="21">
        <f>SUM('Canned asparagus:Other canned vegetables'!B26)</f>
        <v>112.38750886650513</v>
      </c>
      <c r="C25" s="21">
        <f>SUM('Canned asparagus:Other canned vegetables'!D26)</f>
        <v>54.568210922696586</v>
      </c>
      <c r="D25" s="21">
        <f>SUM('Canned asparagus:Other canned vegetables'!F26)</f>
        <v>51.294118267334788</v>
      </c>
      <c r="E25" s="21">
        <f>SUM('Canned asparagus:Other canned vegetables'!H26)</f>
        <v>51.294118267334788</v>
      </c>
      <c r="F25" s="21">
        <f t="shared" si="0"/>
        <v>64.05876058053245</v>
      </c>
      <c r="G25" s="21">
        <f>SUM('Canned asparagus:Other canned vegetables'!K26)</f>
        <v>40.393463639285933</v>
      </c>
      <c r="H25" s="21">
        <f>SUM('Canned asparagus:Other canned vegetables'!L26)</f>
        <v>1.7706723787084246</v>
      </c>
      <c r="I25" s="21">
        <f>SUM('Canned asparagus:Other canned vegetables'!M26)</f>
        <v>50.197676600194484</v>
      </c>
      <c r="J25" s="21">
        <f>SUM('Canned asparagus:Other canned vegetables'!P26)</f>
        <v>15.029282787726963</v>
      </c>
      <c r="K25" s="115">
        <f>SUM('Canned asparagus:Other canned vegetables'!Q26)</f>
        <v>0.2615282605032736</v>
      </c>
      <c r="L25" s="119"/>
    </row>
    <row r="26" spans="1:12" ht="13.8" customHeight="1" x14ac:dyDescent="0.25">
      <c r="A26" s="19">
        <v>1992</v>
      </c>
      <c r="B26" s="21">
        <f>SUM('Canned asparagus:Other canned vegetables'!B27)</f>
        <v>110.06033526667797</v>
      </c>
      <c r="C26" s="21">
        <f>SUM('Canned asparagus:Other canned vegetables'!D27)</f>
        <v>54.334829631982018</v>
      </c>
      <c r="D26" s="21">
        <f>SUM('Canned asparagus:Other canned vegetables'!F27)</f>
        <v>51.074739854063097</v>
      </c>
      <c r="E26" s="21">
        <f>SUM('Canned asparagus:Other canned vegetables'!H27)</f>
        <v>51.074739854063097</v>
      </c>
      <c r="F26" s="21">
        <f t="shared" si="0"/>
        <v>63.274643235482145</v>
      </c>
      <c r="G26" s="21">
        <f>SUM('Canned asparagus:Other canned vegetables'!K27)</f>
        <v>40.42005078291195</v>
      </c>
      <c r="H26" s="21">
        <f>SUM('Canned asparagus:Other canned vegetables'!L27)</f>
        <v>1.7718378425386059</v>
      </c>
      <c r="I26" s="21">
        <f>SUM('Canned asparagus:Other canned vegetables'!M27)</f>
        <v>50.23071691704822</v>
      </c>
      <c r="J26" s="21">
        <f>SUM('Canned asparagus:Other canned vegetables'!P27)</f>
        <v>15.395478023469643</v>
      </c>
      <c r="K26" s="115">
        <f>SUM('Canned asparagus:Other canned vegetables'!Q27)</f>
        <v>0.26547235414280557</v>
      </c>
      <c r="L26" s="119"/>
    </row>
    <row r="27" spans="1:12" ht="13.8" customHeight="1" x14ac:dyDescent="0.25">
      <c r="A27" s="19">
        <v>1993</v>
      </c>
      <c r="B27" s="21">
        <f>SUM('Canned asparagus:Other canned vegetables'!B28)</f>
        <v>109.8696552934353</v>
      </c>
      <c r="C27" s="21">
        <f>SUM('Canned asparagus:Other canned vegetables'!D28)</f>
        <v>53.44388530392915</v>
      </c>
      <c r="D27" s="21">
        <f>SUM('Canned asparagus:Other canned vegetables'!F28)</f>
        <v>50.237252185693393</v>
      </c>
      <c r="E27" s="21">
        <f>SUM('Canned asparagus:Other canned vegetables'!H28)</f>
        <v>50.237252185693393</v>
      </c>
      <c r="F27" s="21">
        <f t="shared" si="0"/>
        <v>63.964868926289789</v>
      </c>
      <c r="G27" s="21">
        <f>SUM('Canned asparagus:Other canned vegetables'!K28)</f>
        <v>39.591674295222994</v>
      </c>
      <c r="H27" s="21">
        <f>SUM('Canned asparagus:Other canned vegetables'!L28)</f>
        <v>1.7355254485577201</v>
      </c>
      <c r="I27" s="21">
        <f>SUM('Canned asparagus:Other canned vegetables'!M28)</f>
        <v>49.201278703887084</v>
      </c>
      <c r="J27" s="21">
        <f>SUM('Canned asparagus:Other canned vegetables'!P28)</f>
        <v>14.652914788429939</v>
      </c>
      <c r="K27" s="115">
        <f>SUM('Canned asparagus:Other canned vegetables'!Q28)</f>
        <v>0.25672049442130501</v>
      </c>
      <c r="L27" s="119"/>
    </row>
    <row r="28" spans="1:12" ht="13.8" customHeight="1" x14ac:dyDescent="0.25">
      <c r="A28" s="19">
        <v>1994</v>
      </c>
      <c r="B28" s="21">
        <f>SUM('Canned asparagus:Other canned vegetables'!B29)</f>
        <v>109.74048293737339</v>
      </c>
      <c r="C28" s="21">
        <f>SUM('Canned asparagus:Other canned vegetables'!D29)</f>
        <v>53.105521148573317</v>
      </c>
      <c r="D28" s="21">
        <f>SUM('Canned asparagus:Other canned vegetables'!F29)</f>
        <v>49.919189879658923</v>
      </c>
      <c r="E28" s="21">
        <f>SUM('Canned asparagus:Other canned vegetables'!H29)</f>
        <v>49.919189879658923</v>
      </c>
      <c r="F28" s="21">
        <f t="shared" si="0"/>
        <v>64.298372703160055</v>
      </c>
      <c r="G28" s="21">
        <f>SUM('Canned asparagus:Other canned vegetables'!K29)</f>
        <v>39.179138212053275</v>
      </c>
      <c r="H28" s="21">
        <f>SUM('Canned asparagus:Other canned vegetables'!L29)</f>
        <v>1.7174416750489103</v>
      </c>
      <c r="I28" s="21">
        <f>SUM('Canned asparagus:Other canned vegetables'!M29)</f>
        <v>48.688612766799082</v>
      </c>
      <c r="J28" s="21">
        <f>SUM('Canned asparagus:Other canned vegetables'!P29)</f>
        <v>14.22189817612362</v>
      </c>
      <c r="K28" s="115">
        <f>SUM('Canned asparagus:Other canned vegetables'!Q29)</f>
        <v>0.25239480564408168</v>
      </c>
      <c r="L28" s="119"/>
    </row>
    <row r="29" spans="1:12" ht="13.8" customHeight="1" x14ac:dyDescent="0.25">
      <c r="A29" s="19">
        <v>1995</v>
      </c>
      <c r="B29" s="21">
        <f>SUM('Canned asparagus:Other canned vegetables'!B30)</f>
        <v>108.21290645718963</v>
      </c>
      <c r="C29" s="21">
        <f>SUM('Canned asparagus:Other canned vegetables'!D30)</f>
        <v>52.451168389739436</v>
      </c>
      <c r="D29" s="21">
        <f>SUM('Canned asparagus:Other canned vegetables'!F30)</f>
        <v>49.304098286355064</v>
      </c>
      <c r="E29" s="21">
        <f>SUM('Canned asparagus:Other canned vegetables'!H30)</f>
        <v>49.304098286355064</v>
      </c>
      <c r="F29" s="21">
        <f t="shared" si="0"/>
        <v>64.22695871189967</v>
      </c>
      <c r="G29" s="21">
        <f>SUM('Canned asparagus:Other canned vegetables'!K30)</f>
        <v>38.71104770598383</v>
      </c>
      <c r="H29" s="21">
        <f>SUM('Canned asparagus:Other canned vegetables'!L30)</f>
        <v>1.6969226391664143</v>
      </c>
      <c r="I29" s="21">
        <f>SUM('Canned asparagus:Other canned vegetables'!M30)</f>
        <v>48.106908359048262</v>
      </c>
      <c r="J29" s="21">
        <f>SUM('Canned asparagus:Other canned vegetables'!P30)</f>
        <v>14.351725184393882</v>
      </c>
      <c r="K29" s="115">
        <f>SUM('Canned asparagus:Other canned vegetables'!Q30)</f>
        <v>0.2496580505087368</v>
      </c>
      <c r="L29" s="119"/>
    </row>
    <row r="30" spans="1:12" ht="13.8" customHeight="1" x14ac:dyDescent="0.25">
      <c r="A30" s="13">
        <v>1996</v>
      </c>
      <c r="B30" s="15">
        <f>SUM('Canned asparagus:Other canned vegetables'!B31)</f>
        <v>106.8271474493226</v>
      </c>
      <c r="C30" s="15">
        <f>SUM('Canned asparagus:Other canned vegetables'!D31)</f>
        <v>52.186217019050268</v>
      </c>
      <c r="D30" s="15">
        <f>SUM('Canned asparagus:Other canned vegetables'!F31)</f>
        <v>49.055043997907248</v>
      </c>
      <c r="E30" s="15">
        <f>SUM('Canned asparagus:Other canned vegetables'!H31)</f>
        <v>49.055043997907248</v>
      </c>
      <c r="F30" s="15">
        <f t="shared" si="0"/>
        <v>63.894901172682829</v>
      </c>
      <c r="G30" s="15">
        <f>SUM('Canned asparagus:Other canned vegetables'!K31)</f>
        <v>38.570047160981758</v>
      </c>
      <c r="H30" s="15">
        <f>SUM('Canned asparagus:Other canned vegetables'!L31)</f>
        <v>1.6907417933581044</v>
      </c>
      <c r="I30" s="15">
        <f>SUM('Canned asparagus:Other canned vegetables'!M31)</f>
        <v>47.931684470805578</v>
      </c>
      <c r="J30" s="15">
        <f>SUM('Canned asparagus:Other canned vegetables'!P31)</f>
        <v>14.144911375504755</v>
      </c>
      <c r="K30" s="114">
        <f>SUM('Canned asparagus:Other canned vegetables'!Q31)</f>
        <v>0.25038670554175563</v>
      </c>
      <c r="L30" s="119"/>
    </row>
    <row r="31" spans="1:12" ht="13.8" customHeight="1" x14ac:dyDescent="0.25">
      <c r="A31" s="13">
        <v>1997</v>
      </c>
      <c r="B31" s="15">
        <f>SUM('Canned asparagus:Other canned vegetables'!B32)</f>
        <v>105.45586387917474</v>
      </c>
      <c r="C31" s="15">
        <f>SUM('Canned asparagus:Other canned vegetables'!D32)</f>
        <v>50.986941439113089</v>
      </c>
      <c r="D31" s="15">
        <f>SUM('Canned asparagus:Other canned vegetables'!F32)</f>
        <v>47.927724952766312</v>
      </c>
      <c r="E31" s="15">
        <f>SUM('Canned asparagus:Other canned vegetables'!H32)</f>
        <v>47.927724952766312</v>
      </c>
      <c r="F31" s="15">
        <f t="shared" si="0"/>
        <v>64.285761903438924</v>
      </c>
      <c r="G31" s="15">
        <f>SUM('Canned asparagus:Other canned vegetables'!K32)</f>
        <v>37.662758312593823</v>
      </c>
      <c r="H31" s="15">
        <f>SUM('Canned asparagus:Other canned vegetables'!L32)</f>
        <v>1.6509702274013729</v>
      </c>
      <c r="I31" s="15">
        <f>SUM('Canned asparagus:Other canned vegetables'!M32)</f>
        <v>46.804180461715212</v>
      </c>
      <c r="J31" s="15">
        <f>SUM('Canned asparagus:Other canned vegetables'!P32)</f>
        <v>13.605985812403961</v>
      </c>
      <c r="K31" s="114">
        <f>SUM('Canned asparagus:Other canned vegetables'!Q32)</f>
        <v>0.24408113059645023</v>
      </c>
      <c r="L31" s="119"/>
    </row>
    <row r="32" spans="1:12" ht="13.8" customHeight="1" x14ac:dyDescent="0.25">
      <c r="A32" s="13">
        <v>1998</v>
      </c>
      <c r="B32" s="15">
        <f>SUM('Canned asparagus:Other canned vegetables'!B33)</f>
        <v>105.33050966838233</v>
      </c>
      <c r="C32" s="15">
        <f>SUM('Canned asparagus:Other canned vegetables'!D33)</f>
        <v>50.856990819299739</v>
      </c>
      <c r="D32" s="15">
        <f>SUM('Canned asparagus:Other canned vegetables'!F33)</f>
        <v>47.805571370141756</v>
      </c>
      <c r="E32" s="15">
        <f>SUM('Canned asparagus:Other canned vegetables'!H33)</f>
        <v>47.805571370141756</v>
      </c>
      <c r="F32" s="15">
        <f t="shared" si="0"/>
        <v>64.441145473214902</v>
      </c>
      <c r="G32" s="15">
        <f>SUM('Canned asparagus:Other canned vegetables'!K33)</f>
        <v>37.454322705301394</v>
      </c>
      <c r="H32" s="15">
        <f>SUM('Canned asparagus:Other canned vegetables'!L33)</f>
        <v>1.6418333240680063</v>
      </c>
      <c r="I32" s="15">
        <f>SUM('Canned asparagus:Other canned vegetables'!M33)</f>
        <v>46.545153820665945</v>
      </c>
      <c r="J32" s="15">
        <f>SUM('Canned asparagus:Other canned vegetables'!P33)</f>
        <v>13.303182534556621</v>
      </c>
      <c r="K32" s="114">
        <f>SUM('Canned asparagus:Other canned vegetables'!Q33)</f>
        <v>0.24168791790837038</v>
      </c>
      <c r="L32" s="119"/>
    </row>
    <row r="33" spans="1:12" ht="13.8" customHeight="1" x14ac:dyDescent="0.25">
      <c r="A33" s="13">
        <v>1999</v>
      </c>
      <c r="B33" s="15">
        <f>SUM('Canned asparagus:Other canned vegetables'!B34)</f>
        <v>102.90297738667979</v>
      </c>
      <c r="C33" s="15">
        <f>SUM('Canned asparagus:Other canned vegetables'!D34)</f>
        <v>49.9794216032641</v>
      </c>
      <c r="D33" s="15">
        <f>SUM('Canned asparagus:Other canned vegetables'!F34)</f>
        <v>46.980656307068259</v>
      </c>
      <c r="E33" s="15">
        <f>SUM('Canned asparagus:Other canned vegetables'!H34)</f>
        <v>46.980656307068259</v>
      </c>
      <c r="F33" s="15">
        <f t="shared" si="0"/>
        <v>64.146888161500925</v>
      </c>
      <c r="G33" s="15">
        <f>SUM('Canned asparagus:Other canned vegetables'!K34)</f>
        <v>36.893919567591716</v>
      </c>
      <c r="H33" s="15">
        <f>SUM('Canned asparagus:Other canned vegetables'!L34)</f>
        <v>1.6172677070725134</v>
      </c>
      <c r="I33" s="15">
        <f>SUM('Canned asparagus:Other canned vegetables'!M34)</f>
        <v>45.848730861652221</v>
      </c>
      <c r="J33" s="15">
        <f>SUM('Canned asparagus:Other canned vegetables'!P34)</f>
        <v>13.25068262043089</v>
      </c>
      <c r="K33" s="114">
        <f>SUM('Canned asparagus:Other canned vegetables'!Q34)</f>
        <v>0.23892314480882657</v>
      </c>
      <c r="L33" s="119"/>
    </row>
    <row r="34" spans="1:12" ht="13.8" customHeight="1" x14ac:dyDescent="0.25">
      <c r="A34" s="13">
        <v>2000</v>
      </c>
      <c r="B34" s="15">
        <f>SUM('Canned asparagus:Other canned vegetables'!B35)</f>
        <v>103.18621175366354</v>
      </c>
      <c r="C34" s="15">
        <f>SUM('Canned asparagus:Other canned vegetables'!D35)</f>
        <v>50.205556938257367</v>
      </c>
      <c r="D34" s="15">
        <f>SUM('Canned asparagus:Other canned vegetables'!F35)</f>
        <v>47.193223521961919</v>
      </c>
      <c r="E34" s="15">
        <f>SUM('Canned asparagus:Other canned vegetables'!H35)</f>
        <v>47.193223521961919</v>
      </c>
      <c r="F34" s="15">
        <f t="shared" si="0"/>
        <v>63.948149941394028</v>
      </c>
      <c r="G34" s="15">
        <f>SUM('Canned asparagus:Other canned vegetables'!K35)</f>
        <v>37.200538342586434</v>
      </c>
      <c r="H34" s="15">
        <f>SUM('Canned asparagus:Other canned vegetables'!L35)</f>
        <v>1.6307085300859809</v>
      </c>
      <c r="I34" s="15">
        <f>SUM('Canned asparagus:Other canned vegetables'!M35)</f>
        <v>46.229771473672521</v>
      </c>
      <c r="J34" s="15">
        <f>SUM('Canned asparagus:Other canned vegetables'!P35)</f>
        <v>13.434110329452055</v>
      </c>
      <c r="K34" s="114">
        <f>SUM('Canned asparagus:Other canned vegetables'!Q35)</f>
        <v>0.24252060131210385</v>
      </c>
      <c r="L34" s="119"/>
    </row>
    <row r="35" spans="1:12" ht="13.8" customHeight="1" x14ac:dyDescent="0.25">
      <c r="A35" s="19">
        <v>2001</v>
      </c>
      <c r="B35" s="21">
        <f>SUM('Canned asparagus:Other canned vegetables'!B36)</f>
        <v>96.542418586810129</v>
      </c>
      <c r="C35" s="21">
        <f>SUM('Canned asparagus:Other canned vegetables'!D36)</f>
        <v>47.305935880989608</v>
      </c>
      <c r="D35" s="21">
        <f>SUM('Canned asparagus:Other canned vegetables'!F36)</f>
        <v>44.467579728130239</v>
      </c>
      <c r="E35" s="21">
        <f>SUM('Canned asparagus:Other canned vegetables'!H36)</f>
        <v>44.467579728130239</v>
      </c>
      <c r="F35" s="21">
        <f t="shared" si="0"/>
        <v>63.675524112031681</v>
      </c>
      <c r="G35" s="21">
        <f>SUM('Canned asparagus:Other canned vegetables'!K36)</f>
        <v>35.068527561227285</v>
      </c>
      <c r="H35" s="21">
        <f>SUM('Canned asparagus:Other canned vegetables'!L36)</f>
        <v>1.5372505232318812</v>
      </c>
      <c r="I35" s="21">
        <f>SUM('Canned asparagus:Other canned vegetables'!M36)</f>
        <v>43.580283708362209</v>
      </c>
      <c r="J35" s="21">
        <f>SUM('Canned asparagus:Other canned vegetables'!P36)</f>
        <v>12.616653378981471</v>
      </c>
      <c r="K35" s="115">
        <f>SUM('Canned asparagus:Other canned vegetables'!Q36)</f>
        <v>0.22914914793794006</v>
      </c>
      <c r="L35" s="119"/>
    </row>
    <row r="36" spans="1:12" ht="13.8" customHeight="1" x14ac:dyDescent="0.25">
      <c r="A36" s="19">
        <v>2002</v>
      </c>
      <c r="B36" s="21">
        <f>SUM('Canned asparagus:Other canned vegetables'!B37)</f>
        <v>100.3866708238274</v>
      </c>
      <c r="C36" s="21">
        <f>SUM('Canned asparagus:Other canned vegetables'!D37)</f>
        <v>48.413252143672082</v>
      </c>
      <c r="D36" s="21">
        <f>SUM('Canned asparagus:Other canned vegetables'!F37)</f>
        <v>45.508457015051761</v>
      </c>
      <c r="E36" s="21">
        <f>SUM('Canned asparagus:Other canned vegetables'!H37)</f>
        <v>45.508457015051761</v>
      </c>
      <c r="F36" s="21">
        <f t="shared" si="0"/>
        <v>64.227831039449484</v>
      </c>
      <c r="G36" s="21">
        <f>SUM('Canned asparagus:Other canned vegetables'!K37)</f>
        <v>35.910489500971217</v>
      </c>
      <c r="H36" s="21">
        <f>SUM('Canned asparagus:Other canned vegetables'!L37)</f>
        <v>1.5741584438781904</v>
      </c>
      <c r="I36" s="21">
        <f>SUM('Canned asparagus:Other canned vegetables'!M37)</f>
        <v>44.626604804724749</v>
      </c>
      <c r="J36" s="21">
        <f>SUM('Canned asparagus:Other canned vegetables'!P37)</f>
        <v>12.560787515817005</v>
      </c>
      <c r="K36" s="115">
        <f>SUM('Canned asparagus:Other canned vegetables'!Q37)</f>
        <v>0.23390106741879665</v>
      </c>
      <c r="L36" s="119"/>
    </row>
    <row r="37" spans="1:12" ht="13.8" customHeight="1" x14ac:dyDescent="0.25">
      <c r="A37" s="19">
        <v>2003</v>
      </c>
      <c r="B37" s="21">
        <f>SUM('Canned asparagus:Other canned vegetables'!B38)</f>
        <v>100.8345748232295</v>
      </c>
      <c r="C37" s="21">
        <f>SUM('Canned asparagus:Other canned vegetables'!D38)</f>
        <v>48.872853395981387</v>
      </c>
      <c r="D37" s="21">
        <f>SUM('Canned asparagus:Other canned vegetables'!F38)</f>
        <v>45.94048219222249</v>
      </c>
      <c r="E37" s="21">
        <f>SUM('Canned asparagus:Other canned vegetables'!H38)</f>
        <v>45.94048219222249</v>
      </c>
      <c r="F37" s="21">
        <f t="shared" si="0"/>
        <v>64.113677648953299</v>
      </c>
      <c r="G37" s="21">
        <f>SUM('Canned asparagus:Other canned vegetables'!K38)</f>
        <v>36.185820562371518</v>
      </c>
      <c r="H37" s="21">
        <f>SUM('Canned asparagus:Other canned vegetables'!L38)</f>
        <v>1.5862277506792992</v>
      </c>
      <c r="I37" s="21">
        <f>SUM('Canned asparagus:Other canned vegetables'!M38)</f>
        <v>44.9687636178828</v>
      </c>
      <c r="J37" s="21">
        <f>SUM('Canned asparagus:Other canned vegetables'!P38)</f>
        <v>12.73036523595718</v>
      </c>
      <c r="K37" s="115">
        <f>SUM('Canned asparagus:Other canned vegetables'!Q38)</f>
        <v>0.23543986729946723</v>
      </c>
      <c r="L37" s="119"/>
    </row>
    <row r="38" spans="1:12" ht="13.8" customHeight="1" x14ac:dyDescent="0.25">
      <c r="A38" s="19">
        <v>2004</v>
      </c>
      <c r="B38" s="21">
        <f>SUM('Canned asparagus:Other canned vegetables'!B39)</f>
        <v>102.49703087435203</v>
      </c>
      <c r="C38" s="21">
        <f>SUM('Canned asparagus:Other canned vegetables'!D39)</f>
        <v>49.723670660922664</v>
      </c>
      <c r="D38" s="21">
        <f>SUM('Canned asparagus:Other canned vegetables'!F39)</f>
        <v>46.740250421267305</v>
      </c>
      <c r="E38" s="21">
        <f>SUM('Canned asparagus:Other canned vegetables'!H39)</f>
        <v>46.740250421267305</v>
      </c>
      <c r="F38" s="21">
        <f t="shared" si="0"/>
        <v>63.99824691600741</v>
      </c>
      <c r="G38" s="21">
        <f>SUM('Canned asparagus:Other canned vegetables'!K39)</f>
        <v>36.900727973807868</v>
      </c>
      <c r="H38" s="21">
        <f>SUM('Canned asparagus:Other canned vegetables'!L39)</f>
        <v>1.6175661577559612</v>
      </c>
      <c r="I38" s="21">
        <f>SUM('Canned asparagus:Other canned vegetables'!M39)</f>
        <v>45.857191789302625</v>
      </c>
      <c r="J38" s="21">
        <f>SUM('Canned asparagus:Other canned vegetables'!P39)</f>
        <v>12.877531295894341</v>
      </c>
      <c r="K38" s="115">
        <f>SUM('Canned asparagus:Other canned vegetables'!Q39)</f>
        <v>0.24092270024790791</v>
      </c>
      <c r="L38" s="119"/>
    </row>
    <row r="39" spans="1:12" ht="13.8" customHeight="1" x14ac:dyDescent="0.25">
      <c r="A39" s="19">
        <v>2005</v>
      </c>
      <c r="B39" s="21">
        <f>SUM('Canned asparagus:Other canned vegetables'!B40)</f>
        <v>104.84691206585407</v>
      </c>
      <c r="C39" s="21">
        <f>SUM('Canned asparagus:Other canned vegetables'!D40)</f>
        <v>50.737196510856542</v>
      </c>
      <c r="D39" s="21">
        <f>SUM('Canned asparagus:Other canned vegetables'!F40)</f>
        <v>47.692964720205147</v>
      </c>
      <c r="E39" s="21">
        <f>SUM('Canned asparagus:Other canned vegetables'!H40)</f>
        <v>47.692964720205147</v>
      </c>
      <c r="F39" s="21">
        <f t="shared" si="0"/>
        <v>64.214870986724691</v>
      </c>
      <c r="G39" s="21">
        <f>SUM('Canned asparagus:Other canned vegetables'!K40)</f>
        <v>37.519602749201198</v>
      </c>
      <c r="H39" s="21">
        <f>SUM('Canned asparagus:Other canned vegetables'!L40)</f>
        <v>1.6446949150334771</v>
      </c>
      <c r="I39" s="21">
        <f>SUM('Canned asparagus:Other canned vegetables'!M40)</f>
        <v>46.626278493741559</v>
      </c>
      <c r="J39" s="21">
        <f>SUM('Canned asparagus:Other canned vegetables'!P40)</f>
        <v>12.865863778643302</v>
      </c>
      <c r="K39" s="115">
        <f>SUM('Canned asparagus:Other canned vegetables'!Q40)</f>
        <v>0.24358445488036301</v>
      </c>
      <c r="L39" s="119"/>
    </row>
    <row r="40" spans="1:12" ht="13.8" customHeight="1" x14ac:dyDescent="0.25">
      <c r="A40" s="13">
        <v>2006</v>
      </c>
      <c r="B40" s="15">
        <f>SUM('Canned asparagus:Other canned vegetables'!B41)</f>
        <v>94.463293289329343</v>
      </c>
      <c r="C40" s="15">
        <f>SUM('Canned asparagus:Other canned vegetables'!D41)</f>
        <v>46.361390010593631</v>
      </c>
      <c r="D40" s="15">
        <f>SUM('Canned asparagus:Other canned vegetables'!F41)</f>
        <v>43.579706609958016</v>
      </c>
      <c r="E40" s="15">
        <f>SUM('Canned asparagus:Other canned vegetables'!H41)</f>
        <v>43.579706609958016</v>
      </c>
      <c r="F40" s="15">
        <f t="shared" si="0"/>
        <v>63.48686378586347</v>
      </c>
      <c r="G40" s="15">
        <f>SUM('Canned asparagus:Other canned vegetables'!K41)</f>
        <v>34.49151095109211</v>
      </c>
      <c r="H40" s="15">
        <f>SUM('Canned asparagus:Other canned vegetables'!L41)</f>
        <v>1.5119566444314352</v>
      </c>
      <c r="I40" s="15">
        <f>SUM('Canned asparagus:Other canned vegetables'!M41)</f>
        <v>42.863214891308971</v>
      </c>
      <c r="J40" s="15">
        <f>SUM('Canned asparagus:Other canned vegetables'!P41)</f>
        <v>12.015401635898087</v>
      </c>
      <c r="K40" s="114">
        <f>SUM('Canned asparagus:Other canned vegetables'!Q41)</f>
        <v>0.22711242700355339</v>
      </c>
      <c r="L40" s="119"/>
    </row>
    <row r="41" spans="1:12" ht="13.8" customHeight="1" x14ac:dyDescent="0.25">
      <c r="A41" s="13">
        <v>2007</v>
      </c>
      <c r="B41" s="15">
        <f>SUM('Canned asparagus:Other canned vegetables'!B42)</f>
        <v>96.78422562377007</v>
      </c>
      <c r="C41" s="15">
        <f>SUM('Canned asparagus:Other canned vegetables'!D42)</f>
        <v>46.580722281305256</v>
      </c>
      <c r="D41" s="15">
        <f>SUM('Canned asparagus:Other canned vegetables'!F42)</f>
        <v>43.785878944426941</v>
      </c>
      <c r="E41" s="15">
        <f>SUM('Canned asparagus:Other canned vegetables'!H42)</f>
        <v>43.785878944426941</v>
      </c>
      <c r="F41" s="15">
        <f t="shared" si="0"/>
        <v>64.474839799875525</v>
      </c>
      <c r="G41" s="15">
        <f>SUM('Canned asparagus:Other canned vegetables'!K42)</f>
        <v>34.382751201294248</v>
      </c>
      <c r="H41" s="15">
        <f>SUM('Canned asparagus:Other canned vegetables'!L42)</f>
        <v>1.5071890937553643</v>
      </c>
      <c r="I41" s="15">
        <f>SUM('Canned asparagus:Other canned vegetables'!M42)</f>
        <v>42.728057213417699</v>
      </c>
      <c r="J41" s="15">
        <f>SUM('Canned asparagus:Other canned vegetables'!P42)</f>
        <v>11.495244351012504</v>
      </c>
      <c r="K41" s="114">
        <f>SUM('Canned asparagus:Other canned vegetables'!Q42)</f>
        <v>0.22266971419437109</v>
      </c>
      <c r="L41" s="119"/>
    </row>
    <row r="42" spans="1:12" ht="13.8" customHeight="1" x14ac:dyDescent="0.25">
      <c r="A42" s="13">
        <v>2008</v>
      </c>
      <c r="B42" s="15">
        <f>SUM('Canned asparagus:Other canned vegetables'!B43)</f>
        <v>94.857325692885723</v>
      </c>
      <c r="C42" s="15">
        <f>SUM('Canned asparagus:Other canned vegetables'!D43)</f>
        <v>45.818056075539992</v>
      </c>
      <c r="D42" s="15">
        <f>SUM('Canned asparagus:Other canned vegetables'!F43)</f>
        <v>43.068972711007596</v>
      </c>
      <c r="E42" s="15">
        <f>SUM('Canned asparagus:Other canned vegetables'!H43)</f>
        <v>43.068972711007596</v>
      </c>
      <c r="F42" s="15">
        <f t="shared" si="0"/>
        <v>64.299948611881035</v>
      </c>
      <c r="G42" s="15">
        <f>SUM('Canned asparagus:Other canned vegetables'!K43)</f>
        <v>33.864114017755576</v>
      </c>
      <c r="H42" s="15">
        <f>SUM('Canned asparagus:Other canned vegetables'!L43)</f>
        <v>1.484454313107094</v>
      </c>
      <c r="I42" s="15">
        <f>SUM('Canned asparagus:Other canned vegetables'!M43)</f>
        <v>42.08353754942955</v>
      </c>
      <c r="J42" s="15">
        <f>SUM('Canned asparagus:Other canned vegetables'!P43)</f>
        <v>11.313447387161744</v>
      </c>
      <c r="K42" s="114">
        <f>SUM('Canned asparagus:Other canned vegetables'!Q43)</f>
        <v>0.21978824338579936</v>
      </c>
      <c r="L42" s="119"/>
    </row>
    <row r="43" spans="1:12" ht="13.8" customHeight="1" x14ac:dyDescent="0.25">
      <c r="A43" s="13">
        <v>2009</v>
      </c>
      <c r="B43" s="15">
        <f>SUM('Canned asparagus:Other canned vegetables'!B44)</f>
        <v>100.73389918556427</v>
      </c>
      <c r="C43" s="15">
        <f>SUM('Canned asparagus:Other canned vegetables'!D44)</f>
        <v>48.531016376783349</v>
      </c>
      <c r="D43" s="15">
        <f>SUM('Canned asparagus:Other canned vegetables'!F44)</f>
        <v>45.619155394176353</v>
      </c>
      <c r="E43" s="15">
        <f>SUM('Canned asparagus:Other canned vegetables'!H44)</f>
        <v>45.619155394176353</v>
      </c>
      <c r="F43" s="15">
        <f t="shared" si="0"/>
        <v>64.256386723488788</v>
      </c>
      <c r="G43" s="15">
        <f>SUM('Canned asparagus:Other canned vegetables'!K44)</f>
        <v>36.00593536323877</v>
      </c>
      <c r="H43" s="15">
        <f>SUM('Canned asparagus:Other canned vegetables'!L44)</f>
        <v>1.578342372087179</v>
      </c>
      <c r="I43" s="15">
        <f>SUM('Canned asparagus:Other canned vegetables'!M44)</f>
        <v>44.745217077485478</v>
      </c>
      <c r="J43" s="15">
        <f>SUM('Canned asparagus:Other canned vegetables'!P44)</f>
        <v>12.357813124718936</v>
      </c>
      <c r="K43" s="114">
        <f>SUM('Canned asparagus:Other canned vegetables'!Q44)</f>
        <v>0.234868719528462</v>
      </c>
      <c r="L43" s="119"/>
    </row>
    <row r="44" spans="1:12" ht="13.8" customHeight="1" x14ac:dyDescent="0.25">
      <c r="A44" s="13">
        <v>2010</v>
      </c>
      <c r="B44" s="15">
        <f>SUM('Canned asparagus:Other canned vegetables'!B45)</f>
        <v>99.418866858007078</v>
      </c>
      <c r="C44" s="15">
        <f>SUM('Canned asparagus:Other canned vegetables'!D45)</f>
        <v>47.742655580316061</v>
      </c>
      <c r="D44" s="15">
        <f>SUM('Canned asparagus:Other canned vegetables'!F45)</f>
        <v>44.87809624549709</v>
      </c>
      <c r="E44" s="15">
        <f>SUM('Canned asparagus:Other canned vegetables'!H45)</f>
        <v>44.87809624549709</v>
      </c>
      <c r="F44" s="15">
        <f t="shared" si="0"/>
        <v>64.528394236593329</v>
      </c>
      <c r="G44" s="15">
        <f>SUM('Canned asparagus:Other canned vegetables'!K45)</f>
        <v>35.265468506318442</v>
      </c>
      <c r="H44" s="15">
        <f>SUM('Canned asparagus:Other canned vegetables'!L45)</f>
        <v>1.5458835509619044</v>
      </c>
      <c r="I44" s="15">
        <f>SUM('Canned asparagus:Other canned vegetables'!M45)</f>
        <v>43.825025727994515</v>
      </c>
      <c r="J44" s="15">
        <f>SUM('Canned asparagus:Other canned vegetables'!P45)</f>
        <v>11.630469792087222</v>
      </c>
      <c r="K44" s="114">
        <f>SUM('Canned asparagus:Other canned vegetables'!Q45)</f>
        <v>0.22865996290745857</v>
      </c>
      <c r="L44" s="119"/>
    </row>
    <row r="45" spans="1:12" ht="13.8" customHeight="1" x14ac:dyDescent="0.25">
      <c r="A45" s="19">
        <v>2011</v>
      </c>
      <c r="B45" s="21">
        <f>SUM('Canned asparagus:Other canned vegetables'!B46)</f>
        <v>91.442316636391482</v>
      </c>
      <c r="C45" s="21">
        <f>SUM('Canned asparagus:Other canned vegetables'!D46)</f>
        <v>44.005482790552335</v>
      </c>
      <c r="D45" s="21">
        <f>SUM('Canned asparagus:Other canned vegetables'!F46)</f>
        <v>41.365153823119201</v>
      </c>
      <c r="E45" s="21">
        <f>SUM('Canned asparagus:Other canned vegetables'!H46)</f>
        <v>41.365153823119201</v>
      </c>
      <c r="F45" s="21">
        <f t="shared" si="0"/>
        <v>64.466621430063043</v>
      </c>
      <c r="G45" s="21">
        <f>SUM('Canned asparagus:Other canned vegetables'!K46)</f>
        <v>32.492544543529434</v>
      </c>
      <c r="H45" s="21">
        <f>SUM('Canned asparagus:Other canned vegetables'!L46)</f>
        <v>1.4243307197163588</v>
      </c>
      <c r="I45" s="21">
        <f>SUM('Canned asparagus:Other canned vegetables'!M46)</f>
        <v>40.379063738598916</v>
      </c>
      <c r="J45" s="21">
        <f>SUM('Canned asparagus:Other canned vegetables'!P46)</f>
        <v>10.387138800342683</v>
      </c>
      <c r="K45" s="115">
        <f>SUM('Canned asparagus:Other canned vegetables'!Q46)</f>
        <v>0.21080935736253484</v>
      </c>
      <c r="L45" s="119"/>
    </row>
    <row r="46" spans="1:12" ht="13.8" customHeight="1" x14ac:dyDescent="0.25">
      <c r="A46" s="24">
        <v>2012</v>
      </c>
      <c r="B46" s="21">
        <f>SUM('Canned asparagus:Other canned vegetables'!B47)</f>
        <v>92.919936160881846</v>
      </c>
      <c r="C46" s="21">
        <f>SUM('Canned asparagus:Other canned vegetables'!D47)</f>
        <v>44.787684383214561</v>
      </c>
      <c r="D46" s="21">
        <f>SUM('Canned asparagus:Other canned vegetables'!F47)</f>
        <v>42.100423320221694</v>
      </c>
      <c r="E46" s="21">
        <f>SUM('Canned asparagus:Other canned vegetables'!H47)</f>
        <v>42.100423320221694</v>
      </c>
      <c r="F46" s="25">
        <f t="shared" ref="F46:F53" si="1">100-(G46/B46*100)</f>
        <v>64.345019901305378</v>
      </c>
      <c r="G46" s="21">
        <f>SUM('Canned asparagus:Other canned vegetables'!K47)</f>
        <v>33.130584745882167</v>
      </c>
      <c r="H46" s="21">
        <f>SUM('Canned asparagus:Other canned vegetables'!L47)</f>
        <v>1.4522996052989443</v>
      </c>
      <c r="I46" s="21">
        <f>SUM('Canned asparagus:Other canned vegetables'!M47)</f>
        <v>41.171967660422425</v>
      </c>
      <c r="J46" s="21">
        <f>SUM('Canned asparagus:Other canned vegetables'!P47)</f>
        <v>10.598883969308897</v>
      </c>
      <c r="K46" s="115">
        <f>SUM('Canned asparagus:Other canned vegetables'!Q47)</f>
        <v>0.21549645049240035</v>
      </c>
      <c r="L46" s="119"/>
    </row>
    <row r="47" spans="1:12" ht="13.8" customHeight="1" x14ac:dyDescent="0.25">
      <c r="A47" s="19">
        <v>2013</v>
      </c>
      <c r="B47" s="21">
        <f>SUM('Canned asparagus:Other canned vegetables'!B48)</f>
        <v>91.847867391590384</v>
      </c>
      <c r="C47" s="21">
        <f>SUM('Canned asparagus:Other canned vegetables'!D48)</f>
        <v>44.162428395101124</v>
      </c>
      <c r="D47" s="21">
        <f>SUM('Canned asparagus:Other canned vegetables'!F48)</f>
        <v>41.51268269139505</v>
      </c>
      <c r="E47" s="21">
        <f>SUM('Canned asparagus:Other canned vegetables'!H48)</f>
        <v>41.51268269139505</v>
      </c>
      <c r="F47" s="21">
        <f t="shared" si="1"/>
        <v>64.438028888508484</v>
      </c>
      <c r="G47" s="21">
        <f>SUM('Canned asparagus:Other canned vegetables'!K48)</f>
        <v>32.662912068318413</v>
      </c>
      <c r="H47" s="21">
        <f>SUM('Canned asparagus:Other canned vegetables'!L48)</f>
        <v>1.4317988851865606</v>
      </c>
      <c r="I47" s="21">
        <f>SUM('Canned asparagus:Other canned vegetables'!M48)</f>
        <v>40.5907824955964</v>
      </c>
      <c r="J47" s="21">
        <f>SUM('Canned asparagus:Other canned vegetables'!P48)</f>
        <v>10.454091141723916</v>
      </c>
      <c r="K47" s="115">
        <f>SUM('Canned asparagus:Other canned vegetables'!Q48)</f>
        <v>0.21212014880658406</v>
      </c>
      <c r="L47" s="119"/>
    </row>
    <row r="48" spans="1:12" ht="13.8" customHeight="1" x14ac:dyDescent="0.25">
      <c r="A48" s="19">
        <v>2014</v>
      </c>
      <c r="B48" s="21">
        <f>SUM('Canned asparagus:Other canned vegetables'!B49)</f>
        <v>93.401910088687075</v>
      </c>
      <c r="C48" s="21">
        <f>SUM('Canned asparagus:Other canned vegetables'!D49)</f>
        <v>44.667915275287548</v>
      </c>
      <c r="D48" s="21">
        <f>SUM('Canned asparagus:Other canned vegetables'!F49)</f>
        <v>41.987840358770306</v>
      </c>
      <c r="E48" s="21">
        <f>SUM('Canned asparagus:Other canned vegetables'!H49)</f>
        <v>41.987840358770306</v>
      </c>
      <c r="F48" s="21">
        <f t="shared" si="1"/>
        <v>64.584741862898596</v>
      </c>
      <c r="G48" s="21">
        <f>SUM('Canned asparagus:Other canned vegetables'!K49)</f>
        <v>33.078527562891878</v>
      </c>
      <c r="H48" s="21">
        <f>SUM('Canned asparagus:Other canned vegetables'!L49)</f>
        <v>1.4500176465925205</v>
      </c>
      <c r="I48" s="21">
        <f>SUM('Canned asparagus:Other canned vegetables'!M49)</f>
        <v>41.107275272074659</v>
      </c>
      <c r="J48" s="21">
        <f>SUM('Canned asparagus:Other canned vegetables'!P49)</f>
        <v>10.538016552622727</v>
      </c>
      <c r="K48" s="115">
        <f>SUM('Canned asparagus:Other canned vegetables'!Q49)</f>
        <v>0.21475642391590649</v>
      </c>
      <c r="L48" s="119"/>
    </row>
    <row r="49" spans="1:12" ht="13.8" customHeight="1" x14ac:dyDescent="0.25">
      <c r="A49" s="24">
        <v>2015</v>
      </c>
      <c r="B49" s="21">
        <f>SUM('Canned asparagus:Other canned vegetables'!B50)</f>
        <v>81.973993513176865</v>
      </c>
      <c r="C49" s="21">
        <f>SUM('Canned asparagus:Other canned vegetables'!D50)</f>
        <v>40.004531055071944</v>
      </c>
      <c r="D49" s="21">
        <f>SUM('Canned asparagus:Other canned vegetables'!F50)</f>
        <v>37.604259191767625</v>
      </c>
      <c r="E49" s="21">
        <f>SUM('Canned asparagus:Other canned vegetables'!H50)</f>
        <v>37.604259191767625</v>
      </c>
      <c r="F49" s="25">
        <f t="shared" si="1"/>
        <v>63.599968073795019</v>
      </c>
      <c r="G49" s="21">
        <f>SUM('Canned asparagus:Other canned vegetables'!K50)</f>
        <v>29.838559809981579</v>
      </c>
      <c r="H49" s="21">
        <f>SUM('Canned asparagus:Other canned vegetables'!L50)</f>
        <v>1.3079916629033019</v>
      </c>
      <c r="I49" s="21">
        <f>SUM('Canned asparagus:Other canned vegetables'!M50)</f>
        <v>37.080909647477156</v>
      </c>
      <c r="J49" s="21">
        <f>SUM('Canned asparagus:Other canned vegetables'!P50)</f>
        <v>9.7262971740731121</v>
      </c>
      <c r="K49" s="115">
        <f>SUM('Canned asparagus:Other canned vegetables'!Q50)</f>
        <v>0.19731128359828171</v>
      </c>
      <c r="L49" s="119"/>
    </row>
    <row r="50" spans="1:12" ht="13.8" customHeight="1" x14ac:dyDescent="0.25">
      <c r="A50" s="29">
        <v>2016</v>
      </c>
      <c r="B50" s="15">
        <f>SUM('Canned asparagus:Other canned vegetables'!B51)</f>
        <v>86.971327241575295</v>
      </c>
      <c r="C50" s="15">
        <f>SUM('Canned asparagus:Other canned vegetables'!D51)</f>
        <v>42.178660697910964</v>
      </c>
      <c r="D50" s="15">
        <f>SUM('Canned asparagus:Other canned vegetables'!F51)</f>
        <v>39.647941056036309</v>
      </c>
      <c r="E50" s="15">
        <f>SUM('Canned asparagus:Other canned vegetables'!H51)</f>
        <v>39.647941056036309</v>
      </c>
      <c r="F50" s="30">
        <f t="shared" si="1"/>
        <v>64.028237643991204</v>
      </c>
      <c r="G50" s="15">
        <f>SUM('Canned asparagus:Other canned vegetables'!K51)</f>
        <v>31.285119153206207</v>
      </c>
      <c r="H50" s="15">
        <f>SUM('Canned asparagus:Other canned vegetables'!L51)</f>
        <v>1.3714024834282172</v>
      </c>
      <c r="I50" s="15">
        <f>SUM('Canned asparagus:Other canned vegetables'!M51)</f>
        <v>38.878574703948239</v>
      </c>
      <c r="J50" s="15">
        <f>SUM('Canned asparagus:Other canned vegetables'!P51)</f>
        <v>9.8226756054895681</v>
      </c>
      <c r="K50" s="114">
        <f>SUM('Canned asparagus:Other canned vegetables'!Q51)</f>
        <v>0.20608099807580194</v>
      </c>
      <c r="L50" s="119"/>
    </row>
    <row r="51" spans="1:12" ht="13.8" customHeight="1" x14ac:dyDescent="0.25">
      <c r="A51" s="29">
        <v>2017</v>
      </c>
      <c r="B51" s="15">
        <f>SUM('Canned asparagus:Other canned vegetables'!B52)</f>
        <v>85.081271250570353</v>
      </c>
      <c r="C51" s="15">
        <f>SUM('Canned asparagus:Other canned vegetables'!D52)</f>
        <v>41.564444738853496</v>
      </c>
      <c r="D51" s="15">
        <f>SUM('Canned asparagus:Other canned vegetables'!F52)</f>
        <v>39.070578054522294</v>
      </c>
      <c r="E51" s="15">
        <f>SUM('Canned asparagus:Other canned vegetables'!H52)</f>
        <v>39.070578054522294</v>
      </c>
      <c r="F51" s="30">
        <f t="shared" si="1"/>
        <v>63.603169923308243</v>
      </c>
      <c r="G51" s="15">
        <f>SUM('Canned asparagus:Other canned vegetables'!K52)</f>
        <v>30.966885724159287</v>
      </c>
      <c r="H51" s="15">
        <f>SUM('Canned asparagus:Other canned vegetables'!L52)</f>
        <v>1.3574525248946536</v>
      </c>
      <c r="I51" s="15">
        <f>SUM('Canned asparagus:Other canned vegetables'!M52)</f>
        <v>38.483100354500984</v>
      </c>
      <c r="J51" s="15">
        <f>SUM('Canned asparagus:Other canned vegetables'!P52)</f>
        <v>9.9032340409148212</v>
      </c>
      <c r="K51" s="114">
        <f>SUM('Canned asparagus:Other canned vegetables'!Q52)</f>
        <v>0.20550029284550805</v>
      </c>
      <c r="L51" s="119"/>
    </row>
    <row r="52" spans="1:12" ht="13.8" customHeight="1" x14ac:dyDescent="0.25">
      <c r="A52" s="59">
        <v>2018</v>
      </c>
      <c r="B52" s="15">
        <f>SUM('Canned asparagus:Other canned vegetables'!B53)</f>
        <v>91.504317191014593</v>
      </c>
      <c r="C52" s="15">
        <f>SUM('Canned asparagus:Other canned vegetables'!D53)</f>
        <v>44.152749330631408</v>
      </c>
      <c r="D52" s="15">
        <f>SUM('Canned asparagus:Other canned vegetables'!F53)</f>
        <v>41.503584370793526</v>
      </c>
      <c r="E52" s="15">
        <f>SUM('Canned asparagus:Other canned vegetables'!H53)</f>
        <v>41.503584370793526</v>
      </c>
      <c r="F52" s="31">
        <f t="shared" si="1"/>
        <v>64.32132445953107</v>
      </c>
      <c r="G52" s="15">
        <f>SUM('Canned asparagus:Other canned vegetables'!K53)</f>
        <v>32.647528436103627</v>
      </c>
      <c r="H52" s="15">
        <f>SUM('Canned asparagus:Other canned vegetables'!L53)</f>
        <v>1.4311245341853644</v>
      </c>
      <c r="I52" s="15">
        <f>SUM('Canned asparagus:Other canned vegetables'!M53)</f>
        <v>40.571664981887984</v>
      </c>
      <c r="J52" s="15">
        <f>SUM('Canned asparagus:Other canned vegetables'!P53)</f>
        <v>10.207491433694049</v>
      </c>
      <c r="K52" s="114">
        <f>SUM('Canned asparagus:Other canned vegetables'!Q53)</f>
        <v>0.21209671524706389</v>
      </c>
      <c r="L52" s="119"/>
    </row>
    <row r="53" spans="1:12" ht="13.8" customHeight="1" x14ac:dyDescent="0.25">
      <c r="A53" s="59">
        <v>2019</v>
      </c>
      <c r="B53" s="15">
        <f>SUM('Canned asparagus:Other canned vegetables'!B54)</f>
        <v>88.431105310738758</v>
      </c>
      <c r="C53" s="15">
        <f>SUM('Canned asparagus:Other canned vegetables'!D54)</f>
        <v>42.57765302957781</v>
      </c>
      <c r="D53" s="15">
        <f>SUM('Canned asparagus:Other canned vegetables'!F54)</f>
        <v>40.022993847803143</v>
      </c>
      <c r="E53" s="15">
        <f>SUM('Canned asparagus:Other canned vegetables'!H54)</f>
        <v>40.022993847803143</v>
      </c>
      <c r="F53" s="31">
        <f t="shared" si="1"/>
        <v>64.43839460838538</v>
      </c>
      <c r="G53" s="15">
        <f>SUM('Canned asparagus:Other canned vegetables'!K54)</f>
        <v>31.447520714048075</v>
      </c>
      <c r="H53" s="15">
        <f>SUM('Canned asparagus:Other canned vegetables'!L54)</f>
        <v>1.3785214559582719</v>
      </c>
      <c r="I53" s="15">
        <f>SUM('Canned asparagus:Other canned vegetables'!M54)</f>
        <v>39.080394015689023</v>
      </c>
      <c r="J53" s="15">
        <f>SUM('Canned asparagus:Other canned vegetables'!P54)</f>
        <v>9.6364647523156624</v>
      </c>
      <c r="K53" s="114">
        <f>SUM('Canned asparagus:Other canned vegetables'!Q54)</f>
        <v>0.2040601685591836</v>
      </c>
      <c r="L53" s="119"/>
    </row>
    <row r="54" spans="1:12" ht="13.8" customHeight="1" x14ac:dyDescent="0.25">
      <c r="A54" s="59">
        <v>2020</v>
      </c>
      <c r="B54" s="172" t="s">
        <v>8</v>
      </c>
      <c r="C54" s="172" t="s">
        <v>8</v>
      </c>
      <c r="D54" s="172" t="s">
        <v>8</v>
      </c>
      <c r="E54" s="172" t="s">
        <v>8</v>
      </c>
      <c r="F54" s="172" t="s">
        <v>8</v>
      </c>
      <c r="G54" s="172" t="s">
        <v>8</v>
      </c>
      <c r="H54" s="172" t="s">
        <v>8</v>
      </c>
      <c r="I54" s="172" t="s">
        <v>8</v>
      </c>
      <c r="J54" s="172" t="s">
        <v>8</v>
      </c>
      <c r="K54" s="186" t="s">
        <v>8</v>
      </c>
      <c r="L54" s="119"/>
    </row>
    <row r="55" spans="1:12" ht="13.8" customHeight="1" x14ac:dyDescent="0.25">
      <c r="A55" s="19">
        <v>2021</v>
      </c>
      <c r="B55" s="174" t="s">
        <v>8</v>
      </c>
      <c r="C55" s="174" t="s">
        <v>8</v>
      </c>
      <c r="D55" s="174" t="s">
        <v>8</v>
      </c>
      <c r="E55" s="174" t="s">
        <v>8</v>
      </c>
      <c r="F55" s="174" t="s">
        <v>8</v>
      </c>
      <c r="G55" s="174" t="s">
        <v>8</v>
      </c>
      <c r="H55" s="174" t="s">
        <v>8</v>
      </c>
      <c r="I55" s="174" t="s">
        <v>8</v>
      </c>
      <c r="J55" s="174" t="s">
        <v>8</v>
      </c>
      <c r="K55" s="187" t="s">
        <v>8</v>
      </c>
      <c r="L55" s="119"/>
    </row>
    <row r="56" spans="1:12" ht="13.8" customHeight="1" thickBot="1" x14ac:dyDescent="0.3">
      <c r="A56" s="123">
        <v>2022</v>
      </c>
      <c r="B56" s="176" t="s">
        <v>8</v>
      </c>
      <c r="C56" s="176" t="s">
        <v>8</v>
      </c>
      <c r="D56" s="176" t="s">
        <v>8</v>
      </c>
      <c r="E56" s="176" t="s">
        <v>8</v>
      </c>
      <c r="F56" s="176" t="s">
        <v>8</v>
      </c>
      <c r="G56" s="176" t="s">
        <v>8</v>
      </c>
      <c r="H56" s="176" t="s">
        <v>8</v>
      </c>
      <c r="I56" s="176" t="s">
        <v>8</v>
      </c>
      <c r="J56" s="176" t="s">
        <v>8</v>
      </c>
      <c r="K56" s="188" t="s">
        <v>8</v>
      </c>
      <c r="L56" s="119"/>
    </row>
    <row r="57" spans="1:12" ht="15" customHeight="1" thickTop="1" x14ac:dyDescent="0.25">
      <c r="A57" s="7" t="s">
        <v>96</v>
      </c>
    </row>
    <row r="58" spans="1:12" ht="15" customHeight="1" x14ac:dyDescent="0.25">
      <c r="A58" s="7" t="s">
        <v>88</v>
      </c>
    </row>
    <row r="59" spans="1:12" ht="15" customHeight="1" x14ac:dyDescent="0.25">
      <c r="A59" s="7" t="s">
        <v>104</v>
      </c>
    </row>
    <row r="60" spans="1:12" ht="15" customHeight="1" x14ac:dyDescent="0.25">
      <c r="A60" s="7" t="s">
        <v>209</v>
      </c>
    </row>
    <row r="61" spans="1:12" ht="15" customHeight="1" x14ac:dyDescent="0.25">
      <c r="A61" s="7" t="s">
        <v>181</v>
      </c>
    </row>
    <row r="62" spans="1:12" ht="15" customHeight="1" x14ac:dyDescent="0.25">
      <c r="A62" s="7" t="s">
        <v>182</v>
      </c>
    </row>
    <row r="63" spans="1:12" ht="15" customHeight="1" x14ac:dyDescent="0.25">
      <c r="A63" s="7" t="s">
        <v>205</v>
      </c>
    </row>
    <row r="64" spans="1:12" ht="15" customHeight="1" x14ac:dyDescent="0.25">
      <c r="A64" s="7" t="s">
        <v>193</v>
      </c>
    </row>
    <row r="65" spans="1:1" ht="15" customHeight="1" x14ac:dyDescent="0.25">
      <c r="A65" s="7" t="s">
        <v>214</v>
      </c>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03">
    <pageSetUpPr fitToPage="1"/>
  </sheetPr>
  <dimension ref="A1:R66"/>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154</v>
      </c>
      <c r="B1" s="129"/>
      <c r="C1" s="129"/>
      <c r="D1" s="129"/>
      <c r="E1" s="129"/>
      <c r="F1" s="43"/>
      <c r="G1" s="129"/>
      <c r="H1" s="43"/>
      <c r="I1" s="129"/>
      <c r="J1" s="129"/>
      <c r="K1" s="129"/>
      <c r="L1" s="129"/>
      <c r="M1" s="129"/>
      <c r="N1" s="129"/>
      <c r="O1" s="129"/>
      <c r="P1" s="129"/>
      <c r="Q1" s="129"/>
    </row>
    <row r="2" spans="1:18" ht="36" customHeight="1" thickTop="1" x14ac:dyDescent="0.25">
      <c r="A2" s="52" t="s">
        <v>0</v>
      </c>
      <c r="B2" s="53" t="s">
        <v>141</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35">
        <v>0.29462887462692394</v>
      </c>
      <c r="C5" s="15">
        <v>47.917000000000002</v>
      </c>
      <c r="D5" s="16">
        <f t="shared" ref="D5:D46" si="0">+B5-B5*(C5/100)</f>
        <v>0.15345155677194078</v>
      </c>
      <c r="E5" s="15">
        <v>6</v>
      </c>
      <c r="F5" s="16">
        <f t="shared" ref="F5:F46" si="1">+(D5-D5*(E5)/100)</f>
        <v>0.14424446336562433</v>
      </c>
      <c r="G5" s="15">
        <v>0</v>
      </c>
      <c r="H5" s="16">
        <f>F5-(F5*G5/100)</f>
        <v>0.14424446336562433</v>
      </c>
      <c r="I5" s="15">
        <v>26</v>
      </c>
      <c r="J5" s="17">
        <f t="shared" ref="J5:J46" si="2">100-(K5/B5*100)</f>
        <v>63.771065200000002</v>
      </c>
      <c r="K5" s="16">
        <f>+H5-H5*I5/100</f>
        <v>0.10674090289056201</v>
      </c>
      <c r="L5" s="18">
        <f t="shared" ref="L5:L46" si="3">+(K5/365)*16</f>
        <v>4.6790532773944987E-3</v>
      </c>
      <c r="M5" s="16">
        <f t="shared" ref="M5:M37" si="4">+L5*28.3495</f>
        <v>0.13264882088749533</v>
      </c>
      <c r="N5" s="15">
        <v>32</v>
      </c>
      <c r="O5" s="15">
        <v>180</v>
      </c>
      <c r="P5" s="18">
        <f t="shared" ref="P5:P46" si="5">+Q5*N5</f>
        <v>2.358201260222139E-2</v>
      </c>
      <c r="Q5" s="164">
        <f t="shared" ref="Q5:Q46" si="6">+M5/O5</f>
        <v>7.3693789381941844E-4</v>
      </c>
      <c r="R5" s="119"/>
    </row>
    <row r="6" spans="1:18" ht="13.8" customHeight="1" x14ac:dyDescent="0.25">
      <c r="A6" s="19">
        <v>1971</v>
      </c>
      <c r="B6" s="20">
        <v>0.2699707696678722</v>
      </c>
      <c r="C6" s="21">
        <v>47.917000000000002</v>
      </c>
      <c r="D6" s="20">
        <f t="shared" si="0"/>
        <v>0.14060887596611787</v>
      </c>
      <c r="E6" s="21">
        <v>6</v>
      </c>
      <c r="F6" s="20">
        <f t="shared" si="1"/>
        <v>0.13217234340815082</v>
      </c>
      <c r="G6" s="21">
        <v>0</v>
      </c>
      <c r="H6" s="20">
        <f t="shared" ref="H6:H52" si="7">F6-(F6*G6/100)</f>
        <v>0.13217234340815082</v>
      </c>
      <c r="I6" s="21">
        <v>26</v>
      </c>
      <c r="J6" s="22">
        <f t="shared" si="2"/>
        <v>63.771065199999995</v>
      </c>
      <c r="K6" s="20">
        <f t="shared" ref="K6:K52" si="8">+H6-H6*I6/100</f>
        <v>9.7807534122031609E-2</v>
      </c>
      <c r="L6" s="23">
        <f t="shared" si="3"/>
        <v>4.2874535505548102E-3</v>
      </c>
      <c r="M6" s="20">
        <f t="shared" si="4"/>
        <v>0.12154716443145358</v>
      </c>
      <c r="N6" s="21">
        <v>32</v>
      </c>
      <c r="O6" s="21">
        <v>180</v>
      </c>
      <c r="P6" s="23">
        <f t="shared" si="5"/>
        <v>2.1608384787813968E-2</v>
      </c>
      <c r="Q6" s="165">
        <f t="shared" si="6"/>
        <v>6.752620246191865E-4</v>
      </c>
      <c r="R6" s="119"/>
    </row>
    <row r="7" spans="1:18" ht="13.8" customHeight="1" x14ac:dyDescent="0.25">
      <c r="A7" s="19">
        <v>1972</v>
      </c>
      <c r="B7" s="20">
        <v>0.24990890726836146</v>
      </c>
      <c r="C7" s="21">
        <v>47.917000000000002</v>
      </c>
      <c r="D7" s="20">
        <f t="shared" si="0"/>
        <v>0.1301600561725807</v>
      </c>
      <c r="E7" s="21">
        <v>6</v>
      </c>
      <c r="F7" s="20">
        <f t="shared" si="1"/>
        <v>0.12235045280222585</v>
      </c>
      <c r="G7" s="21">
        <v>0</v>
      </c>
      <c r="H7" s="20">
        <f t="shared" si="7"/>
        <v>0.12235045280222585</v>
      </c>
      <c r="I7" s="21">
        <v>26</v>
      </c>
      <c r="J7" s="22">
        <f t="shared" si="2"/>
        <v>63.771065200000002</v>
      </c>
      <c r="K7" s="20">
        <f t="shared" si="8"/>
        <v>9.0539335073647129E-2</v>
      </c>
      <c r="L7" s="23">
        <f t="shared" si="3"/>
        <v>3.968847564872203E-3</v>
      </c>
      <c r="M7" s="20">
        <f t="shared" si="4"/>
        <v>0.11251484404034452</v>
      </c>
      <c r="N7" s="21">
        <v>32</v>
      </c>
      <c r="O7" s="21">
        <v>180</v>
      </c>
      <c r="P7" s="23">
        <f t="shared" si="5"/>
        <v>2.0002638940505694E-2</v>
      </c>
      <c r="Q7" s="165">
        <f t="shared" si="6"/>
        <v>6.2508246689080293E-4</v>
      </c>
      <c r="R7" s="119"/>
    </row>
    <row r="8" spans="1:18" ht="13.8" customHeight="1" x14ac:dyDescent="0.25">
      <c r="A8" s="19">
        <v>1973</v>
      </c>
      <c r="B8" s="20">
        <v>0.24744583760010194</v>
      </c>
      <c r="C8" s="21">
        <v>47.917000000000002</v>
      </c>
      <c r="D8" s="20">
        <f t="shared" si="0"/>
        <v>0.12887721559726109</v>
      </c>
      <c r="E8" s="21">
        <v>6</v>
      </c>
      <c r="F8" s="20">
        <f t="shared" si="1"/>
        <v>0.12114458266142543</v>
      </c>
      <c r="G8" s="21">
        <v>0</v>
      </c>
      <c r="H8" s="20">
        <f t="shared" si="7"/>
        <v>0.12114458266142543</v>
      </c>
      <c r="I8" s="21">
        <v>26</v>
      </c>
      <c r="J8" s="22">
        <f t="shared" si="2"/>
        <v>63.771065199999995</v>
      </c>
      <c r="K8" s="20">
        <f t="shared" si="8"/>
        <v>8.964699116945482E-2</v>
      </c>
      <c r="L8" s="23">
        <f t="shared" si="3"/>
        <v>3.9297311197569237E-3</v>
      </c>
      <c r="M8" s="20">
        <f t="shared" si="4"/>
        <v>0.1114059123795489</v>
      </c>
      <c r="N8" s="21">
        <v>32</v>
      </c>
      <c r="O8" s="21">
        <v>180</v>
      </c>
      <c r="P8" s="23">
        <f t="shared" si="5"/>
        <v>1.9805495534142029E-2</v>
      </c>
      <c r="Q8" s="165">
        <f t="shared" si="6"/>
        <v>6.1892173544193839E-4</v>
      </c>
      <c r="R8" s="119"/>
    </row>
    <row r="9" spans="1:18" ht="13.8" customHeight="1" x14ac:dyDescent="0.25">
      <c r="A9" s="19">
        <v>1974</v>
      </c>
      <c r="B9" s="20">
        <v>0.18427375686215827</v>
      </c>
      <c r="C9" s="21">
        <v>47.917000000000002</v>
      </c>
      <c r="D9" s="20">
        <f t="shared" si="0"/>
        <v>9.5975300786517892E-2</v>
      </c>
      <c r="E9" s="21">
        <v>6</v>
      </c>
      <c r="F9" s="20">
        <f t="shared" si="1"/>
        <v>9.0216782739326817E-2</v>
      </c>
      <c r="G9" s="21">
        <v>0</v>
      </c>
      <c r="H9" s="20">
        <f t="shared" si="7"/>
        <v>9.0216782739326817E-2</v>
      </c>
      <c r="I9" s="21">
        <v>26</v>
      </c>
      <c r="J9" s="22">
        <f t="shared" si="2"/>
        <v>63.771065199999995</v>
      </c>
      <c r="K9" s="20">
        <f t="shared" si="8"/>
        <v>6.6760419227101853E-2</v>
      </c>
      <c r="L9" s="23">
        <f t="shared" si="3"/>
        <v>2.9264841305030949E-3</v>
      </c>
      <c r="M9" s="20">
        <f t="shared" si="4"/>
        <v>8.2964361857697483E-2</v>
      </c>
      <c r="N9" s="21">
        <v>32</v>
      </c>
      <c r="O9" s="21">
        <v>180</v>
      </c>
      <c r="P9" s="23">
        <f t="shared" si="5"/>
        <v>1.4749219885812886E-2</v>
      </c>
      <c r="Q9" s="165">
        <f t="shared" si="6"/>
        <v>4.6091312143165268E-4</v>
      </c>
      <c r="R9" s="119"/>
    </row>
    <row r="10" spans="1:18" ht="13.8" customHeight="1" x14ac:dyDescent="0.25">
      <c r="A10" s="19">
        <v>1975</v>
      </c>
      <c r="B10" s="20">
        <v>0.20691104906631849</v>
      </c>
      <c r="C10" s="21">
        <v>47.917000000000002</v>
      </c>
      <c r="D10" s="20">
        <f t="shared" si="0"/>
        <v>0.10776548168521065</v>
      </c>
      <c r="E10" s="21">
        <v>6</v>
      </c>
      <c r="F10" s="20">
        <f t="shared" si="1"/>
        <v>0.10129955278409801</v>
      </c>
      <c r="G10" s="21">
        <v>0</v>
      </c>
      <c r="H10" s="20">
        <f t="shared" si="7"/>
        <v>0.10129955278409801</v>
      </c>
      <c r="I10" s="21">
        <v>26</v>
      </c>
      <c r="J10" s="22">
        <f t="shared" si="2"/>
        <v>63.771065200000002</v>
      </c>
      <c r="K10" s="20">
        <f t="shared" si="8"/>
        <v>7.4961669060232522E-2</v>
      </c>
      <c r="L10" s="23">
        <f t="shared" si="3"/>
        <v>3.2859909725033434E-3</v>
      </c>
      <c r="M10" s="20">
        <f t="shared" si="4"/>
        <v>9.3156201074983527E-2</v>
      </c>
      <c r="N10" s="21">
        <v>32</v>
      </c>
      <c r="O10" s="21">
        <v>180</v>
      </c>
      <c r="P10" s="23">
        <f t="shared" si="5"/>
        <v>1.6561102413330406E-2</v>
      </c>
      <c r="Q10" s="165">
        <f t="shared" si="6"/>
        <v>5.1753445041657518E-4</v>
      </c>
      <c r="R10" s="119"/>
    </row>
    <row r="11" spans="1:18" ht="13.8" customHeight="1" x14ac:dyDescent="0.25">
      <c r="A11" s="13">
        <v>1976</v>
      </c>
      <c r="B11" s="35">
        <v>0.25980562753686337</v>
      </c>
      <c r="C11" s="15">
        <v>47.917000000000002</v>
      </c>
      <c r="D11" s="16">
        <f t="shared" si="0"/>
        <v>0.13531456499002453</v>
      </c>
      <c r="E11" s="15">
        <v>6</v>
      </c>
      <c r="F11" s="16">
        <f t="shared" si="1"/>
        <v>0.12719569109062306</v>
      </c>
      <c r="G11" s="15">
        <v>0</v>
      </c>
      <c r="H11" s="16">
        <f t="shared" si="7"/>
        <v>0.12719569109062306</v>
      </c>
      <c r="I11" s="15">
        <v>26</v>
      </c>
      <c r="J11" s="17">
        <f t="shared" si="2"/>
        <v>63.771065200000002</v>
      </c>
      <c r="K11" s="16">
        <f t="shared" si="8"/>
        <v>9.4124811407061068E-2</v>
      </c>
      <c r="L11" s="18">
        <f t="shared" si="3"/>
        <v>4.1260191301725401E-3</v>
      </c>
      <c r="M11" s="16">
        <f t="shared" si="4"/>
        <v>0.11697057933082643</v>
      </c>
      <c r="N11" s="15">
        <v>32</v>
      </c>
      <c r="O11" s="15">
        <v>180</v>
      </c>
      <c r="P11" s="18">
        <f t="shared" si="5"/>
        <v>2.0794769658813588E-2</v>
      </c>
      <c r="Q11" s="164">
        <f t="shared" si="6"/>
        <v>6.4983655183792463E-4</v>
      </c>
      <c r="R11" s="119"/>
    </row>
    <row r="12" spans="1:18" ht="13.8" customHeight="1" x14ac:dyDescent="0.25">
      <c r="A12" s="13">
        <v>1977</v>
      </c>
      <c r="B12" s="35">
        <v>0.20599730292999879</v>
      </c>
      <c r="C12" s="15">
        <v>47.917000000000002</v>
      </c>
      <c r="D12" s="16">
        <f t="shared" si="0"/>
        <v>0.10728957528503126</v>
      </c>
      <c r="E12" s="15">
        <v>6</v>
      </c>
      <c r="F12" s="16">
        <f t="shared" si="1"/>
        <v>0.10085220076792939</v>
      </c>
      <c r="G12" s="15">
        <v>0</v>
      </c>
      <c r="H12" s="16">
        <f t="shared" si="7"/>
        <v>0.10085220076792939</v>
      </c>
      <c r="I12" s="15">
        <v>26</v>
      </c>
      <c r="J12" s="17">
        <f t="shared" si="2"/>
        <v>63.771065200000002</v>
      </c>
      <c r="K12" s="16">
        <f t="shared" si="8"/>
        <v>7.4630628568267743E-2</v>
      </c>
      <c r="L12" s="18">
        <f t="shared" si="3"/>
        <v>3.2714796084720105E-3</v>
      </c>
      <c r="M12" s="16">
        <f t="shared" si="4"/>
        <v>9.2744811160377263E-2</v>
      </c>
      <c r="N12" s="15">
        <v>32</v>
      </c>
      <c r="O12" s="15">
        <v>180</v>
      </c>
      <c r="P12" s="18">
        <f t="shared" si="5"/>
        <v>1.6487966428511514E-2</v>
      </c>
      <c r="Q12" s="164">
        <f t="shared" si="6"/>
        <v>5.1524895089098482E-4</v>
      </c>
      <c r="R12" s="119"/>
    </row>
    <row r="13" spans="1:18" ht="13.8" customHeight="1" x14ac:dyDescent="0.25">
      <c r="A13" s="13">
        <v>1978</v>
      </c>
      <c r="B13" s="35">
        <v>0.17868603904126512</v>
      </c>
      <c r="C13" s="15">
        <v>47.917000000000002</v>
      </c>
      <c r="D13" s="16">
        <f t="shared" si="0"/>
        <v>9.3065049713862105E-2</v>
      </c>
      <c r="E13" s="15">
        <v>6</v>
      </c>
      <c r="F13" s="16">
        <f t="shared" si="1"/>
        <v>8.7481146731030385E-2</v>
      </c>
      <c r="G13" s="15">
        <v>0</v>
      </c>
      <c r="H13" s="16">
        <f t="shared" si="7"/>
        <v>8.7481146731030385E-2</v>
      </c>
      <c r="I13" s="15">
        <v>26</v>
      </c>
      <c r="J13" s="17">
        <f t="shared" si="2"/>
        <v>63.771065199999995</v>
      </c>
      <c r="K13" s="16">
        <f t="shared" si="8"/>
        <v>6.4736048580962491E-2</v>
      </c>
      <c r="L13" s="18">
        <f t="shared" si="3"/>
        <v>2.8377445953298628E-3</v>
      </c>
      <c r="M13" s="16">
        <f t="shared" si="4"/>
        <v>8.0448640405303945E-2</v>
      </c>
      <c r="N13" s="15">
        <v>32</v>
      </c>
      <c r="O13" s="15">
        <v>180</v>
      </c>
      <c r="P13" s="18">
        <f t="shared" si="5"/>
        <v>1.4301980516498478E-2</v>
      </c>
      <c r="Q13" s="164">
        <f t="shared" si="6"/>
        <v>4.4693689114057745E-4</v>
      </c>
      <c r="R13" s="119"/>
    </row>
    <row r="14" spans="1:18" ht="13.8" customHeight="1" x14ac:dyDescent="0.25">
      <c r="A14" s="13">
        <v>1979</v>
      </c>
      <c r="B14" s="35">
        <v>0.16726474284988113</v>
      </c>
      <c r="C14" s="15">
        <v>47.917000000000002</v>
      </c>
      <c r="D14" s="16">
        <f t="shared" si="0"/>
        <v>8.7116496018503589E-2</v>
      </c>
      <c r="E14" s="15">
        <v>6</v>
      </c>
      <c r="F14" s="16">
        <f t="shared" si="1"/>
        <v>8.1889506257393371E-2</v>
      </c>
      <c r="G14" s="15">
        <v>0</v>
      </c>
      <c r="H14" s="16">
        <f t="shared" si="7"/>
        <v>8.1889506257393371E-2</v>
      </c>
      <c r="I14" s="15">
        <v>26</v>
      </c>
      <c r="J14" s="17">
        <f t="shared" si="2"/>
        <v>63.771065200000002</v>
      </c>
      <c r="K14" s="16">
        <f t="shared" si="8"/>
        <v>6.0598234630471093E-2</v>
      </c>
      <c r="L14" s="18">
        <f t="shared" si="3"/>
        <v>2.6563609701028422E-3</v>
      </c>
      <c r="M14" s="16">
        <f t="shared" si="4"/>
        <v>7.530650532193052E-2</v>
      </c>
      <c r="N14" s="15">
        <v>32</v>
      </c>
      <c r="O14" s="15">
        <v>180</v>
      </c>
      <c r="P14" s="18">
        <f t="shared" si="5"/>
        <v>1.3387823168343204E-2</v>
      </c>
      <c r="Q14" s="164">
        <f t="shared" si="6"/>
        <v>4.1836947401072513E-4</v>
      </c>
      <c r="R14" s="119"/>
    </row>
    <row r="15" spans="1:18" ht="13.8" customHeight="1" x14ac:dyDescent="0.25">
      <c r="A15" s="13">
        <v>1980</v>
      </c>
      <c r="B15" s="35">
        <v>0.12717081734224464</v>
      </c>
      <c r="C15" s="15">
        <v>47.917000000000002</v>
      </c>
      <c r="D15" s="16">
        <f t="shared" si="0"/>
        <v>6.6234376796361266E-2</v>
      </c>
      <c r="E15" s="15">
        <v>6</v>
      </c>
      <c r="F15" s="16">
        <f t="shared" si="1"/>
        <v>6.2260314188579594E-2</v>
      </c>
      <c r="G15" s="15">
        <v>0</v>
      </c>
      <c r="H15" s="16">
        <f t="shared" si="7"/>
        <v>6.2260314188579594E-2</v>
      </c>
      <c r="I15" s="15">
        <v>26</v>
      </c>
      <c r="J15" s="17">
        <f t="shared" si="2"/>
        <v>63.771065200000002</v>
      </c>
      <c r="K15" s="16">
        <f t="shared" si="8"/>
        <v>4.6072632499548898E-2</v>
      </c>
      <c r="L15" s="18">
        <f t="shared" si="3"/>
        <v>2.0196222465555681E-3</v>
      </c>
      <c r="M15" s="16">
        <f t="shared" si="4"/>
        <v>5.7255280878727076E-2</v>
      </c>
      <c r="N15" s="15">
        <v>32</v>
      </c>
      <c r="O15" s="15">
        <v>180</v>
      </c>
      <c r="P15" s="18">
        <f t="shared" si="5"/>
        <v>1.0178716600662592E-2</v>
      </c>
      <c r="Q15" s="164">
        <f t="shared" si="6"/>
        <v>3.1808489377070599E-4</v>
      </c>
      <c r="R15" s="119"/>
    </row>
    <row r="16" spans="1:18" ht="13.8" customHeight="1" x14ac:dyDescent="0.25">
      <c r="A16" s="19">
        <v>1981</v>
      </c>
      <c r="B16" s="20">
        <v>0.10771647158971326</v>
      </c>
      <c r="C16" s="21">
        <v>47.917000000000002</v>
      </c>
      <c r="D16" s="20">
        <f t="shared" si="0"/>
        <v>5.6101969898070349E-2</v>
      </c>
      <c r="E16" s="21">
        <v>6</v>
      </c>
      <c r="F16" s="20">
        <f t="shared" si="1"/>
        <v>5.2735851704186126E-2</v>
      </c>
      <c r="G16" s="21">
        <v>0</v>
      </c>
      <c r="H16" s="20">
        <f t="shared" si="7"/>
        <v>5.2735851704186126E-2</v>
      </c>
      <c r="I16" s="21">
        <v>26</v>
      </c>
      <c r="J16" s="22">
        <f t="shared" si="2"/>
        <v>63.771065200000002</v>
      </c>
      <c r="K16" s="20">
        <f t="shared" si="8"/>
        <v>3.9024530261097735E-2</v>
      </c>
      <c r="L16" s="23">
        <f t="shared" si="3"/>
        <v>1.7106643402125035E-3</v>
      </c>
      <c r="M16" s="20">
        <f t="shared" si="4"/>
        <v>4.8496478712854368E-2</v>
      </c>
      <c r="N16" s="21">
        <v>32</v>
      </c>
      <c r="O16" s="21">
        <v>180</v>
      </c>
      <c r="P16" s="23">
        <f t="shared" si="5"/>
        <v>8.6215962156185547E-3</v>
      </c>
      <c r="Q16" s="165">
        <f t="shared" si="6"/>
        <v>2.6942488173807984E-4</v>
      </c>
      <c r="R16" s="119"/>
    </row>
    <row r="17" spans="1:18" ht="13.8" customHeight="1" x14ac:dyDescent="0.25">
      <c r="A17" s="19">
        <v>1982</v>
      </c>
      <c r="B17" s="20">
        <v>5.8482314394886901E-2</v>
      </c>
      <c r="C17" s="21">
        <v>47.917000000000002</v>
      </c>
      <c r="D17" s="20">
        <f t="shared" si="0"/>
        <v>3.0459343806288942E-2</v>
      </c>
      <c r="E17" s="21">
        <v>6</v>
      </c>
      <c r="F17" s="20">
        <f t="shared" si="1"/>
        <v>2.8631783177911607E-2</v>
      </c>
      <c r="G17" s="21">
        <v>0</v>
      </c>
      <c r="H17" s="20">
        <f t="shared" si="7"/>
        <v>2.8631783177911607E-2</v>
      </c>
      <c r="I17" s="21">
        <v>26</v>
      </c>
      <c r="J17" s="22">
        <f t="shared" si="2"/>
        <v>63.771065200000002</v>
      </c>
      <c r="K17" s="20">
        <f t="shared" si="8"/>
        <v>2.1187519551654588E-2</v>
      </c>
      <c r="L17" s="23">
        <f t="shared" si="3"/>
        <v>9.2876798034650248E-4</v>
      </c>
      <c r="M17" s="20">
        <f t="shared" si="4"/>
        <v>2.633010785883317E-2</v>
      </c>
      <c r="N17" s="21">
        <v>32</v>
      </c>
      <c r="O17" s="21">
        <v>180</v>
      </c>
      <c r="P17" s="23">
        <f t="shared" si="5"/>
        <v>4.6809080637925634E-3</v>
      </c>
      <c r="Q17" s="165">
        <f t="shared" si="6"/>
        <v>1.4627837699351761E-4</v>
      </c>
      <c r="R17" s="119"/>
    </row>
    <row r="18" spans="1:18" ht="13.8" customHeight="1" x14ac:dyDescent="0.25">
      <c r="A18" s="19">
        <v>1983</v>
      </c>
      <c r="B18" s="20">
        <v>0.11014333206536724</v>
      </c>
      <c r="C18" s="21">
        <v>47.917000000000002</v>
      </c>
      <c r="D18" s="20">
        <f t="shared" si="0"/>
        <v>5.7365951639605214E-2</v>
      </c>
      <c r="E18" s="21">
        <v>6</v>
      </c>
      <c r="F18" s="20">
        <f t="shared" si="1"/>
        <v>5.3923994541228905E-2</v>
      </c>
      <c r="G18" s="21">
        <v>0</v>
      </c>
      <c r="H18" s="20">
        <f t="shared" si="7"/>
        <v>5.3923994541228905E-2</v>
      </c>
      <c r="I18" s="21">
        <v>26</v>
      </c>
      <c r="J18" s="22">
        <f t="shared" si="2"/>
        <v>63.771065199999995</v>
      </c>
      <c r="K18" s="20">
        <f t="shared" si="8"/>
        <v>3.9903755960509393E-2</v>
      </c>
      <c r="L18" s="23">
        <f t="shared" si="3"/>
        <v>1.7492057407346583E-3</v>
      </c>
      <c r="M18" s="20">
        <f t="shared" si="4"/>
        <v>4.9589108146957196E-2</v>
      </c>
      <c r="N18" s="21">
        <v>32</v>
      </c>
      <c r="O18" s="21">
        <v>180</v>
      </c>
      <c r="P18" s="23">
        <f t="shared" si="5"/>
        <v>8.8158414483479452E-3</v>
      </c>
      <c r="Q18" s="165">
        <f t="shared" si="6"/>
        <v>2.7549504526087329E-4</v>
      </c>
      <c r="R18" s="119"/>
    </row>
    <row r="19" spans="1:18" ht="13.8" customHeight="1" x14ac:dyDescent="0.25">
      <c r="A19" s="19">
        <v>1984</v>
      </c>
      <c r="B19" s="20">
        <v>8.7948490436136548E-2</v>
      </c>
      <c r="C19" s="21">
        <v>47.917000000000002</v>
      </c>
      <c r="D19" s="20">
        <f t="shared" si="0"/>
        <v>4.5806212273852995E-2</v>
      </c>
      <c r="E19" s="21">
        <v>6</v>
      </c>
      <c r="F19" s="20">
        <f t="shared" si="1"/>
        <v>4.3057839537421816E-2</v>
      </c>
      <c r="G19" s="21">
        <v>0</v>
      </c>
      <c r="H19" s="20">
        <f t="shared" si="7"/>
        <v>4.3057839537421816E-2</v>
      </c>
      <c r="I19" s="21">
        <v>26</v>
      </c>
      <c r="J19" s="22">
        <f t="shared" si="2"/>
        <v>63.771065200000002</v>
      </c>
      <c r="K19" s="20">
        <f t="shared" si="8"/>
        <v>3.1862801257692142E-2</v>
      </c>
      <c r="L19" s="23">
        <f t="shared" si="3"/>
        <v>1.3967255345837652E-3</v>
      </c>
      <c r="M19" s="20">
        <f t="shared" si="4"/>
        <v>3.9596470542682449E-2</v>
      </c>
      <c r="N19" s="21">
        <v>32</v>
      </c>
      <c r="O19" s="21">
        <v>180</v>
      </c>
      <c r="P19" s="23">
        <f t="shared" si="5"/>
        <v>7.0393725409213246E-3</v>
      </c>
      <c r="Q19" s="165">
        <f t="shared" si="6"/>
        <v>2.1998039190379139E-4</v>
      </c>
      <c r="R19" s="119"/>
    </row>
    <row r="20" spans="1:18" ht="13.8" customHeight="1" x14ac:dyDescent="0.25">
      <c r="A20" s="19">
        <v>1985</v>
      </c>
      <c r="B20" s="20">
        <v>0.10684692996066525</v>
      </c>
      <c r="C20" s="21">
        <v>47.917000000000002</v>
      </c>
      <c r="D20" s="20">
        <f t="shared" si="0"/>
        <v>5.5649086531413275E-2</v>
      </c>
      <c r="E20" s="21">
        <v>6</v>
      </c>
      <c r="F20" s="20">
        <f t="shared" si="1"/>
        <v>5.2310141339528479E-2</v>
      </c>
      <c r="G20" s="21">
        <v>0</v>
      </c>
      <c r="H20" s="20">
        <f t="shared" si="7"/>
        <v>5.2310141339528479E-2</v>
      </c>
      <c r="I20" s="21">
        <v>26</v>
      </c>
      <c r="J20" s="22">
        <f t="shared" si="2"/>
        <v>63.771065200000002</v>
      </c>
      <c r="K20" s="20">
        <f t="shared" si="8"/>
        <v>3.8709504591251075E-2</v>
      </c>
      <c r="L20" s="23">
        <f t="shared" si="3"/>
        <v>1.696854995780869E-3</v>
      </c>
      <c r="M20" s="20">
        <f t="shared" si="4"/>
        <v>4.8104990702889747E-2</v>
      </c>
      <c r="N20" s="21">
        <v>32</v>
      </c>
      <c r="O20" s="21">
        <v>180</v>
      </c>
      <c r="P20" s="23">
        <f t="shared" si="5"/>
        <v>8.5519983471803989E-3</v>
      </c>
      <c r="Q20" s="165">
        <f t="shared" si="6"/>
        <v>2.6724994834938747E-4</v>
      </c>
      <c r="R20" s="119"/>
    </row>
    <row r="21" spans="1:18" ht="13.8" customHeight="1" x14ac:dyDescent="0.25">
      <c r="A21" s="13">
        <v>1986</v>
      </c>
      <c r="B21" s="35">
        <v>9.4849055270911004E-2</v>
      </c>
      <c r="C21" s="15">
        <v>47.917000000000002</v>
      </c>
      <c r="D21" s="16">
        <f t="shared" si="0"/>
        <v>4.9400233456748571E-2</v>
      </c>
      <c r="E21" s="15">
        <v>6</v>
      </c>
      <c r="F21" s="16">
        <f t="shared" si="1"/>
        <v>4.643621944934366E-2</v>
      </c>
      <c r="G21" s="15">
        <v>0</v>
      </c>
      <c r="H21" s="16">
        <f t="shared" si="7"/>
        <v>4.643621944934366E-2</v>
      </c>
      <c r="I21" s="15">
        <v>26</v>
      </c>
      <c r="J21" s="17">
        <f t="shared" si="2"/>
        <v>63.771065199999995</v>
      </c>
      <c r="K21" s="16">
        <f t="shared" si="8"/>
        <v>3.4362802392514311E-2</v>
      </c>
      <c r="L21" s="18">
        <f t="shared" si="3"/>
        <v>1.5063146254252848E-3</v>
      </c>
      <c r="M21" s="16">
        <f t="shared" si="4"/>
        <v>4.2703266473494109E-2</v>
      </c>
      <c r="N21" s="15">
        <v>32</v>
      </c>
      <c r="O21" s="15">
        <v>180</v>
      </c>
      <c r="P21" s="18">
        <f t="shared" si="5"/>
        <v>7.5916918175100634E-3</v>
      </c>
      <c r="Q21" s="164">
        <f t="shared" si="6"/>
        <v>2.3724036929718948E-4</v>
      </c>
      <c r="R21" s="119"/>
    </row>
    <row r="22" spans="1:18" ht="13.8" customHeight="1" x14ac:dyDescent="0.25">
      <c r="A22" s="13">
        <v>1987</v>
      </c>
      <c r="B22" s="35">
        <v>0.11669297046177163</v>
      </c>
      <c r="C22" s="15">
        <v>47.917000000000002</v>
      </c>
      <c r="D22" s="16">
        <f t="shared" si="0"/>
        <v>6.0777199805604511E-2</v>
      </c>
      <c r="E22" s="15">
        <v>6</v>
      </c>
      <c r="F22" s="16">
        <f t="shared" si="1"/>
        <v>5.7130567817268239E-2</v>
      </c>
      <c r="G22" s="15">
        <v>0</v>
      </c>
      <c r="H22" s="16">
        <f t="shared" si="7"/>
        <v>5.7130567817268239E-2</v>
      </c>
      <c r="I22" s="15">
        <v>26</v>
      </c>
      <c r="J22" s="17">
        <f t="shared" si="2"/>
        <v>63.771065200000002</v>
      </c>
      <c r="K22" s="16">
        <f t="shared" si="8"/>
        <v>4.2276620184778499E-2</v>
      </c>
      <c r="L22" s="18">
        <f t="shared" si="3"/>
        <v>1.8532217067300165E-3</v>
      </c>
      <c r="M22" s="16">
        <f t="shared" si="4"/>
        <v>5.2537908774942597E-2</v>
      </c>
      <c r="N22" s="15">
        <v>32</v>
      </c>
      <c r="O22" s="15">
        <v>180</v>
      </c>
      <c r="P22" s="18">
        <f t="shared" si="5"/>
        <v>9.3400726711009054E-3</v>
      </c>
      <c r="Q22" s="164">
        <f t="shared" si="6"/>
        <v>2.9187727097190329E-4</v>
      </c>
      <c r="R22" s="119"/>
    </row>
    <row r="23" spans="1:18" ht="13.8" customHeight="1" x14ac:dyDescent="0.25">
      <c r="A23" s="13">
        <v>1988</v>
      </c>
      <c r="B23" s="35">
        <v>0.1241118108243783</v>
      </c>
      <c r="C23" s="15">
        <v>47.917000000000002</v>
      </c>
      <c r="D23" s="16">
        <f t="shared" si="0"/>
        <v>6.4641154431660949E-2</v>
      </c>
      <c r="E23" s="15">
        <v>6</v>
      </c>
      <c r="F23" s="16">
        <f t="shared" si="1"/>
        <v>6.076268516576129E-2</v>
      </c>
      <c r="G23" s="15">
        <v>0</v>
      </c>
      <c r="H23" s="16">
        <f t="shared" si="7"/>
        <v>6.076268516576129E-2</v>
      </c>
      <c r="I23" s="15">
        <v>26</v>
      </c>
      <c r="J23" s="17">
        <f t="shared" si="2"/>
        <v>63.771065200000002</v>
      </c>
      <c r="K23" s="16">
        <f t="shared" si="8"/>
        <v>4.4964387022663352E-2</v>
      </c>
      <c r="L23" s="18">
        <f t="shared" si="3"/>
        <v>1.9710416229112701E-3</v>
      </c>
      <c r="M23" s="16">
        <f t="shared" si="4"/>
        <v>5.587804448872305E-2</v>
      </c>
      <c r="N23" s="15">
        <v>32</v>
      </c>
      <c r="O23" s="15">
        <v>180</v>
      </c>
      <c r="P23" s="18">
        <f t="shared" si="5"/>
        <v>9.9338745757729871E-3</v>
      </c>
      <c r="Q23" s="164">
        <f t="shared" si="6"/>
        <v>3.1043358049290585E-4</v>
      </c>
      <c r="R23" s="119"/>
    </row>
    <row r="24" spans="1:18" ht="13.8" customHeight="1" x14ac:dyDescent="0.25">
      <c r="A24" s="13">
        <v>1989</v>
      </c>
      <c r="B24" s="35">
        <v>7.7745146396487497E-2</v>
      </c>
      <c r="C24" s="15">
        <v>47.917000000000002</v>
      </c>
      <c r="D24" s="16">
        <f t="shared" si="0"/>
        <v>4.0492004597682582E-2</v>
      </c>
      <c r="E24" s="15">
        <v>6</v>
      </c>
      <c r="F24" s="16">
        <f t="shared" si="1"/>
        <v>3.8062484321821625E-2</v>
      </c>
      <c r="G24" s="15">
        <v>0</v>
      </c>
      <c r="H24" s="16">
        <f t="shared" si="7"/>
        <v>3.8062484321821625E-2</v>
      </c>
      <c r="I24" s="15">
        <v>26</v>
      </c>
      <c r="J24" s="17">
        <f t="shared" si="2"/>
        <v>63.771065199999995</v>
      </c>
      <c r="K24" s="16">
        <f t="shared" si="8"/>
        <v>2.8166238398148004E-2</v>
      </c>
      <c r="L24" s="18">
        <f t="shared" si="3"/>
        <v>1.2346844229325152E-3</v>
      </c>
      <c r="M24" s="16">
        <f t="shared" si="4"/>
        <v>3.5002686047925335E-2</v>
      </c>
      <c r="N24" s="15">
        <v>32</v>
      </c>
      <c r="O24" s="15">
        <v>180</v>
      </c>
      <c r="P24" s="18">
        <f t="shared" si="5"/>
        <v>6.2226997418533929E-3</v>
      </c>
      <c r="Q24" s="164">
        <f t="shared" si="6"/>
        <v>1.9445936693291853E-4</v>
      </c>
      <c r="R24" s="119"/>
    </row>
    <row r="25" spans="1:18" ht="13.8" customHeight="1" x14ac:dyDescent="0.25">
      <c r="A25" s="13">
        <v>1990</v>
      </c>
      <c r="B25" s="35">
        <v>0.12063326563574431</v>
      </c>
      <c r="C25" s="15">
        <v>47.917000000000002</v>
      </c>
      <c r="D25" s="16">
        <f t="shared" si="0"/>
        <v>6.2829423741064705E-2</v>
      </c>
      <c r="E25" s="15">
        <v>6</v>
      </c>
      <c r="F25" s="16">
        <f t="shared" si="1"/>
        <v>5.9059658316600823E-2</v>
      </c>
      <c r="G25" s="15">
        <v>0</v>
      </c>
      <c r="H25" s="16">
        <f t="shared" si="7"/>
        <v>5.9059658316600823E-2</v>
      </c>
      <c r="I25" s="15">
        <v>26</v>
      </c>
      <c r="J25" s="17">
        <f t="shared" si="2"/>
        <v>63.771065199999995</v>
      </c>
      <c r="K25" s="16">
        <f t="shared" si="8"/>
        <v>4.3704147154284612E-2</v>
      </c>
      <c r="L25" s="18">
        <f t="shared" si="3"/>
        <v>1.9157982314206953E-3</v>
      </c>
      <c r="M25" s="16">
        <f t="shared" si="4"/>
        <v>5.4311921961661E-2</v>
      </c>
      <c r="N25" s="15">
        <v>32</v>
      </c>
      <c r="O25" s="15">
        <v>180</v>
      </c>
      <c r="P25" s="18">
        <f t="shared" si="5"/>
        <v>9.6554527931841782E-3</v>
      </c>
      <c r="Q25" s="164">
        <f t="shared" si="6"/>
        <v>3.0173289978700557E-4</v>
      </c>
      <c r="R25" s="119"/>
    </row>
    <row r="26" spans="1:18" ht="13.8" customHeight="1" x14ac:dyDescent="0.25">
      <c r="A26" s="19">
        <v>1991</v>
      </c>
      <c r="B26" s="20">
        <v>8.9233054009380933E-2</v>
      </c>
      <c r="C26" s="21">
        <v>47.917000000000002</v>
      </c>
      <c r="D26" s="20">
        <f t="shared" si="0"/>
        <v>4.6475251519705871E-2</v>
      </c>
      <c r="E26" s="21">
        <v>6</v>
      </c>
      <c r="F26" s="20">
        <f t="shared" si="1"/>
        <v>4.3686736428523519E-2</v>
      </c>
      <c r="G26" s="21">
        <v>0</v>
      </c>
      <c r="H26" s="20">
        <f t="shared" si="7"/>
        <v>4.3686736428523519E-2</v>
      </c>
      <c r="I26" s="21">
        <v>26</v>
      </c>
      <c r="J26" s="22">
        <f t="shared" si="2"/>
        <v>63.771065199999995</v>
      </c>
      <c r="K26" s="20">
        <f t="shared" si="8"/>
        <v>3.2328184957107403E-2</v>
      </c>
      <c r="L26" s="23">
        <f t="shared" si="3"/>
        <v>1.4171259159279958E-3</v>
      </c>
      <c r="M26" s="20">
        <f t="shared" si="4"/>
        <v>4.0174811153600713E-2</v>
      </c>
      <c r="N26" s="21">
        <v>32</v>
      </c>
      <c r="O26" s="21">
        <v>180</v>
      </c>
      <c r="P26" s="23">
        <f t="shared" si="5"/>
        <v>7.1421886495290155E-3</v>
      </c>
      <c r="Q26" s="165">
        <f t="shared" si="6"/>
        <v>2.2319339529778173E-4</v>
      </c>
      <c r="R26" s="119"/>
    </row>
    <row r="27" spans="1:18" ht="13.8" customHeight="1" x14ac:dyDescent="0.25">
      <c r="A27" s="19">
        <v>1992</v>
      </c>
      <c r="B27" s="20">
        <v>0.10614344967184909</v>
      </c>
      <c r="C27" s="21">
        <v>47.917000000000002</v>
      </c>
      <c r="D27" s="20">
        <f t="shared" si="0"/>
        <v>5.5282692892589157E-2</v>
      </c>
      <c r="E27" s="21">
        <v>6</v>
      </c>
      <c r="F27" s="20">
        <f t="shared" si="1"/>
        <v>5.1965731319033807E-2</v>
      </c>
      <c r="G27" s="21">
        <v>0</v>
      </c>
      <c r="H27" s="20">
        <f t="shared" si="7"/>
        <v>5.1965731319033807E-2</v>
      </c>
      <c r="I27" s="21">
        <v>26</v>
      </c>
      <c r="J27" s="22">
        <f t="shared" si="2"/>
        <v>63.771065200000002</v>
      </c>
      <c r="K27" s="20">
        <f t="shared" si="8"/>
        <v>3.8454641176085019E-2</v>
      </c>
      <c r="L27" s="23">
        <f t="shared" si="3"/>
        <v>1.6856829008694803E-3</v>
      </c>
      <c r="M27" s="20">
        <f t="shared" si="4"/>
        <v>4.778826739819933E-2</v>
      </c>
      <c r="N27" s="21">
        <v>32</v>
      </c>
      <c r="O27" s="21">
        <v>180</v>
      </c>
      <c r="P27" s="23">
        <f t="shared" si="5"/>
        <v>8.4956919819021027E-3</v>
      </c>
      <c r="Q27" s="165">
        <f t="shared" si="6"/>
        <v>2.6549037443444071E-4</v>
      </c>
      <c r="R27" s="119"/>
    </row>
    <row r="28" spans="1:18" ht="13.8" customHeight="1" x14ac:dyDescent="0.25">
      <c r="A28" s="19">
        <v>1993</v>
      </c>
      <c r="B28" s="20">
        <v>6.2764035580488348E-2</v>
      </c>
      <c r="C28" s="21">
        <v>47.917000000000002</v>
      </c>
      <c r="D28" s="20">
        <f t="shared" si="0"/>
        <v>3.2689392651385749E-2</v>
      </c>
      <c r="E28" s="21">
        <v>6</v>
      </c>
      <c r="F28" s="20">
        <f t="shared" si="1"/>
        <v>3.0728029092302604E-2</v>
      </c>
      <c r="G28" s="21">
        <v>0</v>
      </c>
      <c r="H28" s="20">
        <f t="shared" si="7"/>
        <v>3.0728029092302604E-2</v>
      </c>
      <c r="I28" s="21">
        <v>26</v>
      </c>
      <c r="J28" s="22">
        <f t="shared" si="2"/>
        <v>63.771065199999995</v>
      </c>
      <c r="K28" s="20">
        <f t="shared" si="8"/>
        <v>2.2738741528303928E-2</v>
      </c>
      <c r="L28" s="23">
        <f t="shared" si="3"/>
        <v>9.9676675192565158E-4</v>
      </c>
      <c r="M28" s="20">
        <f t="shared" si="4"/>
        <v>2.8257839033716259E-2</v>
      </c>
      <c r="N28" s="21">
        <v>32</v>
      </c>
      <c r="O28" s="21">
        <v>180</v>
      </c>
      <c r="P28" s="23">
        <f t="shared" si="5"/>
        <v>5.0236158282162234E-3</v>
      </c>
      <c r="Q28" s="165">
        <f t="shared" si="6"/>
        <v>1.5698799463175698E-4</v>
      </c>
      <c r="R28" s="119"/>
    </row>
    <row r="29" spans="1:18" ht="13.8" customHeight="1" x14ac:dyDescent="0.25">
      <c r="A29" s="19">
        <v>1994</v>
      </c>
      <c r="B29" s="20">
        <v>0.12869689974035439</v>
      </c>
      <c r="C29" s="21">
        <v>47.917000000000002</v>
      </c>
      <c r="D29" s="20">
        <f t="shared" si="0"/>
        <v>6.702920629176877E-2</v>
      </c>
      <c r="E29" s="21">
        <v>6</v>
      </c>
      <c r="F29" s="20">
        <f t="shared" si="1"/>
        <v>6.3007453914262643E-2</v>
      </c>
      <c r="G29" s="21">
        <v>0</v>
      </c>
      <c r="H29" s="20">
        <f t="shared" si="7"/>
        <v>6.3007453914262643E-2</v>
      </c>
      <c r="I29" s="21">
        <v>26</v>
      </c>
      <c r="J29" s="22">
        <f t="shared" si="2"/>
        <v>63.771065200000002</v>
      </c>
      <c r="K29" s="20">
        <f t="shared" si="8"/>
        <v>4.6625515896554358E-2</v>
      </c>
      <c r="L29" s="23">
        <f t="shared" si="3"/>
        <v>2.0438582310818351E-3</v>
      </c>
      <c r="M29" s="20">
        <f t="shared" si="4"/>
        <v>5.7942358922054481E-2</v>
      </c>
      <c r="N29" s="21">
        <v>32</v>
      </c>
      <c r="O29" s="21">
        <v>180</v>
      </c>
      <c r="P29" s="23">
        <f t="shared" si="5"/>
        <v>1.0300863808365241E-2</v>
      </c>
      <c r="Q29" s="165">
        <f t="shared" si="6"/>
        <v>3.219019940114138E-4</v>
      </c>
      <c r="R29" s="119"/>
    </row>
    <row r="30" spans="1:18" ht="13.8" customHeight="1" x14ac:dyDescent="0.25">
      <c r="A30" s="19">
        <v>1995</v>
      </c>
      <c r="B30" s="20">
        <v>8.2181162603120542E-2</v>
      </c>
      <c r="C30" s="21">
        <v>47.917000000000002</v>
      </c>
      <c r="D30" s="20">
        <f t="shared" si="0"/>
        <v>4.2802414918583269E-2</v>
      </c>
      <c r="E30" s="21">
        <v>6</v>
      </c>
      <c r="F30" s="20">
        <f t="shared" si="1"/>
        <v>4.0234270023468272E-2</v>
      </c>
      <c r="G30" s="21">
        <v>0</v>
      </c>
      <c r="H30" s="20">
        <f t="shared" si="7"/>
        <v>4.0234270023468272E-2</v>
      </c>
      <c r="I30" s="21">
        <v>26</v>
      </c>
      <c r="J30" s="22">
        <f t="shared" si="2"/>
        <v>63.771065200000002</v>
      </c>
      <c r="K30" s="20">
        <f t="shared" si="8"/>
        <v>2.9773359817366521E-2</v>
      </c>
      <c r="L30" s="23">
        <f t="shared" si="3"/>
        <v>1.3051335810352446E-3</v>
      </c>
      <c r="M30" s="20">
        <f t="shared" si="4"/>
        <v>3.6999884455558664E-2</v>
      </c>
      <c r="N30" s="21">
        <v>32</v>
      </c>
      <c r="O30" s="21">
        <v>180</v>
      </c>
      <c r="P30" s="23">
        <f t="shared" si="5"/>
        <v>6.5777572365437621E-3</v>
      </c>
      <c r="Q30" s="165">
        <f t="shared" si="6"/>
        <v>2.0555491364199256E-4</v>
      </c>
      <c r="R30" s="119"/>
    </row>
    <row r="31" spans="1:18" ht="13.8" customHeight="1" x14ac:dyDescent="0.25">
      <c r="A31" s="13">
        <v>1996</v>
      </c>
      <c r="B31" s="35">
        <v>9.0425699199988149E-2</v>
      </c>
      <c r="C31" s="15">
        <v>47.917000000000002</v>
      </c>
      <c r="D31" s="16">
        <f t="shared" si="0"/>
        <v>4.7096416914329822E-2</v>
      </c>
      <c r="E31" s="15">
        <v>6</v>
      </c>
      <c r="F31" s="16">
        <f t="shared" si="1"/>
        <v>4.4270631899470031E-2</v>
      </c>
      <c r="G31" s="15">
        <v>0</v>
      </c>
      <c r="H31" s="16">
        <f t="shared" si="7"/>
        <v>4.4270631899470031E-2</v>
      </c>
      <c r="I31" s="15">
        <v>26</v>
      </c>
      <c r="J31" s="17">
        <f t="shared" si="2"/>
        <v>63.771065200000002</v>
      </c>
      <c r="K31" s="16">
        <f t="shared" si="8"/>
        <v>3.2760267605607823E-2</v>
      </c>
      <c r="L31" s="18">
        <f t="shared" si="3"/>
        <v>1.4360665251773293E-3</v>
      </c>
      <c r="M31" s="16">
        <f t="shared" si="4"/>
        <v>4.0711767955514698E-2</v>
      </c>
      <c r="N31" s="15">
        <v>32</v>
      </c>
      <c r="O31" s="15">
        <v>180</v>
      </c>
      <c r="P31" s="18">
        <f t="shared" si="5"/>
        <v>7.2376476365359462E-3</v>
      </c>
      <c r="Q31" s="164">
        <f t="shared" si="6"/>
        <v>2.2617648864174832E-4</v>
      </c>
      <c r="R31" s="119"/>
    </row>
    <row r="32" spans="1:18" ht="13.8" customHeight="1" x14ac:dyDescent="0.25">
      <c r="A32" s="13">
        <v>1997</v>
      </c>
      <c r="B32" s="35">
        <v>8.8370051288362575E-2</v>
      </c>
      <c r="C32" s="15">
        <v>47.917000000000002</v>
      </c>
      <c r="D32" s="16">
        <f t="shared" si="0"/>
        <v>4.6025773812517878E-2</v>
      </c>
      <c r="E32" s="15">
        <v>6</v>
      </c>
      <c r="F32" s="16">
        <f t="shared" si="1"/>
        <v>4.3264227383766805E-2</v>
      </c>
      <c r="G32" s="15">
        <v>0</v>
      </c>
      <c r="H32" s="16">
        <f t="shared" si="7"/>
        <v>4.3264227383766805E-2</v>
      </c>
      <c r="I32" s="15">
        <v>26</v>
      </c>
      <c r="J32" s="17">
        <f t="shared" si="2"/>
        <v>63.771065199999995</v>
      </c>
      <c r="K32" s="16">
        <f t="shared" si="8"/>
        <v>3.2015528263987438E-2</v>
      </c>
      <c r="L32" s="18">
        <f t="shared" si="3"/>
        <v>1.4034204170515041E-3</v>
      </c>
      <c r="M32" s="16">
        <f t="shared" si="4"/>
        <v>3.9786267113201615E-2</v>
      </c>
      <c r="N32" s="15">
        <v>32</v>
      </c>
      <c r="O32" s="15">
        <v>180</v>
      </c>
      <c r="P32" s="18">
        <f t="shared" si="5"/>
        <v>7.073114153458065E-3</v>
      </c>
      <c r="Q32" s="164">
        <f t="shared" si="6"/>
        <v>2.2103481729556453E-4</v>
      </c>
      <c r="R32" s="119"/>
    </row>
    <row r="33" spans="1:18" ht="13.8" customHeight="1" x14ac:dyDescent="0.25">
      <c r="A33" s="13">
        <v>1998</v>
      </c>
      <c r="B33" s="35">
        <v>5.8556275053324905E-2</v>
      </c>
      <c r="C33" s="15">
        <v>47.917000000000002</v>
      </c>
      <c r="D33" s="16">
        <f t="shared" si="0"/>
        <v>3.0497864736023207E-2</v>
      </c>
      <c r="E33" s="15">
        <v>6</v>
      </c>
      <c r="F33" s="16">
        <f t="shared" si="1"/>
        <v>2.8667992851861814E-2</v>
      </c>
      <c r="G33" s="15">
        <v>0</v>
      </c>
      <c r="H33" s="16">
        <f t="shared" si="7"/>
        <v>2.8667992851861814E-2</v>
      </c>
      <c r="I33" s="15">
        <v>26</v>
      </c>
      <c r="J33" s="17">
        <f t="shared" si="2"/>
        <v>63.77106520000001</v>
      </c>
      <c r="K33" s="16">
        <f t="shared" si="8"/>
        <v>2.1214314710377741E-2</v>
      </c>
      <c r="L33" s="18">
        <f t="shared" si="3"/>
        <v>9.2994256264669552E-4</v>
      </c>
      <c r="M33" s="16">
        <f t="shared" si="4"/>
        <v>2.6363406679752493E-2</v>
      </c>
      <c r="N33" s="15">
        <v>32</v>
      </c>
      <c r="O33" s="15">
        <v>180</v>
      </c>
      <c r="P33" s="18">
        <f t="shared" si="5"/>
        <v>4.6868278541782205E-3</v>
      </c>
      <c r="Q33" s="164">
        <f t="shared" si="6"/>
        <v>1.4646337044306939E-4</v>
      </c>
      <c r="R33" s="119"/>
    </row>
    <row r="34" spans="1:18" ht="13.8" customHeight="1" x14ac:dyDescent="0.25">
      <c r="A34" s="13">
        <v>1999</v>
      </c>
      <c r="B34" s="35">
        <v>1.862623253049573E-2</v>
      </c>
      <c r="C34" s="15">
        <v>47.917000000000002</v>
      </c>
      <c r="D34" s="16">
        <f t="shared" si="0"/>
        <v>9.7011006888580911E-3</v>
      </c>
      <c r="E34" s="15">
        <v>6</v>
      </c>
      <c r="F34" s="16">
        <f t="shared" si="1"/>
        <v>9.1190346475266051E-3</v>
      </c>
      <c r="G34" s="15">
        <v>0</v>
      </c>
      <c r="H34" s="16">
        <f t="shared" si="7"/>
        <v>9.1190346475266051E-3</v>
      </c>
      <c r="I34" s="15">
        <v>26</v>
      </c>
      <c r="J34" s="17">
        <f t="shared" si="2"/>
        <v>63.771065200000002</v>
      </c>
      <c r="K34" s="16">
        <f t="shared" si="8"/>
        <v>6.7480856391696877E-3</v>
      </c>
      <c r="L34" s="18">
        <f t="shared" si="3"/>
        <v>2.9580649377182195E-4</v>
      </c>
      <c r="M34" s="16">
        <f t="shared" si="4"/>
        <v>8.3859661951842662E-3</v>
      </c>
      <c r="N34" s="15">
        <v>32</v>
      </c>
      <c r="O34" s="15">
        <v>180</v>
      </c>
      <c r="P34" s="18">
        <f t="shared" si="5"/>
        <v>1.4908384346994251E-3</v>
      </c>
      <c r="Q34" s="164">
        <f t="shared" si="6"/>
        <v>4.6588701084357034E-5</v>
      </c>
      <c r="R34" s="119"/>
    </row>
    <row r="35" spans="1:18" ht="13.8" customHeight="1" x14ac:dyDescent="0.25">
      <c r="A35" s="13">
        <v>2000</v>
      </c>
      <c r="B35" s="35">
        <v>7.5315657083768625E-2</v>
      </c>
      <c r="C35" s="15">
        <v>47.917000000000002</v>
      </c>
      <c r="D35" s="16">
        <f t="shared" si="0"/>
        <v>3.9226653678939211E-2</v>
      </c>
      <c r="E35" s="15">
        <v>6</v>
      </c>
      <c r="F35" s="16">
        <f t="shared" si="1"/>
        <v>3.687305445820286E-2</v>
      </c>
      <c r="G35" s="15">
        <v>0</v>
      </c>
      <c r="H35" s="16">
        <f t="shared" si="7"/>
        <v>3.687305445820286E-2</v>
      </c>
      <c r="I35" s="15">
        <v>26</v>
      </c>
      <c r="J35" s="17">
        <f t="shared" si="2"/>
        <v>63.771065199999995</v>
      </c>
      <c r="K35" s="16">
        <f t="shared" si="8"/>
        <v>2.7286060299070117E-2</v>
      </c>
      <c r="L35" s="18">
        <f t="shared" si="3"/>
        <v>1.1961012733838956E-3</v>
      </c>
      <c r="M35" s="16">
        <f t="shared" si="4"/>
        <v>3.3908873049796749E-2</v>
      </c>
      <c r="N35" s="15">
        <v>32</v>
      </c>
      <c r="O35" s="15">
        <v>180</v>
      </c>
      <c r="P35" s="18">
        <f t="shared" si="5"/>
        <v>6.0282440977416441E-3</v>
      </c>
      <c r="Q35" s="164">
        <f t="shared" si="6"/>
        <v>1.8838262805442638E-4</v>
      </c>
      <c r="R35" s="119"/>
    </row>
    <row r="36" spans="1:18" ht="13.8" customHeight="1" x14ac:dyDescent="0.25">
      <c r="A36" s="19">
        <v>2001</v>
      </c>
      <c r="B36" s="20">
        <v>6.6770666396645528E-2</v>
      </c>
      <c r="C36" s="21">
        <v>47.917000000000002</v>
      </c>
      <c r="D36" s="20">
        <f t="shared" si="0"/>
        <v>3.4776166179364888E-2</v>
      </c>
      <c r="E36" s="21">
        <v>6</v>
      </c>
      <c r="F36" s="20">
        <f t="shared" si="1"/>
        <v>3.2689596208602997E-2</v>
      </c>
      <c r="G36" s="21">
        <v>0</v>
      </c>
      <c r="H36" s="20">
        <f t="shared" si="7"/>
        <v>3.2689596208602997E-2</v>
      </c>
      <c r="I36" s="21">
        <v>26</v>
      </c>
      <c r="J36" s="22">
        <f t="shared" si="2"/>
        <v>63.771065199999995</v>
      </c>
      <c r="K36" s="20">
        <f t="shared" si="8"/>
        <v>2.4190301194366218E-2</v>
      </c>
      <c r="L36" s="23">
        <f t="shared" si="3"/>
        <v>1.0603967646845465E-3</v>
      </c>
      <c r="M36" s="20">
        <f t="shared" si="4"/>
        <v>3.006171808042455E-2</v>
      </c>
      <c r="N36" s="21">
        <v>32</v>
      </c>
      <c r="O36" s="21">
        <v>180</v>
      </c>
      <c r="P36" s="23">
        <f t="shared" si="5"/>
        <v>5.3443054365199198E-3</v>
      </c>
      <c r="Q36" s="165">
        <f t="shared" si="6"/>
        <v>1.6700954489124749E-4</v>
      </c>
      <c r="R36" s="119"/>
    </row>
    <row r="37" spans="1:18" ht="13.8" customHeight="1" x14ac:dyDescent="0.25">
      <c r="A37" s="19">
        <v>2002</v>
      </c>
      <c r="B37" s="20">
        <v>8.0742101261837271E-2</v>
      </c>
      <c r="C37" s="21">
        <v>47.917000000000002</v>
      </c>
      <c r="D37" s="20">
        <f t="shared" si="0"/>
        <v>4.20529086002027E-2</v>
      </c>
      <c r="E37" s="21">
        <v>6</v>
      </c>
      <c r="F37" s="20">
        <f t="shared" si="1"/>
        <v>3.952973408419054E-2</v>
      </c>
      <c r="G37" s="21">
        <v>0</v>
      </c>
      <c r="H37" s="20">
        <f t="shared" si="7"/>
        <v>3.952973408419054E-2</v>
      </c>
      <c r="I37" s="21">
        <v>26</v>
      </c>
      <c r="J37" s="22">
        <f t="shared" si="2"/>
        <v>63.771065199999995</v>
      </c>
      <c r="K37" s="20">
        <f t="shared" si="8"/>
        <v>2.9252003222301003E-2</v>
      </c>
      <c r="L37" s="23">
        <f t="shared" si="3"/>
        <v>1.2822795933063453E-3</v>
      </c>
      <c r="M37" s="20">
        <f t="shared" si="4"/>
        <v>3.6351985330438236E-2</v>
      </c>
      <c r="N37" s="21">
        <v>32</v>
      </c>
      <c r="O37" s="21">
        <v>180</v>
      </c>
      <c r="P37" s="23">
        <f t="shared" si="5"/>
        <v>6.4625751698556867E-3</v>
      </c>
      <c r="Q37" s="165">
        <f t="shared" si="6"/>
        <v>2.0195547405799021E-4</v>
      </c>
      <c r="R37" s="119"/>
    </row>
    <row r="38" spans="1:18" ht="13.8" customHeight="1" x14ac:dyDescent="0.25">
      <c r="A38" s="19">
        <v>2003</v>
      </c>
      <c r="B38" s="20">
        <v>7.0249105094542547E-2</v>
      </c>
      <c r="C38" s="21">
        <v>47.917000000000002</v>
      </c>
      <c r="D38" s="20">
        <f t="shared" si="0"/>
        <v>3.6587841406390591E-2</v>
      </c>
      <c r="E38" s="21">
        <v>6</v>
      </c>
      <c r="F38" s="20">
        <f t="shared" si="1"/>
        <v>3.4392570922007155E-2</v>
      </c>
      <c r="G38" s="21">
        <v>0</v>
      </c>
      <c r="H38" s="20">
        <f t="shared" si="7"/>
        <v>3.4392570922007155E-2</v>
      </c>
      <c r="I38" s="21">
        <v>26</v>
      </c>
      <c r="J38" s="22">
        <f t="shared" si="2"/>
        <v>63.771065200000002</v>
      </c>
      <c r="K38" s="20">
        <f t="shared" si="8"/>
        <v>2.5450502482285295E-2</v>
      </c>
      <c r="L38" s="23">
        <f t="shared" si="3"/>
        <v>1.1156384649768896E-3</v>
      </c>
      <c r="M38" s="20">
        <f t="shared" ref="M38:M43" si="9">+L38*28.3495</f>
        <v>3.1627792662862329E-2</v>
      </c>
      <c r="N38" s="21">
        <v>32</v>
      </c>
      <c r="O38" s="21">
        <v>180</v>
      </c>
      <c r="P38" s="23">
        <f t="shared" si="5"/>
        <v>5.6227186956199693E-3</v>
      </c>
      <c r="Q38" s="165">
        <f t="shared" si="6"/>
        <v>1.7570995923812404E-4</v>
      </c>
      <c r="R38" s="119"/>
    </row>
    <row r="39" spans="1:18" ht="13.8" customHeight="1" x14ac:dyDescent="0.25">
      <c r="A39" s="19">
        <v>2004</v>
      </c>
      <c r="B39" s="20">
        <v>6.7708155066322231E-2</v>
      </c>
      <c r="C39" s="21">
        <v>47.917000000000002</v>
      </c>
      <c r="D39" s="20">
        <f t="shared" si="0"/>
        <v>3.5264438403192606E-2</v>
      </c>
      <c r="E39" s="21">
        <v>6</v>
      </c>
      <c r="F39" s="20">
        <f t="shared" si="1"/>
        <v>3.3148572099001052E-2</v>
      </c>
      <c r="G39" s="21">
        <v>0</v>
      </c>
      <c r="H39" s="20">
        <f t="shared" si="7"/>
        <v>3.3148572099001052E-2</v>
      </c>
      <c r="I39" s="21">
        <v>26</v>
      </c>
      <c r="J39" s="22">
        <f t="shared" si="2"/>
        <v>63.771065199999995</v>
      </c>
      <c r="K39" s="20">
        <f t="shared" si="8"/>
        <v>2.452994335326078E-2</v>
      </c>
      <c r="L39" s="23">
        <f t="shared" si="3"/>
        <v>1.0752851880881438E-3</v>
      </c>
      <c r="M39" s="20">
        <f t="shared" si="9"/>
        <v>3.0483797439704832E-2</v>
      </c>
      <c r="N39" s="21">
        <v>32</v>
      </c>
      <c r="O39" s="21">
        <v>180</v>
      </c>
      <c r="P39" s="23">
        <f t="shared" si="5"/>
        <v>5.4193417670586365E-3</v>
      </c>
      <c r="Q39" s="165">
        <f t="shared" si="6"/>
        <v>1.6935443022058239E-4</v>
      </c>
      <c r="R39" s="119"/>
    </row>
    <row r="40" spans="1:18" ht="13.8" customHeight="1" x14ac:dyDescent="0.25">
      <c r="A40" s="19">
        <v>2005</v>
      </c>
      <c r="B40" s="20">
        <v>5.8738092099497277E-2</v>
      </c>
      <c r="C40" s="21">
        <v>47.917000000000002</v>
      </c>
      <c r="D40" s="20">
        <f t="shared" si="0"/>
        <v>3.0592560508181165E-2</v>
      </c>
      <c r="E40" s="21">
        <v>6</v>
      </c>
      <c r="F40" s="20">
        <f t="shared" si="1"/>
        <v>2.8757006877690297E-2</v>
      </c>
      <c r="G40" s="21">
        <v>0</v>
      </c>
      <c r="H40" s="20">
        <f t="shared" si="7"/>
        <v>2.8757006877690297E-2</v>
      </c>
      <c r="I40" s="21">
        <v>26</v>
      </c>
      <c r="J40" s="22">
        <f t="shared" si="2"/>
        <v>63.771065199999995</v>
      </c>
      <c r="K40" s="20">
        <f t="shared" si="8"/>
        <v>2.1280185089490821E-2</v>
      </c>
      <c r="L40" s="23">
        <f t="shared" si="3"/>
        <v>9.3283003132014553E-4</v>
      </c>
      <c r="M40" s="20">
        <f t="shared" si="9"/>
        <v>2.6445264972910464E-2</v>
      </c>
      <c r="N40" s="21">
        <v>32</v>
      </c>
      <c r="O40" s="21">
        <v>180</v>
      </c>
      <c r="P40" s="23">
        <f t="shared" si="5"/>
        <v>4.701380439628527E-3</v>
      </c>
      <c r="Q40" s="165">
        <f t="shared" si="6"/>
        <v>1.4691813873839147E-4</v>
      </c>
      <c r="R40" s="119"/>
    </row>
    <row r="41" spans="1:18" ht="13.8" customHeight="1" x14ac:dyDescent="0.25">
      <c r="A41" s="13">
        <v>2006</v>
      </c>
      <c r="B41" s="35">
        <v>0.1018174024052463</v>
      </c>
      <c r="C41" s="15">
        <v>47.917000000000002</v>
      </c>
      <c r="D41" s="16">
        <f t="shared" si="0"/>
        <v>5.3029557694724422E-2</v>
      </c>
      <c r="E41" s="15">
        <v>6</v>
      </c>
      <c r="F41" s="16">
        <f t="shared" si="1"/>
        <v>4.9847784233040954E-2</v>
      </c>
      <c r="G41" s="15">
        <v>0</v>
      </c>
      <c r="H41" s="16">
        <f t="shared" si="7"/>
        <v>4.9847784233040954E-2</v>
      </c>
      <c r="I41" s="15">
        <v>26</v>
      </c>
      <c r="J41" s="17">
        <f t="shared" si="2"/>
        <v>63.77106520000001</v>
      </c>
      <c r="K41" s="16">
        <f t="shared" si="8"/>
        <v>3.6887360332450304E-2</v>
      </c>
      <c r="L41" s="18">
        <f t="shared" si="3"/>
        <v>1.6169801789567256E-3</v>
      </c>
      <c r="M41" s="16">
        <f t="shared" si="9"/>
        <v>4.5840579583333693E-2</v>
      </c>
      <c r="N41" s="15">
        <v>32</v>
      </c>
      <c r="O41" s="15">
        <v>180</v>
      </c>
      <c r="P41" s="18">
        <f t="shared" si="5"/>
        <v>8.1494363703704352E-3</v>
      </c>
      <c r="Q41" s="164">
        <f t="shared" si="6"/>
        <v>2.546698865740761E-4</v>
      </c>
      <c r="R41" s="119"/>
    </row>
    <row r="42" spans="1:18" ht="13.8" customHeight="1" x14ac:dyDescent="0.25">
      <c r="A42" s="13">
        <v>2007</v>
      </c>
      <c r="B42" s="35">
        <v>9.1515985402512517E-2</v>
      </c>
      <c r="C42" s="15">
        <v>47.917000000000002</v>
      </c>
      <c r="D42" s="16">
        <f t="shared" si="0"/>
        <v>4.766427067719059E-2</v>
      </c>
      <c r="E42" s="15">
        <v>6</v>
      </c>
      <c r="F42" s="16">
        <f t="shared" si="1"/>
        <v>4.4804414436559158E-2</v>
      </c>
      <c r="G42" s="15">
        <v>0</v>
      </c>
      <c r="H42" s="16">
        <f t="shared" si="7"/>
        <v>4.4804414436559158E-2</v>
      </c>
      <c r="I42" s="15">
        <v>26</v>
      </c>
      <c r="J42" s="17">
        <f t="shared" si="2"/>
        <v>63.771065200000002</v>
      </c>
      <c r="K42" s="16">
        <f t="shared" si="8"/>
        <v>3.3155266683053776E-2</v>
      </c>
      <c r="L42" s="18">
        <f t="shared" si="3"/>
        <v>1.4533815532297547E-3</v>
      </c>
      <c r="M42" s="16">
        <f t="shared" si="9"/>
        <v>4.1202640343286925E-2</v>
      </c>
      <c r="N42" s="15">
        <v>32</v>
      </c>
      <c r="O42" s="15">
        <v>180</v>
      </c>
      <c r="P42" s="18">
        <f t="shared" si="5"/>
        <v>7.3249138388065647E-3</v>
      </c>
      <c r="Q42" s="164">
        <f t="shared" si="6"/>
        <v>2.2890355746270515E-4</v>
      </c>
      <c r="R42" s="119"/>
    </row>
    <row r="43" spans="1:18" ht="13.8" customHeight="1" x14ac:dyDescent="0.25">
      <c r="A43" s="13">
        <v>2008</v>
      </c>
      <c r="B43" s="35">
        <v>9.0639746222545253E-2</v>
      </c>
      <c r="C43" s="15">
        <v>47.917000000000002</v>
      </c>
      <c r="D43" s="16">
        <f t="shared" si="0"/>
        <v>4.7207899025088242E-2</v>
      </c>
      <c r="E43" s="15">
        <v>6</v>
      </c>
      <c r="F43" s="16">
        <f t="shared" si="1"/>
        <v>4.4375425083582949E-2</v>
      </c>
      <c r="G43" s="15">
        <v>0</v>
      </c>
      <c r="H43" s="16">
        <f t="shared" si="7"/>
        <v>4.4375425083582949E-2</v>
      </c>
      <c r="I43" s="15">
        <v>26</v>
      </c>
      <c r="J43" s="17">
        <f t="shared" si="2"/>
        <v>63.771065200000002</v>
      </c>
      <c r="K43" s="16">
        <f t="shared" si="8"/>
        <v>3.2837814561851378E-2</v>
      </c>
      <c r="L43" s="18">
        <f t="shared" si="3"/>
        <v>1.4394658438071836E-3</v>
      </c>
      <c r="M43" s="16">
        <f t="shared" si="9"/>
        <v>4.0808136939011752E-2</v>
      </c>
      <c r="N43" s="15">
        <v>32</v>
      </c>
      <c r="O43" s="15">
        <v>180</v>
      </c>
      <c r="P43" s="18">
        <f t="shared" si="5"/>
        <v>7.2547799002687556E-3</v>
      </c>
      <c r="Q43" s="164">
        <f t="shared" si="6"/>
        <v>2.2671187188339861E-4</v>
      </c>
      <c r="R43" s="119"/>
    </row>
    <row r="44" spans="1:18" ht="13.8" customHeight="1" x14ac:dyDescent="0.25">
      <c r="A44" s="13">
        <v>2009</v>
      </c>
      <c r="B44" s="35">
        <v>6.9429601729875848E-2</v>
      </c>
      <c r="C44" s="15">
        <v>47.917000000000002</v>
      </c>
      <c r="D44" s="16">
        <f t="shared" si="0"/>
        <v>3.6161019468971232E-2</v>
      </c>
      <c r="E44" s="15">
        <v>6</v>
      </c>
      <c r="F44" s="16">
        <f t="shared" si="1"/>
        <v>3.3991358300832955E-2</v>
      </c>
      <c r="G44" s="15">
        <v>0</v>
      </c>
      <c r="H44" s="16">
        <f t="shared" si="7"/>
        <v>3.3991358300832955E-2</v>
      </c>
      <c r="I44" s="15">
        <v>26</v>
      </c>
      <c r="J44" s="17">
        <f t="shared" si="2"/>
        <v>63.77106520000001</v>
      </c>
      <c r="K44" s="16">
        <f t="shared" si="8"/>
        <v>2.5153605142616386E-2</v>
      </c>
      <c r="L44" s="18">
        <f t="shared" si="3"/>
        <v>1.1026237870735949E-3</v>
      </c>
      <c r="M44" s="16">
        <f t="shared" ref="M44:M49" si="10">+L44*28.3495</f>
        <v>3.1258833051642877E-2</v>
      </c>
      <c r="N44" s="15">
        <v>32</v>
      </c>
      <c r="O44" s="15">
        <v>180</v>
      </c>
      <c r="P44" s="18">
        <f t="shared" si="5"/>
        <v>5.5571258758476223E-3</v>
      </c>
      <c r="Q44" s="164">
        <f t="shared" si="6"/>
        <v>1.736601836202382E-4</v>
      </c>
      <c r="R44" s="119"/>
    </row>
    <row r="45" spans="1:18" ht="13.8" customHeight="1" x14ac:dyDescent="0.25">
      <c r="A45" s="13">
        <v>2010</v>
      </c>
      <c r="B45" s="35">
        <v>0.10817622193478706</v>
      </c>
      <c r="C45" s="15">
        <v>47.917000000000002</v>
      </c>
      <c r="D45" s="16">
        <f t="shared" si="0"/>
        <v>5.6341421670295141E-2</v>
      </c>
      <c r="E45" s="15">
        <v>6</v>
      </c>
      <c r="F45" s="16">
        <f t="shared" si="1"/>
        <v>5.2960936370077434E-2</v>
      </c>
      <c r="G45" s="15">
        <v>0</v>
      </c>
      <c r="H45" s="16">
        <f t="shared" si="7"/>
        <v>5.2960936370077434E-2</v>
      </c>
      <c r="I45" s="15">
        <v>26</v>
      </c>
      <c r="J45" s="17">
        <f t="shared" si="2"/>
        <v>63.771065199999995</v>
      </c>
      <c r="K45" s="16">
        <f t="shared" si="8"/>
        <v>3.9191092913857306E-2</v>
      </c>
      <c r="L45" s="18">
        <f t="shared" si="3"/>
        <v>1.7179657167718271E-3</v>
      </c>
      <c r="M45" s="16">
        <f t="shared" si="10"/>
        <v>4.8703469087622908E-2</v>
      </c>
      <c r="N45" s="15">
        <v>32</v>
      </c>
      <c r="O45" s="15">
        <v>180</v>
      </c>
      <c r="P45" s="18">
        <f t="shared" si="5"/>
        <v>8.6583945044662949E-3</v>
      </c>
      <c r="Q45" s="164">
        <f t="shared" si="6"/>
        <v>2.7057482826457172E-4</v>
      </c>
      <c r="R45" s="119"/>
    </row>
    <row r="46" spans="1:18" ht="13.8" customHeight="1" x14ac:dyDescent="0.25">
      <c r="A46" s="24">
        <v>2011</v>
      </c>
      <c r="B46" s="20">
        <v>0.12804879375422137</v>
      </c>
      <c r="C46" s="25">
        <v>47.917000000000002</v>
      </c>
      <c r="D46" s="26">
        <f t="shared" si="0"/>
        <v>6.6691653251011118E-2</v>
      </c>
      <c r="E46" s="25">
        <v>6</v>
      </c>
      <c r="F46" s="26">
        <f t="shared" si="1"/>
        <v>6.2690154055950451E-2</v>
      </c>
      <c r="G46" s="25">
        <v>0</v>
      </c>
      <c r="H46" s="20">
        <f t="shared" si="7"/>
        <v>6.2690154055950451E-2</v>
      </c>
      <c r="I46" s="25">
        <v>26</v>
      </c>
      <c r="J46" s="27">
        <f t="shared" si="2"/>
        <v>63.771065199999995</v>
      </c>
      <c r="K46" s="20">
        <f t="shared" si="8"/>
        <v>4.6390714001403335E-2</v>
      </c>
      <c r="L46" s="28">
        <f t="shared" si="3"/>
        <v>2.0335655452669954E-3</v>
      </c>
      <c r="M46" s="26">
        <f t="shared" si="10"/>
        <v>5.7650566425546682E-2</v>
      </c>
      <c r="N46" s="25">
        <v>32</v>
      </c>
      <c r="O46" s="25">
        <v>180</v>
      </c>
      <c r="P46" s="28">
        <f t="shared" si="5"/>
        <v>1.0248989586763855E-2</v>
      </c>
      <c r="Q46" s="166">
        <f t="shared" si="6"/>
        <v>3.2028092458637045E-4</v>
      </c>
      <c r="R46" s="119"/>
    </row>
    <row r="47" spans="1:18" ht="13.8" customHeight="1" x14ac:dyDescent="0.25">
      <c r="A47" s="19">
        <v>2012</v>
      </c>
      <c r="B47" s="20">
        <v>9.4863095819277432E-2</v>
      </c>
      <c r="C47" s="21">
        <v>47.917000000000002</v>
      </c>
      <c r="D47" s="20">
        <f t="shared" ref="D47:D52" si="11">+B47-B47*(C47/100)</f>
        <v>4.9407546195554264E-2</v>
      </c>
      <c r="E47" s="21">
        <v>6</v>
      </c>
      <c r="F47" s="20">
        <f t="shared" ref="F47:F52" si="12">+(D47-D47*(E47)/100)</f>
        <v>4.6443093423821011E-2</v>
      </c>
      <c r="G47" s="21">
        <v>0</v>
      </c>
      <c r="H47" s="20">
        <f t="shared" si="7"/>
        <v>4.6443093423821011E-2</v>
      </c>
      <c r="I47" s="21">
        <v>26</v>
      </c>
      <c r="J47" s="22">
        <f t="shared" ref="J47:J52" si="13">100-(K47/B47*100)</f>
        <v>63.771065199999995</v>
      </c>
      <c r="K47" s="20">
        <f t="shared" si="8"/>
        <v>3.4367889133627552E-2</v>
      </c>
      <c r="L47" s="23">
        <f t="shared" ref="L47:L52" si="14">+(K47/365)*16</f>
        <v>1.506537605857646E-3</v>
      </c>
      <c r="M47" s="20">
        <f t="shared" si="10"/>
        <v>4.2709587857261332E-2</v>
      </c>
      <c r="N47" s="21">
        <v>32</v>
      </c>
      <c r="O47" s="21">
        <v>180</v>
      </c>
      <c r="P47" s="23">
        <f t="shared" ref="P47:P52" si="15">+Q47*N47</f>
        <v>7.592815619068681E-3</v>
      </c>
      <c r="Q47" s="165">
        <f t="shared" ref="Q47:Q52" si="16">+M47/O47</f>
        <v>2.3727548809589628E-4</v>
      </c>
      <c r="R47" s="119"/>
    </row>
    <row r="48" spans="1:18" ht="13.8" customHeight="1" x14ac:dyDescent="0.25">
      <c r="A48" s="19">
        <v>2013</v>
      </c>
      <c r="B48" s="20">
        <v>0.1069111843513212</v>
      </c>
      <c r="C48" s="21">
        <v>47.917000000000002</v>
      </c>
      <c r="D48" s="20">
        <f t="shared" si="11"/>
        <v>5.5682552145698616E-2</v>
      </c>
      <c r="E48" s="21">
        <v>6</v>
      </c>
      <c r="F48" s="20">
        <f t="shared" si="12"/>
        <v>5.2341599016956702E-2</v>
      </c>
      <c r="G48" s="21">
        <v>0</v>
      </c>
      <c r="H48" s="20">
        <f t="shared" si="7"/>
        <v>5.2341599016956702E-2</v>
      </c>
      <c r="I48" s="21">
        <v>26</v>
      </c>
      <c r="J48" s="22">
        <f t="shared" si="13"/>
        <v>63.771065199999995</v>
      </c>
      <c r="K48" s="20">
        <f t="shared" si="8"/>
        <v>3.8732783272547963E-2</v>
      </c>
      <c r="L48" s="23">
        <f t="shared" si="14"/>
        <v>1.6978754311253901E-3</v>
      </c>
      <c r="M48" s="20">
        <f t="shared" si="10"/>
        <v>4.8133919534689248E-2</v>
      </c>
      <c r="N48" s="21">
        <v>32</v>
      </c>
      <c r="O48" s="21">
        <v>180</v>
      </c>
      <c r="P48" s="23">
        <f t="shared" si="15"/>
        <v>8.5571412506114213E-3</v>
      </c>
      <c r="Q48" s="165">
        <f t="shared" si="16"/>
        <v>2.6741066408160691E-4</v>
      </c>
      <c r="R48" s="119"/>
    </row>
    <row r="49" spans="1:18" ht="13.8" customHeight="1" x14ac:dyDescent="0.25">
      <c r="A49" s="19">
        <v>2014</v>
      </c>
      <c r="B49" s="20">
        <v>9.916863781692184E-2</v>
      </c>
      <c r="C49" s="21">
        <v>47.917000000000002</v>
      </c>
      <c r="D49" s="20">
        <f t="shared" si="11"/>
        <v>5.1650001634187398E-2</v>
      </c>
      <c r="E49" s="21">
        <v>6</v>
      </c>
      <c r="F49" s="20">
        <f t="shared" si="12"/>
        <v>4.8551001536136153E-2</v>
      </c>
      <c r="G49" s="21">
        <v>0</v>
      </c>
      <c r="H49" s="20">
        <f t="shared" si="7"/>
        <v>4.8551001536136153E-2</v>
      </c>
      <c r="I49" s="21">
        <v>26</v>
      </c>
      <c r="J49" s="22">
        <f t="shared" si="13"/>
        <v>63.771065199999995</v>
      </c>
      <c r="K49" s="20">
        <f t="shared" si="8"/>
        <v>3.5927741136740757E-2</v>
      </c>
      <c r="L49" s="23">
        <f t="shared" si="14"/>
        <v>1.5749146799667181E-3</v>
      </c>
      <c r="M49" s="20">
        <f t="shared" si="10"/>
        <v>4.4648043719716472E-2</v>
      </c>
      <c r="N49" s="21">
        <v>32</v>
      </c>
      <c r="O49" s="21">
        <v>180</v>
      </c>
      <c r="P49" s="23">
        <f t="shared" si="15"/>
        <v>7.9374299946162619E-3</v>
      </c>
      <c r="Q49" s="165">
        <f t="shared" si="16"/>
        <v>2.4804468733175819E-4</v>
      </c>
      <c r="R49" s="119"/>
    </row>
    <row r="50" spans="1:18" ht="13.8" customHeight="1" x14ac:dyDescent="0.25">
      <c r="A50" s="24">
        <v>2015</v>
      </c>
      <c r="B50" s="20">
        <v>0.11937495576288369</v>
      </c>
      <c r="C50" s="25">
        <v>47.917000000000002</v>
      </c>
      <c r="D50" s="26">
        <f t="shared" si="11"/>
        <v>6.2174058209982709E-2</v>
      </c>
      <c r="E50" s="25">
        <v>6</v>
      </c>
      <c r="F50" s="26">
        <f t="shared" si="12"/>
        <v>5.8443614717383748E-2</v>
      </c>
      <c r="G50" s="25">
        <v>0</v>
      </c>
      <c r="H50" s="20">
        <f t="shared" si="7"/>
        <v>5.8443614717383748E-2</v>
      </c>
      <c r="I50" s="25">
        <v>26</v>
      </c>
      <c r="J50" s="27">
        <f t="shared" si="13"/>
        <v>63.771065199999995</v>
      </c>
      <c r="K50" s="20">
        <f t="shared" si="8"/>
        <v>4.3248274890863976E-2</v>
      </c>
      <c r="L50" s="28">
        <f t="shared" si="14"/>
        <v>1.895814789736503E-3</v>
      </c>
      <c r="M50" s="26">
        <f t="shared" ref="M50:M54" si="17">+L50*28.3495</f>
        <v>5.3745401381634993E-2</v>
      </c>
      <c r="N50" s="25">
        <v>32</v>
      </c>
      <c r="O50" s="25">
        <v>180</v>
      </c>
      <c r="P50" s="28">
        <f t="shared" si="15"/>
        <v>9.5547380234017772E-3</v>
      </c>
      <c r="Q50" s="166">
        <f t="shared" si="16"/>
        <v>2.9858556323130554E-4</v>
      </c>
      <c r="R50" s="119"/>
    </row>
    <row r="51" spans="1:18" ht="13.8" customHeight="1" x14ac:dyDescent="0.25">
      <c r="A51" s="29">
        <v>2016</v>
      </c>
      <c r="B51" s="35">
        <v>0.16041161696404319</v>
      </c>
      <c r="C51" s="30">
        <v>47.917000000000002</v>
      </c>
      <c r="D51" s="14">
        <f t="shared" si="11"/>
        <v>8.3547182463382608E-2</v>
      </c>
      <c r="E51" s="30">
        <v>6</v>
      </c>
      <c r="F51" s="14">
        <f t="shared" si="12"/>
        <v>7.8534351515579651E-2</v>
      </c>
      <c r="G51" s="30">
        <v>0</v>
      </c>
      <c r="H51" s="16">
        <f t="shared" si="7"/>
        <v>7.8534351515579651E-2</v>
      </c>
      <c r="I51" s="30">
        <v>26</v>
      </c>
      <c r="J51" s="32">
        <f t="shared" si="13"/>
        <v>63.771065200000002</v>
      </c>
      <c r="K51" s="16">
        <f t="shared" si="8"/>
        <v>5.8115420121528941E-2</v>
      </c>
      <c r="L51" s="33">
        <f t="shared" si="14"/>
        <v>2.5475252656012685E-3</v>
      </c>
      <c r="M51" s="14">
        <f t="shared" si="17"/>
        <v>7.2221067517163159E-2</v>
      </c>
      <c r="N51" s="30">
        <v>32</v>
      </c>
      <c r="O51" s="30">
        <v>180</v>
      </c>
      <c r="P51" s="33">
        <f t="shared" si="15"/>
        <v>1.2839300891940117E-2</v>
      </c>
      <c r="Q51" s="167">
        <f t="shared" si="16"/>
        <v>4.0122815287312865E-4</v>
      </c>
      <c r="R51" s="119"/>
    </row>
    <row r="52" spans="1:18" ht="13.8" customHeight="1" x14ac:dyDescent="0.25">
      <c r="A52" s="29">
        <v>2017</v>
      </c>
      <c r="B52" s="35">
        <v>0.13772160624692203</v>
      </c>
      <c r="C52" s="30">
        <v>47.917000000000002</v>
      </c>
      <c r="D52" s="14">
        <f t="shared" si="11"/>
        <v>7.1729544181584393E-2</v>
      </c>
      <c r="E52" s="30">
        <v>6</v>
      </c>
      <c r="F52" s="14">
        <f t="shared" si="12"/>
        <v>6.7425771530689335E-2</v>
      </c>
      <c r="G52" s="30">
        <v>0</v>
      </c>
      <c r="H52" s="16">
        <f t="shared" si="7"/>
        <v>6.7425771530689335E-2</v>
      </c>
      <c r="I52" s="30">
        <v>26</v>
      </c>
      <c r="J52" s="32">
        <f t="shared" si="13"/>
        <v>63.771065200000002</v>
      </c>
      <c r="K52" s="16">
        <f t="shared" si="8"/>
        <v>4.9895070932710103E-2</v>
      </c>
      <c r="L52" s="33">
        <f t="shared" si="14"/>
        <v>2.1871811915708536E-3</v>
      </c>
      <c r="M52" s="14">
        <f t="shared" si="17"/>
        <v>6.200549319043791E-2</v>
      </c>
      <c r="N52" s="30">
        <v>32</v>
      </c>
      <c r="O52" s="30">
        <v>180</v>
      </c>
      <c r="P52" s="33">
        <f t="shared" si="15"/>
        <v>1.1023198789411184E-2</v>
      </c>
      <c r="Q52" s="167">
        <f t="shared" si="16"/>
        <v>3.4447496216909949E-4</v>
      </c>
      <c r="R52" s="119"/>
    </row>
    <row r="53" spans="1:18" ht="13.8" customHeight="1" x14ac:dyDescent="0.25">
      <c r="A53" s="59">
        <v>2018</v>
      </c>
      <c r="B53" s="35">
        <v>8.6173077517998048E-2</v>
      </c>
      <c r="C53" s="31">
        <v>47.917000000000002</v>
      </c>
      <c r="D53" s="35">
        <f>+B53-B53*(C53/100)</f>
        <v>4.4881523963698919E-2</v>
      </c>
      <c r="E53" s="31">
        <v>6</v>
      </c>
      <c r="F53" s="35">
        <f>+(D53-D53*(E53)/100)</f>
        <v>4.2188632525876985E-2</v>
      </c>
      <c r="G53" s="31">
        <v>0</v>
      </c>
      <c r="H53" s="80">
        <f>F53-(F53*G53/100)</f>
        <v>4.2188632525876985E-2</v>
      </c>
      <c r="I53" s="31">
        <v>26</v>
      </c>
      <c r="J53" s="60">
        <f>100-(K53/B53*100)</f>
        <v>63.771065200000002</v>
      </c>
      <c r="K53" s="80">
        <f>+H53-H53*I53/100</f>
        <v>3.1219588069148967E-2</v>
      </c>
      <c r="L53" s="61">
        <f>+(K53/365)*16</f>
        <v>1.3685298879626945E-3</v>
      </c>
      <c r="M53" s="35">
        <f t="shared" si="17"/>
        <v>3.8797138058798405E-2</v>
      </c>
      <c r="N53" s="31">
        <v>32</v>
      </c>
      <c r="O53" s="31">
        <v>180</v>
      </c>
      <c r="P53" s="61">
        <f>+Q53*N53</f>
        <v>6.8972689882308277E-3</v>
      </c>
      <c r="Q53" s="168">
        <f>+M53/O53</f>
        <v>2.1553965588221337E-4</v>
      </c>
      <c r="R53" s="119"/>
    </row>
    <row r="54" spans="1:18" ht="13.8" customHeight="1" x14ac:dyDescent="0.25">
      <c r="A54" s="59">
        <v>2019</v>
      </c>
      <c r="B54" s="35">
        <v>9.9089656123109479E-2</v>
      </c>
      <c r="C54" s="31">
        <v>47.917000000000002</v>
      </c>
      <c r="D54" s="35">
        <f>+B54-B54*(C54/100)</f>
        <v>5.1608865598599105E-2</v>
      </c>
      <c r="E54" s="31">
        <v>6</v>
      </c>
      <c r="F54" s="35">
        <f>+(D54-D54*(E54)/100)</f>
        <v>4.8512333662683156E-2</v>
      </c>
      <c r="G54" s="31">
        <v>0</v>
      </c>
      <c r="H54" s="80">
        <f>F54-(F54*G54/100)</f>
        <v>4.8512333662683156E-2</v>
      </c>
      <c r="I54" s="31">
        <v>26</v>
      </c>
      <c r="J54" s="60">
        <f>100-(K54/B54*100)</f>
        <v>63.771065200000002</v>
      </c>
      <c r="K54" s="80">
        <f>+H54-H54*I54/100</f>
        <v>3.5899126910385534E-2</v>
      </c>
      <c r="L54" s="61">
        <f>+(K54/365)*16</f>
        <v>1.5736603577155303E-3</v>
      </c>
      <c r="M54" s="35">
        <f t="shared" si="17"/>
        <v>4.4612484311056425E-2</v>
      </c>
      <c r="N54" s="31">
        <v>32</v>
      </c>
      <c r="O54" s="31">
        <v>180</v>
      </c>
      <c r="P54" s="61">
        <f>+Q54*N54</f>
        <v>7.9311083219655871E-3</v>
      </c>
      <c r="Q54" s="168">
        <f>+M54/O54</f>
        <v>2.478471350614246E-4</v>
      </c>
      <c r="R54" s="119"/>
    </row>
    <row r="55" spans="1:18" ht="13.8" customHeight="1" x14ac:dyDescent="0.25">
      <c r="A55" s="59">
        <v>2020</v>
      </c>
      <c r="B55" s="84" t="s">
        <v>8</v>
      </c>
      <c r="C55" s="84" t="s">
        <v>8</v>
      </c>
      <c r="D55" s="84" t="s">
        <v>8</v>
      </c>
      <c r="E55" s="84" t="s">
        <v>8</v>
      </c>
      <c r="F55" s="84" t="s">
        <v>8</v>
      </c>
      <c r="G55" s="84" t="s">
        <v>8</v>
      </c>
      <c r="H55" s="84" t="s">
        <v>8</v>
      </c>
      <c r="I55" s="84" t="s">
        <v>8</v>
      </c>
      <c r="J55" s="84" t="s">
        <v>8</v>
      </c>
      <c r="K55" s="84" t="s">
        <v>8</v>
      </c>
      <c r="L55" s="84" t="s">
        <v>8</v>
      </c>
      <c r="M55" s="84" t="s">
        <v>8</v>
      </c>
      <c r="N55" s="84" t="s">
        <v>8</v>
      </c>
      <c r="O55" s="84" t="s">
        <v>8</v>
      </c>
      <c r="P55" s="84" t="s">
        <v>8</v>
      </c>
      <c r="Q55" s="169" t="s">
        <v>8</v>
      </c>
      <c r="R55" s="119"/>
    </row>
    <row r="56" spans="1:18" ht="13.8" customHeight="1" x14ac:dyDescent="0.25">
      <c r="A56" s="19">
        <v>2021</v>
      </c>
      <c r="B56" s="76" t="s">
        <v>8</v>
      </c>
      <c r="C56" s="76" t="s">
        <v>8</v>
      </c>
      <c r="D56" s="76" t="s">
        <v>8</v>
      </c>
      <c r="E56" s="76" t="s">
        <v>8</v>
      </c>
      <c r="F56" s="76" t="s">
        <v>8</v>
      </c>
      <c r="G56" s="76" t="s">
        <v>8</v>
      </c>
      <c r="H56" s="76" t="s">
        <v>8</v>
      </c>
      <c r="I56" s="76" t="s">
        <v>8</v>
      </c>
      <c r="J56" s="76" t="s">
        <v>8</v>
      </c>
      <c r="K56" s="76" t="s">
        <v>8</v>
      </c>
      <c r="L56" s="76" t="s">
        <v>8</v>
      </c>
      <c r="M56" s="76" t="s">
        <v>8</v>
      </c>
      <c r="N56" s="76" t="s">
        <v>8</v>
      </c>
      <c r="O56" s="76" t="s">
        <v>8</v>
      </c>
      <c r="P56" s="76" t="s">
        <v>8</v>
      </c>
      <c r="Q56" s="170" t="s">
        <v>8</v>
      </c>
      <c r="R56" s="119"/>
    </row>
    <row r="57" spans="1:18" ht="13.8" customHeight="1" thickBot="1" x14ac:dyDescent="0.3">
      <c r="A57" s="123">
        <v>2022</v>
      </c>
      <c r="B57" s="135" t="s">
        <v>8</v>
      </c>
      <c r="C57" s="135" t="s">
        <v>8</v>
      </c>
      <c r="D57" s="135" t="s">
        <v>8</v>
      </c>
      <c r="E57" s="135" t="s">
        <v>8</v>
      </c>
      <c r="F57" s="135" t="s">
        <v>8</v>
      </c>
      <c r="G57" s="135" t="s">
        <v>8</v>
      </c>
      <c r="H57" s="135" t="s">
        <v>8</v>
      </c>
      <c r="I57" s="135" t="s">
        <v>8</v>
      </c>
      <c r="J57" s="135" t="s">
        <v>8</v>
      </c>
      <c r="K57" s="135" t="s">
        <v>8</v>
      </c>
      <c r="L57" s="135" t="s">
        <v>8</v>
      </c>
      <c r="M57" s="135" t="s">
        <v>8</v>
      </c>
      <c r="N57" s="135" t="s">
        <v>8</v>
      </c>
      <c r="O57" s="135" t="s">
        <v>8</v>
      </c>
      <c r="P57" s="135" t="s">
        <v>8</v>
      </c>
      <c r="Q57" s="171" t="s">
        <v>8</v>
      </c>
      <c r="R57" s="119"/>
    </row>
    <row r="58" spans="1:18" ht="15" customHeight="1" thickTop="1" x14ac:dyDescent="0.25">
      <c r="A58" s="7" t="s">
        <v>96</v>
      </c>
    </row>
    <row r="59" spans="1:18" ht="15" customHeight="1" x14ac:dyDescent="0.25">
      <c r="A59" s="7" t="s">
        <v>88</v>
      </c>
    </row>
    <row r="60" spans="1:18" ht="15" customHeight="1" x14ac:dyDescent="0.25">
      <c r="A60" s="7" t="s">
        <v>104</v>
      </c>
    </row>
    <row r="61" spans="1:18" ht="15" customHeight="1" x14ac:dyDescent="0.25">
      <c r="A61" s="7" t="s">
        <v>209</v>
      </c>
    </row>
    <row r="62" spans="1:18" ht="15" customHeight="1" x14ac:dyDescent="0.25">
      <c r="A62" s="7" t="s">
        <v>210</v>
      </c>
    </row>
    <row r="63" spans="1:18" ht="15" customHeight="1" x14ac:dyDescent="0.25">
      <c r="A63" s="7" t="s">
        <v>105</v>
      </c>
    </row>
    <row r="64" spans="1:18" ht="15" customHeight="1" x14ac:dyDescent="0.25">
      <c r="A64" s="7" t="s">
        <v>185</v>
      </c>
    </row>
    <row r="65" spans="1:1" ht="15" customHeight="1" x14ac:dyDescent="0.25">
      <c r="A65" s="7" t="s">
        <v>192</v>
      </c>
    </row>
    <row r="66" spans="1:1" ht="15" customHeight="1" x14ac:dyDescent="0.25">
      <c r="A66"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04">
    <pageSetUpPr fitToPage="1"/>
  </sheetPr>
  <dimension ref="A1:R66"/>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155</v>
      </c>
      <c r="B1" s="129"/>
      <c r="C1" s="129"/>
      <c r="D1" s="129"/>
      <c r="E1" s="129"/>
      <c r="F1" s="43"/>
      <c r="G1" s="129"/>
      <c r="H1" s="43"/>
      <c r="I1" s="129"/>
      <c r="J1" s="129"/>
      <c r="K1" s="129"/>
      <c r="L1" s="129"/>
      <c r="M1" s="129"/>
      <c r="N1" s="129"/>
      <c r="O1" s="129"/>
      <c r="P1" s="129"/>
      <c r="Q1" s="129"/>
    </row>
    <row r="2" spans="1:18" ht="36" customHeight="1" thickTop="1" x14ac:dyDescent="0.25">
      <c r="A2" s="52" t="s">
        <v>0</v>
      </c>
      <c r="B2" s="53" t="s">
        <v>141</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1.3926714199325045</v>
      </c>
      <c r="C5" s="15">
        <v>15.254</v>
      </c>
      <c r="D5" s="16">
        <f t="shared" ref="D5:D46" si="0">+B5-B5*(C5/100)</f>
        <v>1.1802333215360004</v>
      </c>
      <c r="E5" s="15">
        <v>6</v>
      </c>
      <c r="F5" s="16">
        <f t="shared" ref="F5:F46" si="1">+(D5-D5*(E5)/100)</f>
        <v>1.1094193222438404</v>
      </c>
      <c r="G5" s="15">
        <v>0</v>
      </c>
      <c r="H5" s="16">
        <f>F5-(F5*G5/100)</f>
        <v>1.1094193222438404</v>
      </c>
      <c r="I5" s="15">
        <v>24</v>
      </c>
      <c r="J5" s="17">
        <f t="shared" ref="J5:J46" si="2">100-(K5/B5*100)</f>
        <v>39.457457599999991</v>
      </c>
      <c r="K5" s="16">
        <f>+H5-H5*I5/100</f>
        <v>0.84315868490531876</v>
      </c>
      <c r="L5" s="18">
        <f t="shared" ref="L5:L46" si="3">+(K5/365)*16</f>
        <v>3.6960380708178357E-2</v>
      </c>
      <c r="M5" s="16">
        <f t="shared" ref="M5:M37" si="4">+L5*28.3495</f>
        <v>1.0478083128865023</v>
      </c>
      <c r="N5" s="15">
        <v>38</v>
      </c>
      <c r="O5" s="15">
        <v>135</v>
      </c>
      <c r="P5" s="18">
        <f t="shared" ref="P5:P46" si="5">+Q5*N5</f>
        <v>0.29493863621990435</v>
      </c>
      <c r="Q5" s="114">
        <f t="shared" ref="Q5:Q46" si="6">+M5/O5</f>
        <v>7.7615430584185357E-3</v>
      </c>
      <c r="R5" s="119"/>
    </row>
    <row r="6" spans="1:18" ht="13.8" customHeight="1" x14ac:dyDescent="0.25">
      <c r="A6" s="19">
        <v>1971</v>
      </c>
      <c r="B6" s="20">
        <v>1.3898325636494098</v>
      </c>
      <c r="C6" s="21">
        <v>15.254</v>
      </c>
      <c r="D6" s="20">
        <f t="shared" si="0"/>
        <v>1.1778275043903288</v>
      </c>
      <c r="E6" s="21">
        <v>6</v>
      </c>
      <c r="F6" s="20">
        <f t="shared" si="1"/>
        <v>1.1071578541269091</v>
      </c>
      <c r="G6" s="21">
        <v>0</v>
      </c>
      <c r="H6" s="20">
        <f t="shared" ref="H6:H52" si="7">F6-(F6*G6/100)</f>
        <v>1.1071578541269091</v>
      </c>
      <c r="I6" s="21">
        <v>24</v>
      </c>
      <c r="J6" s="22">
        <f t="shared" si="2"/>
        <v>39.457457599999998</v>
      </c>
      <c r="K6" s="20">
        <f t="shared" ref="K6:K52" si="8">+H6-H6*I6/100</f>
        <v>0.84143996913645092</v>
      </c>
      <c r="L6" s="23">
        <f t="shared" si="3"/>
        <v>3.688503974296771E-2</v>
      </c>
      <c r="M6" s="20">
        <f t="shared" si="4"/>
        <v>1.0456724341932631</v>
      </c>
      <c r="N6" s="21">
        <v>38</v>
      </c>
      <c r="O6" s="21">
        <v>135</v>
      </c>
      <c r="P6" s="23">
        <f t="shared" si="5"/>
        <v>0.29433742592106665</v>
      </c>
      <c r="Q6" s="115">
        <f t="shared" si="6"/>
        <v>7.7457217347649118E-3</v>
      </c>
      <c r="R6" s="119"/>
    </row>
    <row r="7" spans="1:18" ht="13.8" customHeight="1" x14ac:dyDescent="0.25">
      <c r="A7" s="19">
        <v>1972</v>
      </c>
      <c r="B7" s="20">
        <v>1.350935606204978</v>
      </c>
      <c r="C7" s="21">
        <v>15.254</v>
      </c>
      <c r="D7" s="20">
        <f t="shared" si="0"/>
        <v>1.1448638888344707</v>
      </c>
      <c r="E7" s="21">
        <v>6</v>
      </c>
      <c r="F7" s="20">
        <f t="shared" si="1"/>
        <v>1.0761720555044025</v>
      </c>
      <c r="G7" s="21">
        <v>0</v>
      </c>
      <c r="H7" s="20">
        <f t="shared" si="7"/>
        <v>1.0761720555044025</v>
      </c>
      <c r="I7" s="21">
        <v>24</v>
      </c>
      <c r="J7" s="22">
        <f t="shared" si="2"/>
        <v>39.457457599999991</v>
      </c>
      <c r="K7" s="20">
        <f t="shared" si="8"/>
        <v>0.817890762183346</v>
      </c>
      <c r="L7" s="23">
        <f t="shared" si="3"/>
        <v>3.5852745739543931E-2</v>
      </c>
      <c r="M7" s="20">
        <f t="shared" si="4"/>
        <v>1.0164074153432006</v>
      </c>
      <c r="N7" s="21">
        <v>38</v>
      </c>
      <c r="O7" s="21">
        <v>135</v>
      </c>
      <c r="P7" s="23">
        <f t="shared" si="5"/>
        <v>0.28609986505956758</v>
      </c>
      <c r="Q7" s="115">
        <f t="shared" si="6"/>
        <v>7.5289438173570412E-3</v>
      </c>
      <c r="R7" s="119"/>
    </row>
    <row r="8" spans="1:18" ht="13.8" customHeight="1" x14ac:dyDescent="0.25">
      <c r="A8" s="19">
        <v>1973</v>
      </c>
      <c r="B8" s="20">
        <v>1.682098447918682</v>
      </c>
      <c r="C8" s="21">
        <v>15.254</v>
      </c>
      <c r="D8" s="20">
        <f t="shared" si="0"/>
        <v>1.4255111506731661</v>
      </c>
      <c r="E8" s="21">
        <v>6</v>
      </c>
      <c r="F8" s="20">
        <f t="shared" si="1"/>
        <v>1.3399804816327763</v>
      </c>
      <c r="G8" s="21">
        <v>0</v>
      </c>
      <c r="H8" s="20">
        <f t="shared" si="7"/>
        <v>1.3399804816327763</v>
      </c>
      <c r="I8" s="21">
        <v>24</v>
      </c>
      <c r="J8" s="22">
        <f t="shared" si="2"/>
        <v>39.457457599999998</v>
      </c>
      <c r="K8" s="20">
        <f t="shared" si="8"/>
        <v>1.01838516604091</v>
      </c>
      <c r="L8" s="23">
        <f t="shared" si="3"/>
        <v>4.4641541525080985E-2</v>
      </c>
      <c r="M8" s="20">
        <f t="shared" si="4"/>
        <v>1.2655653814652834</v>
      </c>
      <c r="N8" s="21">
        <v>38</v>
      </c>
      <c r="O8" s="21">
        <v>135</v>
      </c>
      <c r="P8" s="23">
        <f t="shared" si="5"/>
        <v>0.35623321848652423</v>
      </c>
      <c r="Q8" s="115">
        <f t="shared" si="6"/>
        <v>9.3745583812243211E-3</v>
      </c>
      <c r="R8" s="119"/>
    </row>
    <row r="9" spans="1:18" ht="13.8" customHeight="1" x14ac:dyDescent="0.25">
      <c r="A9" s="19">
        <v>1974</v>
      </c>
      <c r="B9" s="20">
        <v>1.4714520186669406</v>
      </c>
      <c r="C9" s="21">
        <v>15.254</v>
      </c>
      <c r="D9" s="20">
        <f t="shared" si="0"/>
        <v>1.2469967277394856</v>
      </c>
      <c r="E9" s="21">
        <v>6</v>
      </c>
      <c r="F9" s="20">
        <f t="shared" si="1"/>
        <v>1.1721769240751163</v>
      </c>
      <c r="G9" s="21">
        <v>0</v>
      </c>
      <c r="H9" s="20">
        <f t="shared" si="7"/>
        <v>1.1721769240751163</v>
      </c>
      <c r="I9" s="21">
        <v>24</v>
      </c>
      <c r="J9" s="22">
        <f t="shared" si="2"/>
        <v>39.457457599999998</v>
      </c>
      <c r="K9" s="20">
        <f t="shared" si="8"/>
        <v>0.89085446229708842</v>
      </c>
      <c r="L9" s="23">
        <f t="shared" si="3"/>
        <v>3.905115451165319E-2</v>
      </c>
      <c r="M9" s="20">
        <f t="shared" si="4"/>
        <v>1.1070807048281122</v>
      </c>
      <c r="N9" s="21">
        <v>38</v>
      </c>
      <c r="O9" s="21">
        <v>135</v>
      </c>
      <c r="P9" s="23">
        <f t="shared" si="5"/>
        <v>0.31162271691457971</v>
      </c>
      <c r="Q9" s="115">
        <f t="shared" si="6"/>
        <v>8.2005978135415714E-3</v>
      </c>
      <c r="R9" s="119"/>
    </row>
    <row r="10" spans="1:18" ht="13.8" customHeight="1" x14ac:dyDescent="0.25">
      <c r="A10" s="19">
        <v>1975</v>
      </c>
      <c r="B10" s="20">
        <v>1.1407578725118417</v>
      </c>
      <c r="C10" s="21">
        <v>15.254</v>
      </c>
      <c r="D10" s="20">
        <f t="shared" si="0"/>
        <v>0.96674666663888531</v>
      </c>
      <c r="E10" s="21">
        <v>6</v>
      </c>
      <c r="F10" s="20">
        <f t="shared" si="1"/>
        <v>0.90874186664055223</v>
      </c>
      <c r="G10" s="21">
        <v>0</v>
      </c>
      <c r="H10" s="20">
        <f t="shared" si="7"/>
        <v>0.90874186664055223</v>
      </c>
      <c r="I10" s="21">
        <v>24</v>
      </c>
      <c r="J10" s="22">
        <f t="shared" si="2"/>
        <v>39.457457599999998</v>
      </c>
      <c r="K10" s="20">
        <f t="shared" si="8"/>
        <v>0.69064381864681967</v>
      </c>
      <c r="L10" s="23">
        <f t="shared" si="3"/>
        <v>3.0274797529723601E-2</v>
      </c>
      <c r="M10" s="20">
        <f t="shared" si="4"/>
        <v>0.85827537256889919</v>
      </c>
      <c r="N10" s="21">
        <v>38</v>
      </c>
      <c r="O10" s="21">
        <v>135</v>
      </c>
      <c r="P10" s="23">
        <f t="shared" si="5"/>
        <v>0.24158862338976422</v>
      </c>
      <c r="Q10" s="115">
        <f t="shared" si="6"/>
        <v>6.3575953523622164E-3</v>
      </c>
      <c r="R10" s="119"/>
    </row>
    <row r="11" spans="1:18" ht="13.8" customHeight="1" x14ac:dyDescent="0.25">
      <c r="A11" s="13">
        <v>1976</v>
      </c>
      <c r="B11" s="14">
        <v>1.503636021739629</v>
      </c>
      <c r="C11" s="15">
        <v>15.254</v>
      </c>
      <c r="D11" s="16">
        <f t="shared" si="0"/>
        <v>1.274271382983466</v>
      </c>
      <c r="E11" s="15">
        <v>6</v>
      </c>
      <c r="F11" s="16">
        <f t="shared" si="1"/>
        <v>1.1978151000044581</v>
      </c>
      <c r="G11" s="15">
        <v>0</v>
      </c>
      <c r="H11" s="16">
        <f t="shared" si="7"/>
        <v>1.1978151000044581</v>
      </c>
      <c r="I11" s="15">
        <v>24</v>
      </c>
      <c r="J11" s="17">
        <f t="shared" si="2"/>
        <v>39.457457599999991</v>
      </c>
      <c r="K11" s="16">
        <f t="shared" si="8"/>
        <v>0.91033947600338827</v>
      </c>
      <c r="L11" s="18">
        <f t="shared" si="3"/>
        <v>3.9905292098778661E-2</v>
      </c>
      <c r="M11" s="16">
        <f t="shared" si="4"/>
        <v>1.1312950783543256</v>
      </c>
      <c r="N11" s="15">
        <v>38</v>
      </c>
      <c r="O11" s="15">
        <v>135</v>
      </c>
      <c r="P11" s="18">
        <f t="shared" si="5"/>
        <v>0.3184386146478842</v>
      </c>
      <c r="Q11" s="114">
        <f t="shared" si="6"/>
        <v>8.3799635433653742E-3</v>
      </c>
      <c r="R11" s="119"/>
    </row>
    <row r="12" spans="1:18" ht="13.8" customHeight="1" x14ac:dyDescent="0.25">
      <c r="A12" s="13">
        <v>1977</v>
      </c>
      <c r="B12" s="14">
        <v>1.3617263064216605</v>
      </c>
      <c r="C12" s="15">
        <v>15.254</v>
      </c>
      <c r="D12" s="16">
        <f t="shared" si="0"/>
        <v>1.1540085756401004</v>
      </c>
      <c r="E12" s="15">
        <v>6</v>
      </c>
      <c r="F12" s="16">
        <f t="shared" si="1"/>
        <v>1.0847680611016943</v>
      </c>
      <c r="G12" s="15">
        <v>0</v>
      </c>
      <c r="H12" s="16">
        <f t="shared" si="7"/>
        <v>1.0847680611016943</v>
      </c>
      <c r="I12" s="15">
        <v>24</v>
      </c>
      <c r="J12" s="17">
        <f t="shared" si="2"/>
        <v>39.457457599999998</v>
      </c>
      <c r="K12" s="16">
        <f t="shared" si="8"/>
        <v>0.82442372643728767</v>
      </c>
      <c r="L12" s="18">
        <f t="shared" si="3"/>
        <v>3.6139122254785216E-2</v>
      </c>
      <c r="M12" s="16">
        <f t="shared" si="4"/>
        <v>1.0245260463620334</v>
      </c>
      <c r="N12" s="15">
        <v>38</v>
      </c>
      <c r="O12" s="15">
        <v>135</v>
      </c>
      <c r="P12" s="18">
        <f t="shared" si="5"/>
        <v>0.28838510934635014</v>
      </c>
      <c r="Q12" s="114">
        <f t="shared" si="6"/>
        <v>7.5890818249039508E-3</v>
      </c>
      <c r="R12" s="119"/>
    </row>
    <row r="13" spans="1:18" ht="13.8" customHeight="1" x14ac:dyDescent="0.25">
      <c r="A13" s="13">
        <v>1978</v>
      </c>
      <c r="B13" s="14">
        <v>1.3711163825055595</v>
      </c>
      <c r="C13" s="15">
        <v>15.254</v>
      </c>
      <c r="D13" s="16">
        <f t="shared" si="0"/>
        <v>1.1619662895181615</v>
      </c>
      <c r="E13" s="15">
        <v>6</v>
      </c>
      <c r="F13" s="16">
        <f t="shared" si="1"/>
        <v>1.0922483121470719</v>
      </c>
      <c r="G13" s="15">
        <v>0</v>
      </c>
      <c r="H13" s="16">
        <f t="shared" si="7"/>
        <v>1.0922483121470719</v>
      </c>
      <c r="I13" s="15">
        <v>24</v>
      </c>
      <c r="J13" s="17">
        <f t="shared" si="2"/>
        <v>39.457457599999991</v>
      </c>
      <c r="K13" s="16">
        <f t="shared" si="8"/>
        <v>0.8301087172317746</v>
      </c>
      <c r="L13" s="18">
        <f t="shared" si="3"/>
        <v>3.6388327330707924E-2</v>
      </c>
      <c r="M13" s="16">
        <f t="shared" si="4"/>
        <v>1.0315908856619043</v>
      </c>
      <c r="N13" s="15">
        <v>38</v>
      </c>
      <c r="O13" s="15">
        <v>135</v>
      </c>
      <c r="P13" s="18">
        <f t="shared" si="5"/>
        <v>0.29037373077890638</v>
      </c>
      <c r="Q13" s="114">
        <f t="shared" si="6"/>
        <v>7.6414139678659572E-3</v>
      </c>
      <c r="R13" s="119"/>
    </row>
    <row r="14" spans="1:18" ht="13.8" customHeight="1" x14ac:dyDescent="0.25">
      <c r="A14" s="13">
        <v>1979</v>
      </c>
      <c r="B14" s="14">
        <v>1.4036356446202041</v>
      </c>
      <c r="C14" s="15">
        <v>15.254</v>
      </c>
      <c r="D14" s="16">
        <f t="shared" si="0"/>
        <v>1.1895250633898382</v>
      </c>
      <c r="E14" s="15">
        <v>6</v>
      </c>
      <c r="F14" s="16">
        <f t="shared" si="1"/>
        <v>1.1181535595864478</v>
      </c>
      <c r="G14" s="15">
        <v>0</v>
      </c>
      <c r="H14" s="16">
        <f t="shared" si="7"/>
        <v>1.1181535595864478</v>
      </c>
      <c r="I14" s="15">
        <v>24</v>
      </c>
      <c r="J14" s="17">
        <f t="shared" si="2"/>
        <v>39.457457599999998</v>
      </c>
      <c r="K14" s="16">
        <f t="shared" si="8"/>
        <v>0.84979670528570028</v>
      </c>
      <c r="L14" s="18">
        <f t="shared" si="3"/>
        <v>3.7251362423482752E-2</v>
      </c>
      <c r="M14" s="16">
        <f t="shared" si="4"/>
        <v>1.0560574990245242</v>
      </c>
      <c r="N14" s="15">
        <v>38</v>
      </c>
      <c r="O14" s="15">
        <v>135</v>
      </c>
      <c r="P14" s="18">
        <f t="shared" si="5"/>
        <v>0.29726062935505126</v>
      </c>
      <c r="Q14" s="114">
        <f t="shared" si="6"/>
        <v>7.822648140922402E-3</v>
      </c>
      <c r="R14" s="119"/>
    </row>
    <row r="15" spans="1:18" ht="13.8" customHeight="1" x14ac:dyDescent="0.25">
      <c r="A15" s="13">
        <v>1980</v>
      </c>
      <c r="B15" s="14">
        <v>1.3633607054091319</v>
      </c>
      <c r="C15" s="15">
        <v>15.254</v>
      </c>
      <c r="D15" s="16">
        <f t="shared" si="0"/>
        <v>1.1553936634060229</v>
      </c>
      <c r="E15" s="15">
        <v>6</v>
      </c>
      <c r="F15" s="16">
        <f t="shared" si="1"/>
        <v>1.0860700436016615</v>
      </c>
      <c r="G15" s="15">
        <v>0</v>
      </c>
      <c r="H15" s="16">
        <f t="shared" si="7"/>
        <v>1.0860700436016615</v>
      </c>
      <c r="I15" s="15">
        <v>24</v>
      </c>
      <c r="J15" s="17">
        <f t="shared" si="2"/>
        <v>39.457457599999998</v>
      </c>
      <c r="K15" s="16">
        <f t="shared" si="8"/>
        <v>0.82541323313726278</v>
      </c>
      <c r="L15" s="18">
        <f t="shared" si="3"/>
        <v>3.6182497890948503E-2</v>
      </c>
      <c r="M15" s="16">
        <f t="shared" si="4"/>
        <v>1.0257557239594446</v>
      </c>
      <c r="N15" s="15">
        <v>38</v>
      </c>
      <c r="O15" s="15">
        <v>135</v>
      </c>
      <c r="P15" s="18">
        <f t="shared" si="5"/>
        <v>0.28873124081821405</v>
      </c>
      <c r="Q15" s="114">
        <f t="shared" si="6"/>
        <v>7.598190547847738E-3</v>
      </c>
      <c r="R15" s="119"/>
    </row>
    <row r="16" spans="1:18" ht="13.8" customHeight="1" x14ac:dyDescent="0.25">
      <c r="A16" s="19">
        <v>1981</v>
      </c>
      <c r="B16" s="20">
        <v>1.6692737187236375</v>
      </c>
      <c r="C16" s="21">
        <v>15.254</v>
      </c>
      <c r="D16" s="20">
        <f t="shared" si="0"/>
        <v>1.4146427056695339</v>
      </c>
      <c r="E16" s="21">
        <v>6</v>
      </c>
      <c r="F16" s="20">
        <f t="shared" si="1"/>
        <v>1.3297641433293619</v>
      </c>
      <c r="G16" s="21">
        <v>0</v>
      </c>
      <c r="H16" s="20">
        <f t="shared" si="7"/>
        <v>1.3297641433293619</v>
      </c>
      <c r="I16" s="21">
        <v>24</v>
      </c>
      <c r="J16" s="22">
        <f t="shared" si="2"/>
        <v>39.457457599999998</v>
      </c>
      <c r="K16" s="20">
        <f t="shared" si="8"/>
        <v>1.0106207489303149</v>
      </c>
      <c r="L16" s="23">
        <f t="shared" si="3"/>
        <v>4.4301183514753532E-2</v>
      </c>
      <c r="M16" s="20">
        <f t="shared" si="4"/>
        <v>1.2559164020515052</v>
      </c>
      <c r="N16" s="21">
        <v>38</v>
      </c>
      <c r="O16" s="21">
        <v>135</v>
      </c>
      <c r="P16" s="23">
        <f t="shared" si="5"/>
        <v>0.35351720946634962</v>
      </c>
      <c r="Q16" s="115">
        <f t="shared" si="6"/>
        <v>9.30308445964078E-3</v>
      </c>
      <c r="R16" s="119"/>
    </row>
    <row r="17" spans="1:18" ht="13.8" customHeight="1" x14ac:dyDescent="0.25">
      <c r="A17" s="19">
        <v>1982</v>
      </c>
      <c r="B17" s="20">
        <v>1.535057711854187</v>
      </c>
      <c r="C17" s="21">
        <v>15.254</v>
      </c>
      <c r="D17" s="20">
        <f t="shared" si="0"/>
        <v>1.3009000084879494</v>
      </c>
      <c r="E17" s="21">
        <v>6</v>
      </c>
      <c r="F17" s="20">
        <f t="shared" si="1"/>
        <v>1.2228460079786725</v>
      </c>
      <c r="G17" s="21">
        <v>0</v>
      </c>
      <c r="H17" s="20">
        <f t="shared" si="7"/>
        <v>1.2228460079786725</v>
      </c>
      <c r="I17" s="21">
        <v>24</v>
      </c>
      <c r="J17" s="22">
        <f t="shared" si="2"/>
        <v>39.457457599999991</v>
      </c>
      <c r="K17" s="20">
        <f t="shared" si="8"/>
        <v>0.9293629660637911</v>
      </c>
      <c r="L17" s="23">
        <f t="shared" si="3"/>
        <v>4.0739198512385361E-2</v>
      </c>
      <c r="M17" s="20">
        <f t="shared" si="4"/>
        <v>1.1549359082268686</v>
      </c>
      <c r="N17" s="21">
        <v>38</v>
      </c>
      <c r="O17" s="21">
        <v>135</v>
      </c>
      <c r="P17" s="23">
        <f t="shared" si="5"/>
        <v>0.32509307046385932</v>
      </c>
      <c r="Q17" s="115">
        <f t="shared" si="6"/>
        <v>8.5550808016805081E-3</v>
      </c>
      <c r="R17" s="119"/>
    </row>
    <row r="18" spans="1:18" ht="13.8" customHeight="1" x14ac:dyDescent="0.25">
      <c r="A18" s="19">
        <v>1983</v>
      </c>
      <c r="B18" s="20">
        <v>1.483993649357467</v>
      </c>
      <c r="C18" s="21">
        <v>15.254</v>
      </c>
      <c r="D18" s="20">
        <f t="shared" si="0"/>
        <v>1.2576252580844791</v>
      </c>
      <c r="E18" s="21">
        <v>6</v>
      </c>
      <c r="F18" s="20">
        <f t="shared" si="1"/>
        <v>1.1821677425994104</v>
      </c>
      <c r="G18" s="21">
        <v>0</v>
      </c>
      <c r="H18" s="20">
        <f t="shared" si="7"/>
        <v>1.1821677425994104</v>
      </c>
      <c r="I18" s="21">
        <v>24</v>
      </c>
      <c r="J18" s="22">
        <f t="shared" si="2"/>
        <v>39.457457599999991</v>
      </c>
      <c r="K18" s="20">
        <f t="shared" si="8"/>
        <v>0.89844748437555189</v>
      </c>
      <c r="L18" s="23">
        <f t="shared" si="3"/>
        <v>3.9383999315092684E-2</v>
      </c>
      <c r="M18" s="20">
        <f t="shared" si="4"/>
        <v>1.1165166885832201</v>
      </c>
      <c r="N18" s="21">
        <v>38</v>
      </c>
      <c r="O18" s="21">
        <v>135</v>
      </c>
      <c r="P18" s="23">
        <f t="shared" si="5"/>
        <v>0.31427877160120271</v>
      </c>
      <c r="Q18" s="115">
        <f t="shared" si="6"/>
        <v>8.2704939895053339E-3</v>
      </c>
      <c r="R18" s="119"/>
    </row>
    <row r="19" spans="1:18" ht="13.8" customHeight="1" x14ac:dyDescent="0.25">
      <c r="A19" s="19">
        <v>1984</v>
      </c>
      <c r="B19" s="20">
        <v>1.8168559920117793</v>
      </c>
      <c r="C19" s="21">
        <v>15.254</v>
      </c>
      <c r="D19" s="20">
        <f t="shared" si="0"/>
        <v>1.5397127789903025</v>
      </c>
      <c r="E19" s="21">
        <v>6</v>
      </c>
      <c r="F19" s="20">
        <f t="shared" si="1"/>
        <v>1.4473300122508843</v>
      </c>
      <c r="G19" s="21">
        <v>0</v>
      </c>
      <c r="H19" s="20">
        <f t="shared" si="7"/>
        <v>1.4473300122508843</v>
      </c>
      <c r="I19" s="21">
        <v>24</v>
      </c>
      <c r="J19" s="22">
        <f t="shared" si="2"/>
        <v>39.457457599999998</v>
      </c>
      <c r="K19" s="20">
        <f t="shared" si="8"/>
        <v>1.0999708093106721</v>
      </c>
      <c r="L19" s="23">
        <f t="shared" si="3"/>
        <v>4.8217898490330834E-2</v>
      </c>
      <c r="M19" s="20">
        <f t="shared" si="4"/>
        <v>1.3669533132516338</v>
      </c>
      <c r="N19" s="21">
        <v>38</v>
      </c>
      <c r="O19" s="21">
        <v>135</v>
      </c>
      <c r="P19" s="23">
        <f t="shared" si="5"/>
        <v>0.38477204373008955</v>
      </c>
      <c r="Q19" s="115">
        <f t="shared" si="6"/>
        <v>1.0125580098160251E-2</v>
      </c>
      <c r="R19" s="119"/>
    </row>
    <row r="20" spans="1:18" ht="13.8" customHeight="1" x14ac:dyDescent="0.25">
      <c r="A20" s="19">
        <v>1985</v>
      </c>
      <c r="B20" s="20">
        <v>1.8731920693096711</v>
      </c>
      <c r="C20" s="21">
        <v>15.254</v>
      </c>
      <c r="D20" s="20">
        <f t="shared" si="0"/>
        <v>1.5874553510571738</v>
      </c>
      <c r="E20" s="21">
        <v>6</v>
      </c>
      <c r="F20" s="20">
        <f t="shared" si="1"/>
        <v>1.4922080299937435</v>
      </c>
      <c r="G20" s="21">
        <v>0</v>
      </c>
      <c r="H20" s="20">
        <f t="shared" si="7"/>
        <v>1.4922080299937435</v>
      </c>
      <c r="I20" s="21">
        <v>24</v>
      </c>
      <c r="J20" s="22">
        <f t="shared" si="2"/>
        <v>39.457457599999998</v>
      </c>
      <c r="K20" s="20">
        <f t="shared" si="8"/>
        <v>1.1340781027952449</v>
      </c>
      <c r="L20" s="23">
        <f t="shared" si="3"/>
        <v>4.9713012725271011E-2</v>
      </c>
      <c r="M20" s="20">
        <f t="shared" si="4"/>
        <v>1.4093390542550706</v>
      </c>
      <c r="N20" s="21">
        <v>38</v>
      </c>
      <c r="O20" s="21">
        <v>135</v>
      </c>
      <c r="P20" s="23">
        <f t="shared" si="5"/>
        <v>0.39670284490142732</v>
      </c>
      <c r="Q20" s="115">
        <f t="shared" si="6"/>
        <v>1.0439548550037561E-2</v>
      </c>
      <c r="R20" s="119"/>
    </row>
    <row r="21" spans="1:18" ht="13.8" customHeight="1" x14ac:dyDescent="0.25">
      <c r="A21" s="13">
        <v>1986</v>
      </c>
      <c r="B21" s="14">
        <v>1.5206253038632709</v>
      </c>
      <c r="C21" s="15">
        <v>15.254</v>
      </c>
      <c r="D21" s="16">
        <f t="shared" si="0"/>
        <v>1.2886691200119675</v>
      </c>
      <c r="E21" s="15">
        <v>6</v>
      </c>
      <c r="F21" s="16">
        <f t="shared" si="1"/>
        <v>1.2113489728112494</v>
      </c>
      <c r="G21" s="15">
        <v>0</v>
      </c>
      <c r="H21" s="16">
        <f t="shared" si="7"/>
        <v>1.2113489728112494</v>
      </c>
      <c r="I21" s="15">
        <v>24</v>
      </c>
      <c r="J21" s="17">
        <f t="shared" si="2"/>
        <v>39.457457599999998</v>
      </c>
      <c r="K21" s="16">
        <f t="shared" si="8"/>
        <v>0.92062521933654962</v>
      </c>
      <c r="L21" s="18">
        <f t="shared" si="3"/>
        <v>4.0356173998314503E-2</v>
      </c>
      <c r="M21" s="16">
        <f t="shared" si="4"/>
        <v>1.144077354765217</v>
      </c>
      <c r="N21" s="15">
        <v>38</v>
      </c>
      <c r="O21" s="15">
        <v>135</v>
      </c>
      <c r="P21" s="18">
        <f t="shared" si="5"/>
        <v>0.3220365887487277</v>
      </c>
      <c r="Q21" s="114">
        <f t="shared" si="6"/>
        <v>8.4746470723349402E-3</v>
      </c>
      <c r="R21" s="119"/>
    </row>
    <row r="22" spans="1:18" ht="13.8" customHeight="1" x14ac:dyDescent="0.25">
      <c r="A22" s="13">
        <v>1987</v>
      </c>
      <c r="B22" s="14">
        <v>1.6751083178201347</v>
      </c>
      <c r="C22" s="15">
        <v>15.254</v>
      </c>
      <c r="D22" s="16">
        <f t="shared" si="0"/>
        <v>1.4195872950198514</v>
      </c>
      <c r="E22" s="15">
        <v>6</v>
      </c>
      <c r="F22" s="16">
        <f t="shared" si="1"/>
        <v>1.3344120573186602</v>
      </c>
      <c r="G22" s="15">
        <v>0</v>
      </c>
      <c r="H22" s="16">
        <f t="shared" si="7"/>
        <v>1.3344120573186602</v>
      </c>
      <c r="I22" s="15">
        <v>24</v>
      </c>
      <c r="J22" s="17">
        <f t="shared" si="2"/>
        <v>39.457457599999991</v>
      </c>
      <c r="K22" s="16">
        <f t="shared" si="8"/>
        <v>1.0141531635621819</v>
      </c>
      <c r="L22" s="18">
        <f t="shared" si="3"/>
        <v>4.4456029087657285E-2</v>
      </c>
      <c r="M22" s="16">
        <f t="shared" si="4"/>
        <v>1.2603061966205402</v>
      </c>
      <c r="N22" s="15">
        <v>38</v>
      </c>
      <c r="O22" s="15">
        <v>135</v>
      </c>
      <c r="P22" s="18">
        <f t="shared" si="5"/>
        <v>0.35475285534504092</v>
      </c>
      <c r="Q22" s="114">
        <f t="shared" si="6"/>
        <v>9.3356014564484457E-3</v>
      </c>
      <c r="R22" s="119"/>
    </row>
    <row r="23" spans="1:18" ht="13.8" customHeight="1" x14ac:dyDescent="0.25">
      <c r="A23" s="13">
        <v>1988</v>
      </c>
      <c r="B23" s="14">
        <v>1.7196240322258094</v>
      </c>
      <c r="C23" s="15">
        <v>15.254</v>
      </c>
      <c r="D23" s="16">
        <f t="shared" si="0"/>
        <v>1.4573125823500845</v>
      </c>
      <c r="E23" s="15">
        <v>6</v>
      </c>
      <c r="F23" s="16">
        <f t="shared" si="1"/>
        <v>1.3698738274090794</v>
      </c>
      <c r="G23" s="15">
        <v>0</v>
      </c>
      <c r="H23" s="16">
        <f t="shared" si="7"/>
        <v>1.3698738274090794</v>
      </c>
      <c r="I23" s="15">
        <v>24</v>
      </c>
      <c r="J23" s="17">
        <f t="shared" si="2"/>
        <v>39.457457599999998</v>
      </c>
      <c r="K23" s="16">
        <f t="shared" si="8"/>
        <v>1.0411041088309003</v>
      </c>
      <c r="L23" s="18">
        <f t="shared" si="3"/>
        <v>4.5637440387107958E-2</v>
      </c>
      <c r="M23" s="16">
        <f t="shared" si="4"/>
        <v>1.2937986162543169</v>
      </c>
      <c r="N23" s="15">
        <v>38</v>
      </c>
      <c r="O23" s="15">
        <v>135</v>
      </c>
      <c r="P23" s="18">
        <f t="shared" si="5"/>
        <v>0.36418035124195586</v>
      </c>
      <c r="Q23" s="114">
        <f t="shared" si="6"/>
        <v>9.58369345373568E-3</v>
      </c>
      <c r="R23" s="119"/>
    </row>
    <row r="24" spans="1:18" ht="13.8" customHeight="1" x14ac:dyDescent="0.25">
      <c r="A24" s="13">
        <v>1989</v>
      </c>
      <c r="B24" s="14">
        <v>2.0126216724907215</v>
      </c>
      <c r="C24" s="15">
        <v>15.254</v>
      </c>
      <c r="D24" s="16">
        <f t="shared" si="0"/>
        <v>1.7056163625689869</v>
      </c>
      <c r="E24" s="15">
        <v>6</v>
      </c>
      <c r="F24" s="16">
        <f t="shared" si="1"/>
        <v>1.6032793808148476</v>
      </c>
      <c r="G24" s="15">
        <v>0</v>
      </c>
      <c r="H24" s="16">
        <f t="shared" si="7"/>
        <v>1.6032793808148476</v>
      </c>
      <c r="I24" s="15">
        <v>24</v>
      </c>
      <c r="J24" s="17">
        <f t="shared" si="2"/>
        <v>39.457457599999998</v>
      </c>
      <c r="K24" s="16">
        <f t="shared" si="8"/>
        <v>1.2184923294192842</v>
      </c>
      <c r="L24" s="18">
        <f t="shared" si="3"/>
        <v>5.3413362385502872E-2</v>
      </c>
      <c r="M24" s="16">
        <f t="shared" si="4"/>
        <v>1.5142421169478135</v>
      </c>
      <c r="N24" s="15">
        <v>38</v>
      </c>
      <c r="O24" s="15">
        <v>135</v>
      </c>
      <c r="P24" s="18">
        <f t="shared" si="5"/>
        <v>0.42623111440012529</v>
      </c>
      <c r="Q24" s="114">
        <f t="shared" si="6"/>
        <v>1.1216608273687508E-2</v>
      </c>
      <c r="R24" s="119"/>
    </row>
    <row r="25" spans="1:18" ht="13.8" customHeight="1" x14ac:dyDescent="0.25">
      <c r="A25" s="13">
        <v>1990</v>
      </c>
      <c r="B25" s="14">
        <v>1.9409671142436797</v>
      </c>
      <c r="C25" s="15">
        <v>15.254</v>
      </c>
      <c r="D25" s="16">
        <f t="shared" si="0"/>
        <v>1.6448919906369488</v>
      </c>
      <c r="E25" s="15">
        <v>6</v>
      </c>
      <c r="F25" s="16">
        <f t="shared" si="1"/>
        <v>1.5461984711987318</v>
      </c>
      <c r="G25" s="15">
        <v>0</v>
      </c>
      <c r="H25" s="16">
        <f t="shared" si="7"/>
        <v>1.5461984711987318</v>
      </c>
      <c r="I25" s="15">
        <v>24</v>
      </c>
      <c r="J25" s="17">
        <f t="shared" si="2"/>
        <v>39.457457599999998</v>
      </c>
      <c r="K25" s="16">
        <f t="shared" si="8"/>
        <v>1.1751108381110362</v>
      </c>
      <c r="L25" s="18">
        <f t="shared" si="3"/>
        <v>5.1511707971990631E-2</v>
      </c>
      <c r="M25" s="16">
        <f t="shared" si="4"/>
        <v>1.4603311651519484</v>
      </c>
      <c r="N25" s="15">
        <v>38</v>
      </c>
      <c r="O25" s="15">
        <v>135</v>
      </c>
      <c r="P25" s="18">
        <f t="shared" si="5"/>
        <v>0.41105617982054843</v>
      </c>
      <c r="Q25" s="114">
        <f t="shared" si="6"/>
        <v>1.0817267890014432E-2</v>
      </c>
      <c r="R25" s="119"/>
    </row>
    <row r="26" spans="1:18" ht="13.8" customHeight="1" x14ac:dyDescent="0.25">
      <c r="A26" s="19">
        <v>1991</v>
      </c>
      <c r="B26" s="20">
        <v>1.8177256451262949</v>
      </c>
      <c r="C26" s="21">
        <v>15.254</v>
      </c>
      <c r="D26" s="20">
        <f t="shared" si="0"/>
        <v>1.5404497752187298</v>
      </c>
      <c r="E26" s="21">
        <v>6</v>
      </c>
      <c r="F26" s="20">
        <f t="shared" si="1"/>
        <v>1.4480227887056061</v>
      </c>
      <c r="G26" s="21">
        <v>0</v>
      </c>
      <c r="H26" s="20">
        <f t="shared" si="7"/>
        <v>1.4480227887056061</v>
      </c>
      <c r="I26" s="21">
        <v>24</v>
      </c>
      <c r="J26" s="22">
        <f t="shared" si="2"/>
        <v>39.457457599999998</v>
      </c>
      <c r="K26" s="20">
        <f t="shared" si="8"/>
        <v>1.1004973194162606</v>
      </c>
      <c r="L26" s="23">
        <f t="shared" si="3"/>
        <v>4.824097838537033E-2</v>
      </c>
      <c r="M26" s="20">
        <f t="shared" si="4"/>
        <v>1.367607616736056</v>
      </c>
      <c r="N26" s="21">
        <v>38</v>
      </c>
      <c r="O26" s="21">
        <v>135</v>
      </c>
      <c r="P26" s="23">
        <f t="shared" si="5"/>
        <v>0.3849562180442232</v>
      </c>
      <c r="Q26" s="115">
        <f t="shared" si="6"/>
        <v>1.0130426790637453E-2</v>
      </c>
      <c r="R26" s="119"/>
    </row>
    <row r="27" spans="1:18" ht="13.8" customHeight="1" x14ac:dyDescent="0.25">
      <c r="A27" s="19">
        <v>1992</v>
      </c>
      <c r="B27" s="20">
        <v>1.7365144378615309</v>
      </c>
      <c r="C27" s="21">
        <v>15.254</v>
      </c>
      <c r="D27" s="20">
        <f t="shared" si="0"/>
        <v>1.4716265255101328</v>
      </c>
      <c r="E27" s="21">
        <v>6</v>
      </c>
      <c r="F27" s="20">
        <f t="shared" si="1"/>
        <v>1.3833289339795249</v>
      </c>
      <c r="G27" s="21">
        <v>0</v>
      </c>
      <c r="H27" s="20">
        <f t="shared" si="7"/>
        <v>1.3833289339795249</v>
      </c>
      <c r="I27" s="21">
        <v>24</v>
      </c>
      <c r="J27" s="22">
        <f t="shared" si="2"/>
        <v>39.457457599999998</v>
      </c>
      <c r="K27" s="20">
        <f t="shared" si="8"/>
        <v>1.051329989824439</v>
      </c>
      <c r="L27" s="23">
        <f t="shared" si="3"/>
        <v>4.6085698184084999E-2</v>
      </c>
      <c r="M27" s="20">
        <f t="shared" si="4"/>
        <v>1.3065065006697176</v>
      </c>
      <c r="N27" s="21">
        <v>38</v>
      </c>
      <c r="O27" s="21">
        <v>135</v>
      </c>
      <c r="P27" s="23">
        <f t="shared" si="5"/>
        <v>0.36775738537369829</v>
      </c>
      <c r="Q27" s="115">
        <f t="shared" si="6"/>
        <v>9.6778259308867975E-3</v>
      </c>
      <c r="R27" s="119"/>
    </row>
    <row r="28" spans="1:18" ht="13.8" customHeight="1" x14ac:dyDescent="0.25">
      <c r="A28" s="19">
        <v>1993</v>
      </c>
      <c r="B28" s="20">
        <v>1.7372688191965571</v>
      </c>
      <c r="C28" s="21">
        <v>15.254</v>
      </c>
      <c r="D28" s="20">
        <f t="shared" si="0"/>
        <v>1.4722658335163143</v>
      </c>
      <c r="E28" s="21">
        <v>6</v>
      </c>
      <c r="F28" s="20">
        <f t="shared" si="1"/>
        <v>1.3839298835053355</v>
      </c>
      <c r="G28" s="21">
        <v>0</v>
      </c>
      <c r="H28" s="20">
        <f t="shared" si="7"/>
        <v>1.3839298835053355</v>
      </c>
      <c r="I28" s="21">
        <v>24</v>
      </c>
      <c r="J28" s="22">
        <f t="shared" si="2"/>
        <v>39.457457599999991</v>
      </c>
      <c r="K28" s="20">
        <f t="shared" si="8"/>
        <v>1.0517867114640551</v>
      </c>
      <c r="L28" s="23">
        <f t="shared" si="3"/>
        <v>4.6105718858698304E-2</v>
      </c>
      <c r="M28" s="20">
        <f t="shared" si="4"/>
        <v>1.3070740767846676</v>
      </c>
      <c r="N28" s="21">
        <v>38</v>
      </c>
      <c r="O28" s="21">
        <v>135</v>
      </c>
      <c r="P28" s="23">
        <f t="shared" si="5"/>
        <v>0.36791714753938792</v>
      </c>
      <c r="Q28" s="115">
        <f t="shared" si="6"/>
        <v>9.6820301984049447E-3</v>
      </c>
      <c r="R28" s="119"/>
    </row>
    <row r="29" spans="1:18" ht="13.8" customHeight="1" x14ac:dyDescent="0.25">
      <c r="A29" s="19">
        <v>1994</v>
      </c>
      <c r="B29" s="20">
        <v>1.9348678918598825</v>
      </c>
      <c r="C29" s="21">
        <v>15.254</v>
      </c>
      <c r="D29" s="20">
        <f t="shared" si="0"/>
        <v>1.6397231436355759</v>
      </c>
      <c r="E29" s="21">
        <v>6</v>
      </c>
      <c r="F29" s="20">
        <f t="shared" si="1"/>
        <v>1.5413397550174415</v>
      </c>
      <c r="G29" s="21">
        <v>0</v>
      </c>
      <c r="H29" s="20">
        <f t="shared" si="7"/>
        <v>1.5413397550174415</v>
      </c>
      <c r="I29" s="21">
        <v>24</v>
      </c>
      <c r="J29" s="22">
        <f t="shared" si="2"/>
        <v>39.457457599999991</v>
      </c>
      <c r="K29" s="20">
        <f t="shared" si="8"/>
        <v>1.1714182138132556</v>
      </c>
      <c r="L29" s="23">
        <f t="shared" si="3"/>
        <v>5.1349839509622165E-2</v>
      </c>
      <c r="M29" s="20">
        <f t="shared" si="4"/>
        <v>1.4557422751780336</v>
      </c>
      <c r="N29" s="21">
        <v>38</v>
      </c>
      <c r="O29" s="21">
        <v>135</v>
      </c>
      <c r="P29" s="23">
        <f t="shared" si="5"/>
        <v>0.40976449227233536</v>
      </c>
      <c r="Q29" s="115">
        <f t="shared" si="6"/>
        <v>1.0783276112429878E-2</v>
      </c>
      <c r="R29" s="119"/>
    </row>
    <row r="30" spans="1:18" ht="13.8" customHeight="1" x14ac:dyDescent="0.25">
      <c r="A30" s="19">
        <v>1995</v>
      </c>
      <c r="B30" s="20">
        <v>1.6661370545136684</v>
      </c>
      <c r="C30" s="21">
        <v>15.254</v>
      </c>
      <c r="D30" s="20">
        <f t="shared" si="0"/>
        <v>1.4119845082181535</v>
      </c>
      <c r="E30" s="21">
        <v>6</v>
      </c>
      <c r="F30" s="20">
        <f t="shared" si="1"/>
        <v>1.3272654377250643</v>
      </c>
      <c r="G30" s="21">
        <v>0</v>
      </c>
      <c r="H30" s="20">
        <f t="shared" si="7"/>
        <v>1.3272654377250643</v>
      </c>
      <c r="I30" s="21">
        <v>24</v>
      </c>
      <c r="J30" s="22">
        <f t="shared" si="2"/>
        <v>39.457457599999991</v>
      </c>
      <c r="K30" s="20">
        <f t="shared" si="8"/>
        <v>1.0087217326710489</v>
      </c>
      <c r="L30" s="23">
        <f t="shared" si="3"/>
        <v>4.4217938966402144E-2</v>
      </c>
      <c r="M30" s="20">
        <f t="shared" si="4"/>
        <v>1.2535564607280176</v>
      </c>
      <c r="N30" s="21">
        <v>38</v>
      </c>
      <c r="O30" s="21">
        <v>135</v>
      </c>
      <c r="P30" s="23">
        <f t="shared" si="5"/>
        <v>0.35285292968640497</v>
      </c>
      <c r="Q30" s="115">
        <f t="shared" si="6"/>
        <v>9.2856034128001308E-3</v>
      </c>
      <c r="R30" s="119"/>
    </row>
    <row r="31" spans="1:18" ht="13.8" customHeight="1" x14ac:dyDescent="0.25">
      <c r="A31" s="13">
        <v>1996</v>
      </c>
      <c r="B31" s="14">
        <v>1.9071822053866432</v>
      </c>
      <c r="C31" s="15">
        <v>15.254</v>
      </c>
      <c r="D31" s="16">
        <f t="shared" si="0"/>
        <v>1.6162606317769646</v>
      </c>
      <c r="E31" s="15">
        <v>6</v>
      </c>
      <c r="F31" s="16">
        <f t="shared" si="1"/>
        <v>1.5192849938703468</v>
      </c>
      <c r="G31" s="15">
        <v>0</v>
      </c>
      <c r="H31" s="16">
        <f t="shared" si="7"/>
        <v>1.5192849938703468</v>
      </c>
      <c r="I31" s="15">
        <v>24</v>
      </c>
      <c r="J31" s="17">
        <f t="shared" si="2"/>
        <v>39.457457599999998</v>
      </c>
      <c r="K31" s="16">
        <f t="shared" si="8"/>
        <v>1.1546565953414636</v>
      </c>
      <c r="L31" s="18">
        <f t="shared" si="3"/>
        <v>5.061508363140662E-2</v>
      </c>
      <c r="M31" s="16">
        <f t="shared" si="4"/>
        <v>1.434912313408562</v>
      </c>
      <c r="N31" s="15">
        <v>38</v>
      </c>
      <c r="O31" s="15">
        <v>135</v>
      </c>
      <c r="P31" s="18">
        <f t="shared" si="5"/>
        <v>0.4039012437742619</v>
      </c>
      <c r="Q31" s="114">
        <f t="shared" si="6"/>
        <v>1.0628980099322682E-2</v>
      </c>
      <c r="R31" s="119"/>
    </row>
    <row r="32" spans="1:18" ht="13.8" customHeight="1" x14ac:dyDescent="0.25">
      <c r="A32" s="13">
        <v>1997</v>
      </c>
      <c r="B32" s="14">
        <v>1.7514985053057397</v>
      </c>
      <c r="C32" s="15">
        <v>15.254</v>
      </c>
      <c r="D32" s="16">
        <f t="shared" si="0"/>
        <v>1.4843249233064022</v>
      </c>
      <c r="E32" s="15">
        <v>6</v>
      </c>
      <c r="F32" s="16">
        <f t="shared" si="1"/>
        <v>1.3952654279080181</v>
      </c>
      <c r="G32" s="15">
        <v>0</v>
      </c>
      <c r="H32" s="16">
        <f t="shared" si="7"/>
        <v>1.3952654279080181</v>
      </c>
      <c r="I32" s="15">
        <v>24</v>
      </c>
      <c r="J32" s="17">
        <f t="shared" si="2"/>
        <v>39.457457599999991</v>
      </c>
      <c r="K32" s="16">
        <f t="shared" si="8"/>
        <v>1.0604017252100939</v>
      </c>
      <c r="L32" s="18">
        <f t="shared" si="3"/>
        <v>4.6483363296880825E-2</v>
      </c>
      <c r="M32" s="16">
        <f t="shared" si="4"/>
        <v>1.3177801077849229</v>
      </c>
      <c r="N32" s="15">
        <v>38</v>
      </c>
      <c r="O32" s="15">
        <v>135</v>
      </c>
      <c r="P32" s="18">
        <f t="shared" si="5"/>
        <v>0.37093069700612641</v>
      </c>
      <c r="Q32" s="114">
        <f t="shared" si="6"/>
        <v>9.7613341317401691E-3</v>
      </c>
      <c r="R32" s="119"/>
    </row>
    <row r="33" spans="1:18" ht="13.8" customHeight="1" x14ac:dyDescent="0.25">
      <c r="A33" s="13">
        <v>1998</v>
      </c>
      <c r="B33" s="14">
        <v>1.9483455454430216</v>
      </c>
      <c r="C33" s="15">
        <v>15.254</v>
      </c>
      <c r="D33" s="16">
        <f t="shared" si="0"/>
        <v>1.6511449159411431</v>
      </c>
      <c r="E33" s="15">
        <v>6</v>
      </c>
      <c r="F33" s="16">
        <f t="shared" si="1"/>
        <v>1.5520762209846746</v>
      </c>
      <c r="G33" s="15">
        <v>0</v>
      </c>
      <c r="H33" s="16">
        <f t="shared" si="7"/>
        <v>1.5520762209846746</v>
      </c>
      <c r="I33" s="15">
        <v>24</v>
      </c>
      <c r="J33" s="17">
        <f t="shared" si="2"/>
        <v>39.457457599999998</v>
      </c>
      <c r="K33" s="16">
        <f t="shared" si="8"/>
        <v>1.1795779279483527</v>
      </c>
      <c r="L33" s="18">
        <f t="shared" si="3"/>
        <v>5.1707525608694911E-2</v>
      </c>
      <c r="M33" s="16">
        <f t="shared" si="4"/>
        <v>1.4658824972436963</v>
      </c>
      <c r="N33" s="15">
        <v>38</v>
      </c>
      <c r="O33" s="15">
        <v>135</v>
      </c>
      <c r="P33" s="18">
        <f t="shared" si="5"/>
        <v>0.41261877700192934</v>
      </c>
      <c r="Q33" s="114">
        <f t="shared" si="6"/>
        <v>1.0858388868471824E-2</v>
      </c>
      <c r="R33" s="119"/>
    </row>
    <row r="34" spans="1:18" ht="13.8" customHeight="1" x14ac:dyDescent="0.25">
      <c r="A34" s="13">
        <v>1999</v>
      </c>
      <c r="B34" s="14">
        <v>1.9659533036395209</v>
      </c>
      <c r="C34" s="15">
        <v>15.254</v>
      </c>
      <c r="D34" s="16">
        <f t="shared" si="0"/>
        <v>1.6660667867023484</v>
      </c>
      <c r="E34" s="15">
        <v>6</v>
      </c>
      <c r="F34" s="16">
        <f t="shared" si="1"/>
        <v>1.5661027795002076</v>
      </c>
      <c r="G34" s="15">
        <v>0</v>
      </c>
      <c r="H34" s="16">
        <f t="shared" si="7"/>
        <v>1.5661027795002076</v>
      </c>
      <c r="I34" s="15">
        <v>24</v>
      </c>
      <c r="J34" s="17">
        <f t="shared" si="2"/>
        <v>39.457457599999998</v>
      </c>
      <c r="K34" s="16">
        <f t="shared" si="8"/>
        <v>1.1902381124201578</v>
      </c>
      <c r="L34" s="18">
        <f t="shared" si="3"/>
        <v>5.2174821366363082E-2</v>
      </c>
      <c r="M34" s="16">
        <f t="shared" si="4"/>
        <v>1.4791300983257101</v>
      </c>
      <c r="N34" s="15">
        <v>38</v>
      </c>
      <c r="O34" s="15">
        <v>135</v>
      </c>
      <c r="P34" s="18">
        <f t="shared" si="5"/>
        <v>0.4163477313805703</v>
      </c>
      <c r="Q34" s="114">
        <f t="shared" si="6"/>
        <v>1.0956519246857113E-2</v>
      </c>
      <c r="R34" s="119"/>
    </row>
    <row r="35" spans="1:18" ht="13.8" customHeight="1" x14ac:dyDescent="0.25">
      <c r="A35" s="13">
        <v>2000</v>
      </c>
      <c r="B35" s="14">
        <v>1.8334577493847055</v>
      </c>
      <c r="C35" s="15">
        <v>15.254</v>
      </c>
      <c r="D35" s="16">
        <f t="shared" si="0"/>
        <v>1.5537821042935624</v>
      </c>
      <c r="E35" s="15">
        <v>6</v>
      </c>
      <c r="F35" s="16">
        <f t="shared" si="1"/>
        <v>1.4605551780359487</v>
      </c>
      <c r="G35" s="15">
        <v>0</v>
      </c>
      <c r="H35" s="16">
        <f t="shared" si="7"/>
        <v>1.4605551780359487</v>
      </c>
      <c r="I35" s="15">
        <v>24</v>
      </c>
      <c r="J35" s="17">
        <f t="shared" si="2"/>
        <v>39.457457599999998</v>
      </c>
      <c r="K35" s="16">
        <f t="shared" si="8"/>
        <v>1.1100219353073211</v>
      </c>
      <c r="L35" s="18">
        <f t="shared" si="3"/>
        <v>4.865849579429353E-2</v>
      </c>
      <c r="M35" s="16">
        <f t="shared" si="4"/>
        <v>1.3794440265203243</v>
      </c>
      <c r="N35" s="15">
        <v>38</v>
      </c>
      <c r="O35" s="15">
        <v>135</v>
      </c>
      <c r="P35" s="18">
        <f t="shared" si="5"/>
        <v>0.38828794820572093</v>
      </c>
      <c r="Q35" s="114">
        <f t="shared" si="6"/>
        <v>1.0218103900150551E-2</v>
      </c>
      <c r="R35" s="119"/>
    </row>
    <row r="36" spans="1:18" ht="13.8" customHeight="1" x14ac:dyDescent="0.25">
      <c r="A36" s="19">
        <v>2001</v>
      </c>
      <c r="B36" s="20">
        <v>1.8846180088684823</v>
      </c>
      <c r="C36" s="21">
        <v>15.254</v>
      </c>
      <c r="D36" s="20">
        <f t="shared" si="0"/>
        <v>1.597138377795684</v>
      </c>
      <c r="E36" s="21">
        <v>6</v>
      </c>
      <c r="F36" s="20">
        <f t="shared" si="1"/>
        <v>1.5013100751279429</v>
      </c>
      <c r="G36" s="21">
        <v>0</v>
      </c>
      <c r="H36" s="20">
        <f t="shared" si="7"/>
        <v>1.5013100751279429</v>
      </c>
      <c r="I36" s="21">
        <v>24</v>
      </c>
      <c r="J36" s="22">
        <f t="shared" si="2"/>
        <v>39.457457599999998</v>
      </c>
      <c r="K36" s="20">
        <f t="shared" si="8"/>
        <v>1.1409956570972366</v>
      </c>
      <c r="L36" s="23">
        <f t="shared" si="3"/>
        <v>5.0016247982344615E-2</v>
      </c>
      <c r="M36" s="20">
        <f t="shared" si="4"/>
        <v>1.4179356221754786</v>
      </c>
      <c r="N36" s="21">
        <v>38</v>
      </c>
      <c r="O36" s="21">
        <v>135</v>
      </c>
      <c r="P36" s="23">
        <f t="shared" si="5"/>
        <v>0.39912261957531991</v>
      </c>
      <c r="Q36" s="115">
        <f t="shared" si="6"/>
        <v>1.0503226830929472E-2</v>
      </c>
      <c r="R36" s="119"/>
    </row>
    <row r="37" spans="1:18" ht="13.8" customHeight="1" x14ac:dyDescent="0.25">
      <c r="A37" s="19">
        <v>2002</v>
      </c>
      <c r="B37" s="20">
        <v>1.7591772048046759</v>
      </c>
      <c r="C37" s="21">
        <v>15.254</v>
      </c>
      <c r="D37" s="20">
        <f t="shared" si="0"/>
        <v>1.4908323139837707</v>
      </c>
      <c r="E37" s="21">
        <v>6</v>
      </c>
      <c r="F37" s="20">
        <f t="shared" si="1"/>
        <v>1.4013823751447445</v>
      </c>
      <c r="G37" s="21">
        <v>0</v>
      </c>
      <c r="H37" s="20">
        <f t="shared" si="7"/>
        <v>1.4013823751447445</v>
      </c>
      <c r="I37" s="21">
        <v>24</v>
      </c>
      <c r="J37" s="22">
        <f t="shared" si="2"/>
        <v>39.457457599999991</v>
      </c>
      <c r="K37" s="20">
        <f t="shared" si="8"/>
        <v>1.0650506051100059</v>
      </c>
      <c r="L37" s="23">
        <f t="shared" si="3"/>
        <v>4.6687149813041354E-2</v>
      </c>
      <c r="M37" s="20">
        <f t="shared" si="4"/>
        <v>1.3235573536248157</v>
      </c>
      <c r="N37" s="21">
        <v>38</v>
      </c>
      <c r="O37" s="21">
        <v>135</v>
      </c>
      <c r="P37" s="23">
        <f t="shared" si="5"/>
        <v>0.37255688472402221</v>
      </c>
      <c r="Q37" s="115">
        <f t="shared" si="6"/>
        <v>9.8041285453690057E-3</v>
      </c>
      <c r="R37" s="119"/>
    </row>
    <row r="38" spans="1:18" ht="13.8" customHeight="1" x14ac:dyDescent="0.25">
      <c r="A38" s="19">
        <v>2003</v>
      </c>
      <c r="B38" s="20">
        <v>1.860256665201635</v>
      </c>
      <c r="C38" s="21">
        <v>15.254</v>
      </c>
      <c r="D38" s="20">
        <f t="shared" si="0"/>
        <v>1.5764931134917777</v>
      </c>
      <c r="E38" s="21">
        <v>6</v>
      </c>
      <c r="F38" s="20">
        <f t="shared" si="1"/>
        <v>1.4819035266822711</v>
      </c>
      <c r="G38" s="21">
        <v>0</v>
      </c>
      <c r="H38" s="20">
        <f t="shared" si="7"/>
        <v>1.4819035266822711</v>
      </c>
      <c r="I38" s="21">
        <v>24</v>
      </c>
      <c r="J38" s="22">
        <f t="shared" si="2"/>
        <v>39.457457599999991</v>
      </c>
      <c r="K38" s="20">
        <f t="shared" si="8"/>
        <v>1.126246680278526</v>
      </c>
      <c r="L38" s="23">
        <f t="shared" si="3"/>
        <v>4.9369717491661413E-2</v>
      </c>
      <c r="M38" s="20">
        <f t="shared" ref="M38:M43" si="9">+L38*28.3495</f>
        <v>1.3996068060298552</v>
      </c>
      <c r="N38" s="21">
        <v>38</v>
      </c>
      <c r="O38" s="21">
        <v>135</v>
      </c>
      <c r="P38" s="23">
        <f t="shared" si="5"/>
        <v>0.39396339725284812</v>
      </c>
      <c r="Q38" s="115">
        <f t="shared" si="6"/>
        <v>1.0367457822443372E-2</v>
      </c>
      <c r="R38" s="119"/>
    </row>
    <row r="39" spans="1:18" ht="13.8" customHeight="1" x14ac:dyDescent="0.25">
      <c r="A39" s="19">
        <v>2004</v>
      </c>
      <c r="B39" s="20">
        <v>1.9437448225745928</v>
      </c>
      <c r="C39" s="21">
        <v>15.254</v>
      </c>
      <c r="D39" s="20">
        <f t="shared" si="0"/>
        <v>1.6472459873390644</v>
      </c>
      <c r="E39" s="21">
        <v>6</v>
      </c>
      <c r="F39" s="20">
        <f t="shared" si="1"/>
        <v>1.5484112280987206</v>
      </c>
      <c r="G39" s="21">
        <v>0</v>
      </c>
      <c r="H39" s="20">
        <f t="shared" si="7"/>
        <v>1.5484112280987206</v>
      </c>
      <c r="I39" s="21">
        <v>24</v>
      </c>
      <c r="J39" s="22">
        <f t="shared" si="2"/>
        <v>39.457457599999998</v>
      </c>
      <c r="K39" s="20">
        <f t="shared" si="8"/>
        <v>1.1767925333550275</v>
      </c>
      <c r="L39" s="23">
        <f t="shared" si="3"/>
        <v>5.1585426119672442E-2</v>
      </c>
      <c r="M39" s="20">
        <f t="shared" si="9"/>
        <v>1.4624210377796538</v>
      </c>
      <c r="N39" s="21">
        <v>38</v>
      </c>
      <c r="O39" s="21">
        <v>135</v>
      </c>
      <c r="P39" s="23">
        <f t="shared" si="5"/>
        <v>0.41164444026390257</v>
      </c>
      <c r="Q39" s="115">
        <f t="shared" si="6"/>
        <v>1.0832748427997436E-2</v>
      </c>
      <c r="R39" s="119"/>
    </row>
    <row r="40" spans="1:18" ht="13.8" customHeight="1" x14ac:dyDescent="0.25">
      <c r="A40" s="19">
        <v>2005</v>
      </c>
      <c r="B40" s="20">
        <v>1.7974984661001239</v>
      </c>
      <c r="C40" s="21">
        <v>15.254</v>
      </c>
      <c r="D40" s="20">
        <f t="shared" si="0"/>
        <v>1.5233080500812108</v>
      </c>
      <c r="E40" s="21">
        <v>6</v>
      </c>
      <c r="F40" s="20">
        <f t="shared" si="1"/>
        <v>1.4319095670763382</v>
      </c>
      <c r="G40" s="21">
        <v>0</v>
      </c>
      <c r="H40" s="20">
        <f t="shared" si="7"/>
        <v>1.4319095670763382</v>
      </c>
      <c r="I40" s="21">
        <v>24</v>
      </c>
      <c r="J40" s="22">
        <f t="shared" si="2"/>
        <v>39.457457600000012</v>
      </c>
      <c r="K40" s="20">
        <f t="shared" si="8"/>
        <v>1.088251270978017</v>
      </c>
      <c r="L40" s="23">
        <f t="shared" si="3"/>
        <v>4.7704165303145953E-2</v>
      </c>
      <c r="M40" s="20">
        <f t="shared" si="9"/>
        <v>1.3523892342615362</v>
      </c>
      <c r="N40" s="21">
        <v>38</v>
      </c>
      <c r="O40" s="21">
        <v>135</v>
      </c>
      <c r="P40" s="23">
        <f t="shared" si="5"/>
        <v>0.38067252519954353</v>
      </c>
      <c r="Q40" s="115">
        <f t="shared" si="6"/>
        <v>1.0017698031566935E-2</v>
      </c>
      <c r="R40" s="119"/>
    </row>
    <row r="41" spans="1:18" ht="13.8" customHeight="1" x14ac:dyDescent="0.25">
      <c r="A41" s="13">
        <v>2006</v>
      </c>
      <c r="B41" s="14">
        <v>1.9049042502182092</v>
      </c>
      <c r="C41" s="15">
        <v>9.9099000000000004</v>
      </c>
      <c r="D41" s="16">
        <f t="shared" si="0"/>
        <v>1.716130143925835</v>
      </c>
      <c r="E41" s="15">
        <v>6</v>
      </c>
      <c r="F41" s="16">
        <f t="shared" si="1"/>
        <v>1.6131623352902849</v>
      </c>
      <c r="G41" s="15">
        <v>0</v>
      </c>
      <c r="H41" s="16">
        <f t="shared" si="7"/>
        <v>1.6131623352902849</v>
      </c>
      <c r="I41" s="15">
        <v>24</v>
      </c>
      <c r="J41" s="17">
        <f t="shared" si="2"/>
        <v>35.639632559999995</v>
      </c>
      <c r="K41" s="16">
        <f t="shared" si="8"/>
        <v>1.2260033748206165</v>
      </c>
      <c r="L41" s="18">
        <f t="shared" si="3"/>
        <v>5.3742613690766751E-2</v>
      </c>
      <c r="M41" s="16">
        <f t="shared" si="9"/>
        <v>1.5235762268263919</v>
      </c>
      <c r="N41" s="15">
        <v>38</v>
      </c>
      <c r="O41" s="15">
        <v>135</v>
      </c>
      <c r="P41" s="18">
        <f t="shared" si="5"/>
        <v>0.42885849347705846</v>
      </c>
      <c r="Q41" s="114">
        <f t="shared" si="6"/>
        <v>1.1285749828343643E-2</v>
      </c>
      <c r="R41" s="119"/>
    </row>
    <row r="42" spans="1:18" ht="13.8" customHeight="1" x14ac:dyDescent="0.25">
      <c r="A42" s="13">
        <v>2007</v>
      </c>
      <c r="B42" s="14">
        <v>2.098544494772232</v>
      </c>
      <c r="C42" s="15">
        <v>9.9099000000000004</v>
      </c>
      <c r="D42" s="16">
        <f t="shared" si="0"/>
        <v>1.8905808338847987</v>
      </c>
      <c r="E42" s="15">
        <v>6</v>
      </c>
      <c r="F42" s="16">
        <f t="shared" si="1"/>
        <v>1.7771459838517107</v>
      </c>
      <c r="G42" s="15">
        <v>0</v>
      </c>
      <c r="H42" s="16">
        <f t="shared" si="7"/>
        <v>1.7771459838517107</v>
      </c>
      <c r="I42" s="15">
        <v>24</v>
      </c>
      <c r="J42" s="17">
        <f t="shared" si="2"/>
        <v>35.639632559999995</v>
      </c>
      <c r="K42" s="16">
        <f t="shared" si="8"/>
        <v>1.3506309477273002</v>
      </c>
      <c r="L42" s="18">
        <f t="shared" si="3"/>
        <v>5.9205740174347404E-2</v>
      </c>
      <c r="M42" s="16">
        <f t="shared" si="9"/>
        <v>1.6784531310726616</v>
      </c>
      <c r="N42" s="15">
        <v>38</v>
      </c>
      <c r="O42" s="15">
        <v>135</v>
      </c>
      <c r="P42" s="18">
        <f t="shared" si="5"/>
        <v>0.47245347393156401</v>
      </c>
      <c r="Q42" s="114">
        <f t="shared" si="6"/>
        <v>1.2432986156093789E-2</v>
      </c>
      <c r="R42" s="119"/>
    </row>
    <row r="43" spans="1:18" ht="13.8" customHeight="1" x14ac:dyDescent="0.25">
      <c r="A43" s="13">
        <v>2008</v>
      </c>
      <c r="B43" s="14">
        <v>2.0681936328731956</v>
      </c>
      <c r="C43" s="15">
        <v>9.9099000000000004</v>
      </c>
      <c r="D43" s="16">
        <f t="shared" si="0"/>
        <v>1.8632377120490948</v>
      </c>
      <c r="E43" s="15">
        <v>6</v>
      </c>
      <c r="F43" s="16">
        <f t="shared" si="1"/>
        <v>1.7514434493261493</v>
      </c>
      <c r="G43" s="15">
        <v>0</v>
      </c>
      <c r="H43" s="16">
        <f t="shared" si="7"/>
        <v>1.7514434493261493</v>
      </c>
      <c r="I43" s="15">
        <v>24</v>
      </c>
      <c r="J43" s="17">
        <f t="shared" si="2"/>
        <v>35.639632559999995</v>
      </c>
      <c r="K43" s="16">
        <f t="shared" si="8"/>
        <v>1.3310970214878735</v>
      </c>
      <c r="L43" s="18">
        <f t="shared" si="3"/>
        <v>5.8349458476180754E-2</v>
      </c>
      <c r="M43" s="16">
        <f t="shared" si="9"/>
        <v>1.6541779730704862</v>
      </c>
      <c r="N43" s="15">
        <v>38</v>
      </c>
      <c r="O43" s="15">
        <v>135</v>
      </c>
      <c r="P43" s="18">
        <f t="shared" si="5"/>
        <v>0.46562046649391464</v>
      </c>
      <c r="Q43" s="114">
        <f t="shared" si="6"/>
        <v>1.225317017089249E-2</v>
      </c>
      <c r="R43" s="119"/>
    </row>
    <row r="44" spans="1:18" ht="13.8" customHeight="1" x14ac:dyDescent="0.25">
      <c r="A44" s="13">
        <v>2009</v>
      </c>
      <c r="B44" s="14">
        <v>1.8723334435065626</v>
      </c>
      <c r="C44" s="15">
        <v>9.9099000000000004</v>
      </c>
      <c r="D44" s="16">
        <f t="shared" si="0"/>
        <v>1.6867870715885058</v>
      </c>
      <c r="E44" s="15">
        <v>6</v>
      </c>
      <c r="F44" s="16">
        <f t="shared" si="1"/>
        <v>1.5855798472931955</v>
      </c>
      <c r="G44" s="15">
        <v>0</v>
      </c>
      <c r="H44" s="16">
        <f t="shared" si="7"/>
        <v>1.5855798472931955</v>
      </c>
      <c r="I44" s="15">
        <v>24</v>
      </c>
      <c r="J44" s="17">
        <f t="shared" si="2"/>
        <v>35.639632559999995</v>
      </c>
      <c r="K44" s="16">
        <f t="shared" si="8"/>
        <v>1.2050406839428285</v>
      </c>
      <c r="L44" s="18">
        <f t="shared" si="3"/>
        <v>5.2823701213932206E-2</v>
      </c>
      <c r="M44" s="16">
        <f t="shared" ref="M44:M49" si="10">+L44*28.3495</f>
        <v>1.4975255175643709</v>
      </c>
      <c r="N44" s="15">
        <v>38</v>
      </c>
      <c r="O44" s="15">
        <v>135</v>
      </c>
      <c r="P44" s="18">
        <f t="shared" si="5"/>
        <v>0.42152570124034144</v>
      </c>
      <c r="Q44" s="114">
        <f t="shared" si="6"/>
        <v>1.1092781611587933E-2</v>
      </c>
      <c r="R44" s="119"/>
    </row>
    <row r="45" spans="1:18" ht="13.8" customHeight="1" x14ac:dyDescent="0.25">
      <c r="A45" s="13">
        <v>2010</v>
      </c>
      <c r="B45" s="14">
        <v>1.9777433990651261</v>
      </c>
      <c r="C45" s="15">
        <v>9.9099000000000004</v>
      </c>
      <c r="D45" s="16">
        <f t="shared" si="0"/>
        <v>1.7817510059611712</v>
      </c>
      <c r="E45" s="15">
        <v>6</v>
      </c>
      <c r="F45" s="16">
        <f t="shared" si="1"/>
        <v>1.674845945603501</v>
      </c>
      <c r="G45" s="15">
        <v>0</v>
      </c>
      <c r="H45" s="16">
        <f t="shared" si="7"/>
        <v>1.674845945603501</v>
      </c>
      <c r="I45" s="15">
        <v>24</v>
      </c>
      <c r="J45" s="17">
        <f t="shared" si="2"/>
        <v>35.639632559999995</v>
      </c>
      <c r="K45" s="16">
        <f t="shared" si="8"/>
        <v>1.2728829186586608</v>
      </c>
      <c r="L45" s="18">
        <f t="shared" si="3"/>
        <v>5.5797607393256364E-2</v>
      </c>
      <c r="M45" s="16">
        <f t="shared" si="10"/>
        <v>1.5818342707951212</v>
      </c>
      <c r="N45" s="15">
        <v>38</v>
      </c>
      <c r="O45" s="15">
        <v>135</v>
      </c>
      <c r="P45" s="18">
        <f t="shared" si="5"/>
        <v>0.44525705400158966</v>
      </c>
      <c r="Q45" s="114">
        <f t="shared" si="6"/>
        <v>1.1717290894778675E-2</v>
      </c>
      <c r="R45" s="119"/>
    </row>
    <row r="46" spans="1:18" ht="13.8" customHeight="1" x14ac:dyDescent="0.25">
      <c r="A46" s="19">
        <v>2011</v>
      </c>
      <c r="B46" s="20">
        <v>1.5432009405016471</v>
      </c>
      <c r="C46" s="21">
        <v>9.9099000000000004</v>
      </c>
      <c r="D46" s="20">
        <f t="shared" si="0"/>
        <v>1.3902712704988744</v>
      </c>
      <c r="E46" s="21">
        <v>6</v>
      </c>
      <c r="F46" s="20">
        <f t="shared" si="1"/>
        <v>1.306854994268942</v>
      </c>
      <c r="G46" s="21">
        <v>0</v>
      </c>
      <c r="H46" s="20">
        <f t="shared" si="7"/>
        <v>1.306854994268942</v>
      </c>
      <c r="I46" s="21">
        <v>24</v>
      </c>
      <c r="J46" s="22">
        <f t="shared" si="2"/>
        <v>35.639632559999995</v>
      </c>
      <c r="K46" s="20">
        <f t="shared" si="8"/>
        <v>0.99320979564439593</v>
      </c>
      <c r="L46" s="23">
        <f t="shared" si="3"/>
        <v>4.3537963644685852E-2</v>
      </c>
      <c r="M46" s="20">
        <f t="shared" si="10"/>
        <v>1.2342795003450215</v>
      </c>
      <c r="N46" s="21">
        <v>38</v>
      </c>
      <c r="O46" s="21">
        <v>135</v>
      </c>
      <c r="P46" s="23">
        <f t="shared" si="5"/>
        <v>0.34742682231933941</v>
      </c>
      <c r="Q46" s="115">
        <f t="shared" si="6"/>
        <v>9.1428111136668266E-3</v>
      </c>
      <c r="R46" s="119"/>
    </row>
    <row r="47" spans="1:18" ht="13.8" customHeight="1" x14ac:dyDescent="0.25">
      <c r="A47" s="19">
        <v>2012</v>
      </c>
      <c r="B47" s="20">
        <v>1.8981757747018013</v>
      </c>
      <c r="C47" s="21">
        <v>9.9099000000000004</v>
      </c>
      <c r="D47" s="20">
        <f t="shared" ref="D47:D52" si="11">+B47-B47*(C47/100)</f>
        <v>1.7100684536046276</v>
      </c>
      <c r="E47" s="21">
        <v>6</v>
      </c>
      <c r="F47" s="20">
        <f t="shared" ref="F47:F52" si="12">+(D47-D47*(E47)/100)</f>
        <v>1.6074643463883498</v>
      </c>
      <c r="G47" s="21">
        <v>0</v>
      </c>
      <c r="H47" s="20">
        <f t="shared" si="7"/>
        <v>1.6074643463883498</v>
      </c>
      <c r="I47" s="21">
        <v>24</v>
      </c>
      <c r="J47" s="22">
        <f t="shared" ref="J47:J52" si="13">100-(K47/B47*100)</f>
        <v>35.639632559999995</v>
      </c>
      <c r="K47" s="20">
        <f t="shared" si="8"/>
        <v>1.2216729032551459</v>
      </c>
      <c r="L47" s="23">
        <f t="shared" ref="L47:L52" si="14">+(K47/365)*16</f>
        <v>5.3552784800225572E-2</v>
      </c>
      <c r="M47" s="20">
        <f t="shared" si="10"/>
        <v>1.5181946726939948</v>
      </c>
      <c r="N47" s="21">
        <v>38</v>
      </c>
      <c r="O47" s="21">
        <v>135</v>
      </c>
      <c r="P47" s="23">
        <f t="shared" ref="P47:P52" si="15">+Q47*N47</f>
        <v>0.42734368564719855</v>
      </c>
      <c r="Q47" s="115">
        <f t="shared" ref="Q47:Q52" si="16">+M47/O47</f>
        <v>1.1245886464399961E-2</v>
      </c>
      <c r="R47" s="119"/>
    </row>
    <row r="48" spans="1:18" ht="13.8" customHeight="1" x14ac:dyDescent="0.25">
      <c r="A48" s="19">
        <v>2013</v>
      </c>
      <c r="B48" s="20">
        <v>2.0967098971354878</v>
      </c>
      <c r="C48" s="21">
        <v>9.9099000000000004</v>
      </c>
      <c r="D48" s="20">
        <f t="shared" si="11"/>
        <v>1.8889280430392581</v>
      </c>
      <c r="E48" s="21">
        <v>6</v>
      </c>
      <c r="F48" s="20">
        <f t="shared" si="12"/>
        <v>1.7755923604569026</v>
      </c>
      <c r="G48" s="21">
        <v>0</v>
      </c>
      <c r="H48" s="20">
        <f t="shared" si="7"/>
        <v>1.7755923604569026</v>
      </c>
      <c r="I48" s="21">
        <v>24</v>
      </c>
      <c r="J48" s="22">
        <f t="shared" si="13"/>
        <v>35.639632559999995</v>
      </c>
      <c r="K48" s="20">
        <f t="shared" si="8"/>
        <v>1.3494501939472461</v>
      </c>
      <c r="L48" s="23">
        <f t="shared" si="14"/>
        <v>5.9153981104536811E-2</v>
      </c>
      <c r="M48" s="20">
        <f t="shared" si="10"/>
        <v>1.6769857873230662</v>
      </c>
      <c r="N48" s="21">
        <v>38</v>
      </c>
      <c r="O48" s="21">
        <v>135</v>
      </c>
      <c r="P48" s="23">
        <f t="shared" si="15"/>
        <v>0.47204044383908528</v>
      </c>
      <c r="Q48" s="115">
        <f t="shared" si="16"/>
        <v>1.2422116943133823E-2</v>
      </c>
      <c r="R48" s="119"/>
    </row>
    <row r="49" spans="1:18" ht="13.8" customHeight="1" x14ac:dyDescent="0.25">
      <c r="A49" s="19">
        <v>2014</v>
      </c>
      <c r="B49" s="20">
        <v>1.7632011985010536</v>
      </c>
      <c r="C49" s="21">
        <v>9.9099000000000004</v>
      </c>
      <c r="D49" s="20">
        <f t="shared" si="11"/>
        <v>1.5884697229307978</v>
      </c>
      <c r="E49" s="21">
        <v>6</v>
      </c>
      <c r="F49" s="20">
        <f t="shared" si="12"/>
        <v>1.49316153955495</v>
      </c>
      <c r="G49" s="21">
        <v>0</v>
      </c>
      <c r="H49" s="20">
        <f t="shared" si="7"/>
        <v>1.49316153955495</v>
      </c>
      <c r="I49" s="21">
        <v>24</v>
      </c>
      <c r="J49" s="22">
        <f t="shared" si="13"/>
        <v>35.639632559999995</v>
      </c>
      <c r="K49" s="20">
        <f t="shared" si="8"/>
        <v>1.134802770061762</v>
      </c>
      <c r="L49" s="23">
        <f t="shared" si="14"/>
        <v>4.9744778961611488E-2</v>
      </c>
      <c r="M49" s="20">
        <f t="shared" si="10"/>
        <v>1.4102396111722049</v>
      </c>
      <c r="N49" s="21">
        <v>38</v>
      </c>
      <c r="O49" s="21">
        <v>135</v>
      </c>
      <c r="P49" s="23">
        <f t="shared" si="15"/>
        <v>0.39695633499662059</v>
      </c>
      <c r="Q49" s="115">
        <f t="shared" si="16"/>
        <v>1.0446219342016332E-2</v>
      </c>
      <c r="R49" s="119"/>
    </row>
    <row r="50" spans="1:18" ht="13.8" customHeight="1" x14ac:dyDescent="0.25">
      <c r="A50" s="24">
        <v>2015</v>
      </c>
      <c r="B50" s="20">
        <v>1.8964251535179786</v>
      </c>
      <c r="C50" s="21">
        <v>9.9099000000000004</v>
      </c>
      <c r="D50" s="26">
        <f t="shared" si="11"/>
        <v>1.7084913172295004</v>
      </c>
      <c r="E50" s="25">
        <v>6</v>
      </c>
      <c r="F50" s="26">
        <f t="shared" si="12"/>
        <v>1.6059818381957305</v>
      </c>
      <c r="G50" s="25">
        <v>0</v>
      </c>
      <c r="H50" s="20">
        <f t="shared" si="7"/>
        <v>1.6059818381957305</v>
      </c>
      <c r="I50" s="25">
        <v>24</v>
      </c>
      <c r="J50" s="27">
        <f t="shared" si="13"/>
        <v>35.639632559999995</v>
      </c>
      <c r="K50" s="20">
        <f t="shared" si="8"/>
        <v>1.2205461970287552</v>
      </c>
      <c r="L50" s="28">
        <f t="shared" si="14"/>
        <v>5.3503394938246802E-2</v>
      </c>
      <c r="M50" s="26">
        <f t="shared" ref="M50:M54" si="17">+L50*28.3495</f>
        <v>1.5167944948018277</v>
      </c>
      <c r="N50" s="25">
        <v>38</v>
      </c>
      <c r="O50" s="25">
        <v>135</v>
      </c>
      <c r="P50" s="28">
        <f t="shared" si="15"/>
        <v>0.4269495614997737</v>
      </c>
      <c r="Q50" s="116">
        <f t="shared" si="16"/>
        <v>1.1235514776309834E-2</v>
      </c>
      <c r="R50" s="119"/>
    </row>
    <row r="51" spans="1:18" ht="13.8" customHeight="1" x14ac:dyDescent="0.25">
      <c r="A51" s="29">
        <v>2016</v>
      </c>
      <c r="B51" s="14">
        <v>1.9854545801421877</v>
      </c>
      <c r="C51" s="15">
        <v>9.9099000000000004</v>
      </c>
      <c r="D51" s="14">
        <f t="shared" si="11"/>
        <v>1.7886980167046771</v>
      </c>
      <c r="E51" s="30">
        <v>6</v>
      </c>
      <c r="F51" s="14">
        <f t="shared" si="12"/>
        <v>1.6813761357023964</v>
      </c>
      <c r="G51" s="30">
        <v>0</v>
      </c>
      <c r="H51" s="16">
        <f t="shared" si="7"/>
        <v>1.6813761357023964</v>
      </c>
      <c r="I51" s="30">
        <v>24</v>
      </c>
      <c r="J51" s="32">
        <f t="shared" si="13"/>
        <v>35.639632559999995</v>
      </c>
      <c r="K51" s="16">
        <f t="shared" si="8"/>
        <v>1.2778458631338212</v>
      </c>
      <c r="L51" s="33">
        <f t="shared" si="14"/>
        <v>5.6015161123674356E-2</v>
      </c>
      <c r="M51" s="14">
        <f t="shared" si="17"/>
        <v>1.5880018102756062</v>
      </c>
      <c r="N51" s="30">
        <v>38</v>
      </c>
      <c r="O51" s="30">
        <v>135</v>
      </c>
      <c r="P51" s="33">
        <f t="shared" si="15"/>
        <v>0.44699310215165211</v>
      </c>
      <c r="Q51" s="117">
        <f t="shared" si="16"/>
        <v>1.1762976372411898E-2</v>
      </c>
      <c r="R51" s="119"/>
    </row>
    <row r="52" spans="1:18" ht="13.8" customHeight="1" x14ac:dyDescent="0.25">
      <c r="A52" s="29">
        <v>2017</v>
      </c>
      <c r="B52" s="14">
        <v>1.8976802967886761</v>
      </c>
      <c r="C52" s="15">
        <v>9.9099000000000004</v>
      </c>
      <c r="D52" s="14">
        <f t="shared" si="11"/>
        <v>1.709622077057215</v>
      </c>
      <c r="E52" s="30">
        <v>6</v>
      </c>
      <c r="F52" s="14">
        <f t="shared" si="12"/>
        <v>1.6070447524337821</v>
      </c>
      <c r="G52" s="30">
        <v>0</v>
      </c>
      <c r="H52" s="16">
        <f t="shared" si="7"/>
        <v>1.6070447524337821</v>
      </c>
      <c r="I52" s="30">
        <v>24</v>
      </c>
      <c r="J52" s="32">
        <f t="shared" si="13"/>
        <v>35.639632559999995</v>
      </c>
      <c r="K52" s="16">
        <f t="shared" si="8"/>
        <v>1.2213540118496744</v>
      </c>
      <c r="L52" s="33">
        <f t="shared" si="14"/>
        <v>5.3538805998889834E-2</v>
      </c>
      <c r="M52" s="14">
        <f t="shared" si="17"/>
        <v>1.5177983806655273</v>
      </c>
      <c r="N52" s="30">
        <v>38</v>
      </c>
      <c r="O52" s="30">
        <v>135</v>
      </c>
      <c r="P52" s="33">
        <f t="shared" si="15"/>
        <v>0.42723213677992622</v>
      </c>
      <c r="Q52" s="117">
        <f t="shared" si="16"/>
        <v>1.1242950967892795E-2</v>
      </c>
      <c r="R52" s="119"/>
    </row>
    <row r="53" spans="1:18" ht="13.8" customHeight="1" x14ac:dyDescent="0.25">
      <c r="A53" s="59">
        <v>2018</v>
      </c>
      <c r="B53" s="14">
        <v>1.8494904859860029</v>
      </c>
      <c r="C53" s="15">
        <v>9.9099000000000004</v>
      </c>
      <c r="D53" s="35">
        <f>+B53-B53*(C53/100)</f>
        <v>1.6662078283152759</v>
      </c>
      <c r="E53" s="31">
        <v>6</v>
      </c>
      <c r="F53" s="35">
        <f>+(D53-D53*(E53)/100)</f>
        <v>1.5662353586163593</v>
      </c>
      <c r="G53" s="31">
        <v>0</v>
      </c>
      <c r="H53" s="80">
        <f>F53-(F53*G53/100)</f>
        <v>1.5662353586163593</v>
      </c>
      <c r="I53" s="31">
        <v>24</v>
      </c>
      <c r="J53" s="60">
        <f>100-(K53/B53*100)</f>
        <v>35.639632559999995</v>
      </c>
      <c r="K53" s="80">
        <f>+H53-H53*I53/100</f>
        <v>1.1903388725484332</v>
      </c>
      <c r="L53" s="61">
        <f>+(K53/365)*16</f>
        <v>5.217923824869844E-2</v>
      </c>
      <c r="M53" s="35">
        <f t="shared" si="17"/>
        <v>1.4792553147314764</v>
      </c>
      <c r="N53" s="31">
        <v>38</v>
      </c>
      <c r="O53" s="31">
        <v>135</v>
      </c>
      <c r="P53" s="61">
        <f>+Q53*N53</f>
        <v>0.41638297747997111</v>
      </c>
      <c r="Q53" s="120">
        <f>+M53/O53</f>
        <v>1.0957446775788714E-2</v>
      </c>
      <c r="R53" s="119"/>
    </row>
    <row r="54" spans="1:18" ht="13.8" customHeight="1" x14ac:dyDescent="0.25">
      <c r="A54" s="59">
        <v>2019</v>
      </c>
      <c r="B54" s="35">
        <v>1.6757144370530233</v>
      </c>
      <c r="C54" s="15">
        <v>9.9099000000000004</v>
      </c>
      <c r="D54" s="35">
        <f>+B54-B54*(C54/100)</f>
        <v>1.5096528120555057</v>
      </c>
      <c r="E54" s="31">
        <v>6</v>
      </c>
      <c r="F54" s="35">
        <f>+(D54-D54*(E54)/100)</f>
        <v>1.4190736433321753</v>
      </c>
      <c r="G54" s="31">
        <v>0</v>
      </c>
      <c r="H54" s="80">
        <f>F54-(F54*G54/100)</f>
        <v>1.4190736433321753</v>
      </c>
      <c r="I54" s="31">
        <v>24</v>
      </c>
      <c r="J54" s="60">
        <f>100-(K54/B54*100)</f>
        <v>35.63963256000001</v>
      </c>
      <c r="K54" s="80">
        <f>+H54-H54*I54/100</f>
        <v>1.0784959689324531</v>
      </c>
      <c r="L54" s="61">
        <f>+(K54/365)*16</f>
        <v>4.7276535624436303E-2</v>
      </c>
      <c r="M54" s="35">
        <f t="shared" si="17"/>
        <v>1.340266146684957</v>
      </c>
      <c r="N54" s="31">
        <v>38</v>
      </c>
      <c r="O54" s="31">
        <v>135</v>
      </c>
      <c r="P54" s="61">
        <f>+Q54*N54</f>
        <v>0.37726010054835823</v>
      </c>
      <c r="Q54" s="120">
        <f>+M54/O54</f>
        <v>9.9278973828515332E-3</v>
      </c>
      <c r="R54" s="119"/>
    </row>
    <row r="55" spans="1:18" ht="13.8" customHeight="1" x14ac:dyDescent="0.25">
      <c r="A55" s="59">
        <v>2020</v>
      </c>
      <c r="B55" s="84" t="s">
        <v>8</v>
      </c>
      <c r="C55" s="84" t="s">
        <v>8</v>
      </c>
      <c r="D55" s="84" t="s">
        <v>8</v>
      </c>
      <c r="E55" s="84" t="s">
        <v>8</v>
      </c>
      <c r="F55" s="84" t="s">
        <v>8</v>
      </c>
      <c r="G55" s="84" t="s">
        <v>8</v>
      </c>
      <c r="H55" s="84" t="s">
        <v>8</v>
      </c>
      <c r="I55" s="84" t="s">
        <v>8</v>
      </c>
      <c r="J55" s="84" t="s">
        <v>8</v>
      </c>
      <c r="K55" s="84" t="s">
        <v>8</v>
      </c>
      <c r="L55" s="84" t="s">
        <v>8</v>
      </c>
      <c r="M55" s="84" t="s">
        <v>8</v>
      </c>
      <c r="N55" s="84" t="s">
        <v>8</v>
      </c>
      <c r="O55" s="84" t="s">
        <v>8</v>
      </c>
      <c r="P55" s="84" t="s">
        <v>8</v>
      </c>
      <c r="Q55" s="169" t="s">
        <v>8</v>
      </c>
      <c r="R55" s="119"/>
    </row>
    <row r="56" spans="1:18" ht="13.8" customHeight="1" x14ac:dyDescent="0.25">
      <c r="A56" s="19">
        <v>2021</v>
      </c>
      <c r="B56" s="76" t="s">
        <v>8</v>
      </c>
      <c r="C56" s="76" t="s">
        <v>8</v>
      </c>
      <c r="D56" s="76" t="s">
        <v>8</v>
      </c>
      <c r="E56" s="76" t="s">
        <v>8</v>
      </c>
      <c r="F56" s="76" t="s">
        <v>8</v>
      </c>
      <c r="G56" s="76" t="s">
        <v>8</v>
      </c>
      <c r="H56" s="76" t="s">
        <v>8</v>
      </c>
      <c r="I56" s="76" t="s">
        <v>8</v>
      </c>
      <c r="J56" s="76" t="s">
        <v>8</v>
      </c>
      <c r="K56" s="76" t="s">
        <v>8</v>
      </c>
      <c r="L56" s="76" t="s">
        <v>8</v>
      </c>
      <c r="M56" s="76" t="s">
        <v>8</v>
      </c>
      <c r="N56" s="76" t="s">
        <v>8</v>
      </c>
      <c r="O56" s="76" t="s">
        <v>8</v>
      </c>
      <c r="P56" s="76" t="s">
        <v>8</v>
      </c>
      <c r="Q56" s="170" t="s">
        <v>8</v>
      </c>
      <c r="R56" s="119"/>
    </row>
    <row r="57" spans="1:18" ht="13.8" customHeight="1" thickBot="1" x14ac:dyDescent="0.3">
      <c r="A57" s="123">
        <v>2022</v>
      </c>
      <c r="B57" s="135" t="s">
        <v>8</v>
      </c>
      <c r="C57" s="135" t="s">
        <v>8</v>
      </c>
      <c r="D57" s="135" t="s">
        <v>8</v>
      </c>
      <c r="E57" s="135" t="s">
        <v>8</v>
      </c>
      <c r="F57" s="135" t="s">
        <v>8</v>
      </c>
      <c r="G57" s="135" t="s">
        <v>8</v>
      </c>
      <c r="H57" s="135" t="s">
        <v>8</v>
      </c>
      <c r="I57" s="135" t="s">
        <v>8</v>
      </c>
      <c r="J57" s="135" t="s">
        <v>8</v>
      </c>
      <c r="K57" s="135" t="s">
        <v>8</v>
      </c>
      <c r="L57" s="135" t="s">
        <v>8</v>
      </c>
      <c r="M57" s="135" t="s">
        <v>8</v>
      </c>
      <c r="N57" s="135" t="s">
        <v>8</v>
      </c>
      <c r="O57" s="135" t="s">
        <v>8</v>
      </c>
      <c r="P57" s="135" t="s">
        <v>8</v>
      </c>
      <c r="Q57" s="171" t="s">
        <v>8</v>
      </c>
      <c r="R57" s="119"/>
    </row>
    <row r="58" spans="1:18" ht="15" customHeight="1" thickTop="1" x14ac:dyDescent="0.25">
      <c r="A58" s="7" t="s">
        <v>96</v>
      </c>
    </row>
    <row r="59" spans="1:18" ht="15" customHeight="1" x14ac:dyDescent="0.25">
      <c r="A59" s="7" t="s">
        <v>88</v>
      </c>
    </row>
    <row r="60" spans="1:18" ht="15" customHeight="1" x14ac:dyDescent="0.25">
      <c r="A60" s="7" t="s">
        <v>104</v>
      </c>
    </row>
    <row r="61" spans="1:18" ht="15" customHeight="1" x14ac:dyDescent="0.25">
      <c r="A61" s="7" t="s">
        <v>209</v>
      </c>
    </row>
    <row r="62" spans="1:18" ht="15" customHeight="1" x14ac:dyDescent="0.25">
      <c r="A62" s="7" t="s">
        <v>210</v>
      </c>
    </row>
    <row r="63" spans="1:18" ht="15" customHeight="1" x14ac:dyDescent="0.25">
      <c r="A63" s="7" t="s">
        <v>105</v>
      </c>
    </row>
    <row r="64" spans="1:18" ht="15" customHeight="1" x14ac:dyDescent="0.25">
      <c r="A64" s="7" t="s">
        <v>185</v>
      </c>
    </row>
    <row r="65" spans="1:1" ht="15" customHeight="1" x14ac:dyDescent="0.25">
      <c r="A65" s="7" t="s">
        <v>191</v>
      </c>
    </row>
    <row r="66" spans="1:1" ht="15" customHeight="1" x14ac:dyDescent="0.25">
      <c r="A66"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R75"/>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109</v>
      </c>
      <c r="B1" s="129"/>
      <c r="C1" s="129"/>
      <c r="D1" s="129"/>
      <c r="E1" s="129"/>
      <c r="F1" s="43"/>
      <c r="G1" s="129"/>
      <c r="H1" s="43"/>
      <c r="I1" s="129"/>
      <c r="J1" s="129"/>
      <c r="K1" s="129"/>
      <c r="L1" s="129"/>
      <c r="M1" s="129"/>
      <c r="N1" s="129"/>
      <c r="O1" s="129"/>
      <c r="P1" s="129"/>
      <c r="Q1" s="129"/>
    </row>
    <row r="2" spans="1:18" ht="36" customHeight="1" thickTop="1" x14ac:dyDescent="0.25">
      <c r="A2" s="70" t="s">
        <v>0</v>
      </c>
      <c r="B2" s="71" t="s">
        <v>100</v>
      </c>
      <c r="C2" s="72" t="s">
        <v>3</v>
      </c>
      <c r="D2" s="71" t="s">
        <v>1</v>
      </c>
      <c r="E2" s="71" t="s">
        <v>219</v>
      </c>
      <c r="F2" s="71" t="s">
        <v>4</v>
      </c>
      <c r="G2" s="63" t="s">
        <v>5</v>
      </c>
      <c r="H2" s="64"/>
      <c r="I2" s="65"/>
      <c r="J2" s="71" t="s">
        <v>6</v>
      </c>
      <c r="K2" s="73" t="s">
        <v>70</v>
      </c>
      <c r="L2" s="66"/>
      <c r="M2" s="67"/>
      <c r="N2" s="71" t="s">
        <v>101</v>
      </c>
      <c r="O2" s="71" t="s">
        <v>200</v>
      </c>
      <c r="P2" s="72" t="s">
        <v>102</v>
      </c>
      <c r="Q2" s="74" t="s">
        <v>103</v>
      </c>
      <c r="R2" s="119"/>
    </row>
    <row r="3" spans="1:18" ht="30" customHeight="1" x14ac:dyDescent="0.25">
      <c r="A3" s="51"/>
      <c r="B3" s="68"/>
      <c r="C3" s="69"/>
      <c r="D3" s="68"/>
      <c r="E3" s="68"/>
      <c r="F3" s="68"/>
      <c r="G3" s="56" t="s">
        <v>2</v>
      </c>
      <c r="H3" s="56" t="s">
        <v>92</v>
      </c>
      <c r="I3" s="56" t="s">
        <v>7</v>
      </c>
      <c r="J3" s="68"/>
      <c r="K3" s="45"/>
      <c r="L3" s="50"/>
      <c r="M3" s="44"/>
      <c r="N3" s="68"/>
      <c r="O3" s="68"/>
      <c r="P3" s="69"/>
      <c r="Q3" s="46"/>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0.53254784152312584</v>
      </c>
      <c r="C5" s="15">
        <v>8</v>
      </c>
      <c r="D5" s="16">
        <f t="shared" ref="D5:D46" si="0">+B5-B5*(C5/100)</f>
        <v>0.48994401420127576</v>
      </c>
      <c r="E5" s="15">
        <v>11.954226994973766</v>
      </c>
      <c r="F5" s="16">
        <f t="shared" ref="F5:F46" si="1">+(D5-D5*(E5)/100)</f>
        <v>0.43137499459536877</v>
      </c>
      <c r="G5" s="15">
        <v>39</v>
      </c>
      <c r="H5" s="16">
        <f>F5-(F5*G5/100)</f>
        <v>0.26313874670317494</v>
      </c>
      <c r="I5" s="15">
        <v>12</v>
      </c>
      <c r="J5" s="17">
        <f t="shared" ref="J5:J46" si="2">100-(K5/B5*100)</f>
        <v>56.518066726829765</v>
      </c>
      <c r="K5" s="16">
        <f>+H5-H5*I5/100</f>
        <v>0.23156209709879394</v>
      </c>
      <c r="L5" s="16">
        <f t="shared" ref="L5:L46" si="3">+(K5/365)*16</f>
        <v>1.0150667270084119E-2</v>
      </c>
      <c r="M5" s="16">
        <f t="shared" ref="M5:M46" si="4">+L5*28.3495</f>
        <v>0.28776634177324972</v>
      </c>
      <c r="N5" s="15">
        <v>31</v>
      </c>
      <c r="O5" s="15">
        <v>91</v>
      </c>
      <c r="P5" s="18">
        <f t="shared" ref="P5:P46" si="5">+Q5*N5</f>
        <v>9.8030292252425738E-2</v>
      </c>
      <c r="Q5" s="114">
        <f t="shared" ref="Q5:Q46" si="6">+M5/O5</f>
        <v>3.1622674920137334E-3</v>
      </c>
      <c r="R5" s="119"/>
    </row>
    <row r="6" spans="1:18" ht="13.8" customHeight="1" x14ac:dyDescent="0.25">
      <c r="A6" s="19">
        <v>1971</v>
      </c>
      <c r="B6" s="20">
        <v>0.72040489066314806</v>
      </c>
      <c r="C6" s="21">
        <v>8</v>
      </c>
      <c r="D6" s="20">
        <f t="shared" si="0"/>
        <v>0.66277249941009619</v>
      </c>
      <c r="E6" s="21">
        <v>11.954226994973766</v>
      </c>
      <c r="F6" s="20">
        <f t="shared" si="1"/>
        <v>0.58354317037035219</v>
      </c>
      <c r="G6" s="21">
        <v>39</v>
      </c>
      <c r="H6" s="20">
        <f t="shared" ref="H6:H52" si="7">F6-(F6*G6/100)</f>
        <v>0.35596133392591484</v>
      </c>
      <c r="I6" s="21">
        <v>12</v>
      </c>
      <c r="J6" s="22">
        <f t="shared" si="2"/>
        <v>56.518066726829758</v>
      </c>
      <c r="K6" s="20">
        <f t="shared" ref="K6:K52" si="8">+H6-H6*I6/100</f>
        <v>0.31324597385480507</v>
      </c>
      <c r="L6" s="20">
        <f t="shared" si="3"/>
        <v>1.3731330360758579E-2</v>
      </c>
      <c r="M6" s="20">
        <f t="shared" si="4"/>
        <v>0.3892763500623253</v>
      </c>
      <c r="N6" s="21">
        <v>31</v>
      </c>
      <c r="O6" s="21">
        <v>91</v>
      </c>
      <c r="P6" s="23">
        <f t="shared" si="5"/>
        <v>0.13261062474650642</v>
      </c>
      <c r="Q6" s="115">
        <f t="shared" si="6"/>
        <v>4.2777620885969814E-3</v>
      </c>
      <c r="R6" s="119"/>
    </row>
    <row r="7" spans="1:18" ht="13.8" customHeight="1" x14ac:dyDescent="0.25">
      <c r="A7" s="19">
        <v>1972</v>
      </c>
      <c r="B7" s="20">
        <v>0.7022525441170866</v>
      </c>
      <c r="C7" s="21">
        <v>8</v>
      </c>
      <c r="D7" s="20">
        <f t="shared" si="0"/>
        <v>0.64607234058771967</v>
      </c>
      <c r="E7" s="21">
        <v>11.954226994973766</v>
      </c>
      <c r="F7" s="20">
        <f t="shared" si="1"/>
        <v>0.56883938644212362</v>
      </c>
      <c r="G7" s="21">
        <v>39</v>
      </c>
      <c r="H7" s="20">
        <f t="shared" si="7"/>
        <v>0.34699202572969545</v>
      </c>
      <c r="I7" s="21">
        <v>12</v>
      </c>
      <c r="J7" s="22">
        <f t="shared" si="2"/>
        <v>56.518066726829758</v>
      </c>
      <c r="K7" s="20">
        <f t="shared" si="8"/>
        <v>0.30535298264213201</v>
      </c>
      <c r="L7" s="20">
        <f t="shared" si="3"/>
        <v>1.3385336225408526E-2</v>
      </c>
      <c r="M7" s="20">
        <f t="shared" si="4"/>
        <v>0.37946758932221902</v>
      </c>
      <c r="N7" s="21">
        <v>31</v>
      </c>
      <c r="O7" s="21">
        <v>91</v>
      </c>
      <c r="P7" s="23">
        <f t="shared" si="5"/>
        <v>0.12926917878009661</v>
      </c>
      <c r="Q7" s="115">
        <f t="shared" si="6"/>
        <v>4.1699735090353742E-3</v>
      </c>
      <c r="R7" s="119"/>
    </row>
    <row r="8" spans="1:18" ht="13.8" customHeight="1" x14ac:dyDescent="0.25">
      <c r="A8" s="19">
        <v>1973</v>
      </c>
      <c r="B8" s="20">
        <v>0.75834438367412427</v>
      </c>
      <c r="C8" s="21">
        <v>8</v>
      </c>
      <c r="D8" s="20">
        <f t="shared" si="0"/>
        <v>0.69767683298019434</v>
      </c>
      <c r="E8" s="21">
        <v>11.954226994973766</v>
      </c>
      <c r="F8" s="20">
        <f t="shared" si="1"/>
        <v>0.61427496067439791</v>
      </c>
      <c r="G8" s="21">
        <v>39</v>
      </c>
      <c r="H8" s="20">
        <f t="shared" si="7"/>
        <v>0.37470772601138269</v>
      </c>
      <c r="I8" s="21">
        <v>12</v>
      </c>
      <c r="J8" s="22">
        <f t="shared" si="2"/>
        <v>56.518066726829765</v>
      </c>
      <c r="K8" s="20">
        <f t="shared" si="8"/>
        <v>0.32974279889001679</v>
      </c>
      <c r="L8" s="20">
        <f t="shared" si="3"/>
        <v>1.445447885545279E-2</v>
      </c>
      <c r="M8" s="20">
        <f t="shared" si="4"/>
        <v>0.40977724831265888</v>
      </c>
      <c r="N8" s="21">
        <v>31</v>
      </c>
      <c r="O8" s="21">
        <v>91</v>
      </c>
      <c r="P8" s="23">
        <f t="shared" si="5"/>
        <v>0.13959444722738928</v>
      </c>
      <c r="Q8" s="115">
        <f t="shared" si="6"/>
        <v>4.5030466847544928E-3</v>
      </c>
      <c r="R8" s="119"/>
    </row>
    <row r="9" spans="1:18" ht="13.8" customHeight="1" x14ac:dyDescent="0.25">
      <c r="A9" s="19">
        <v>1974</v>
      </c>
      <c r="B9" s="20">
        <v>0.78651790473874694</v>
      </c>
      <c r="C9" s="21">
        <v>8</v>
      </c>
      <c r="D9" s="20">
        <f t="shared" si="0"/>
        <v>0.72359647235964719</v>
      </c>
      <c r="E9" s="21">
        <v>11.954226994973766</v>
      </c>
      <c r="F9" s="20">
        <f t="shared" si="1"/>
        <v>0.63709610752615231</v>
      </c>
      <c r="G9" s="21">
        <v>39</v>
      </c>
      <c r="H9" s="20">
        <f t="shared" si="7"/>
        <v>0.3886286255909529</v>
      </c>
      <c r="I9" s="21">
        <v>12</v>
      </c>
      <c r="J9" s="22">
        <f t="shared" si="2"/>
        <v>56.518066726829765</v>
      </c>
      <c r="K9" s="20">
        <f t="shared" si="8"/>
        <v>0.34199319052003857</v>
      </c>
      <c r="L9" s="20">
        <f t="shared" si="3"/>
        <v>1.4991482324166075E-2</v>
      </c>
      <c r="M9" s="20">
        <f t="shared" si="4"/>
        <v>0.42500102814894614</v>
      </c>
      <c r="N9" s="21">
        <v>31</v>
      </c>
      <c r="O9" s="21">
        <v>91</v>
      </c>
      <c r="P9" s="23">
        <f t="shared" si="5"/>
        <v>0.14478057002876185</v>
      </c>
      <c r="Q9" s="115">
        <f t="shared" si="6"/>
        <v>4.6703409686697376E-3</v>
      </c>
      <c r="R9" s="119"/>
    </row>
    <row r="10" spans="1:18" ht="13.8" customHeight="1" x14ac:dyDescent="0.25">
      <c r="A10" s="19">
        <v>1975</v>
      </c>
      <c r="B10" s="20">
        <v>0.99040157797502459</v>
      </c>
      <c r="C10" s="21">
        <v>8</v>
      </c>
      <c r="D10" s="20">
        <f t="shared" si="0"/>
        <v>0.91116945173702257</v>
      </c>
      <c r="E10" s="21">
        <v>11.954226994973766</v>
      </c>
      <c r="F10" s="20">
        <f t="shared" si="1"/>
        <v>0.80224618716752094</v>
      </c>
      <c r="G10" s="21">
        <v>39</v>
      </c>
      <c r="H10" s="20">
        <f t="shared" si="7"/>
        <v>0.48937017417218776</v>
      </c>
      <c r="I10" s="21">
        <v>12</v>
      </c>
      <c r="J10" s="22">
        <f t="shared" si="2"/>
        <v>56.518066726829765</v>
      </c>
      <c r="K10" s="20">
        <f t="shared" si="8"/>
        <v>0.43064575327152521</v>
      </c>
      <c r="L10" s="20">
        <f t="shared" si="3"/>
        <v>1.8877622061217545E-2</v>
      </c>
      <c r="M10" s="20">
        <f t="shared" si="4"/>
        <v>0.53517114662448673</v>
      </c>
      <c r="N10" s="21">
        <v>31</v>
      </c>
      <c r="O10" s="21">
        <v>91</v>
      </c>
      <c r="P10" s="23">
        <f t="shared" si="5"/>
        <v>0.18231104994900096</v>
      </c>
      <c r="Q10" s="115">
        <f t="shared" si="6"/>
        <v>5.8810016112580956E-3</v>
      </c>
      <c r="R10" s="119"/>
    </row>
    <row r="11" spans="1:18" ht="13.8" customHeight="1" x14ac:dyDescent="0.25">
      <c r="A11" s="13">
        <v>1976</v>
      </c>
      <c r="B11" s="14">
        <v>1.0768913247873049</v>
      </c>
      <c r="C11" s="15">
        <v>8</v>
      </c>
      <c r="D11" s="16">
        <f t="shared" si="0"/>
        <v>0.9907400188043205</v>
      </c>
      <c r="E11" s="15">
        <v>11.954226994973766</v>
      </c>
      <c r="F11" s="16">
        <f t="shared" si="1"/>
        <v>0.87230470802640625</v>
      </c>
      <c r="G11" s="15">
        <v>39</v>
      </c>
      <c r="H11" s="16">
        <f t="shared" si="7"/>
        <v>0.53210587189610781</v>
      </c>
      <c r="I11" s="15">
        <v>12</v>
      </c>
      <c r="J11" s="17">
        <f t="shared" si="2"/>
        <v>56.518066726829765</v>
      </c>
      <c r="K11" s="16">
        <f t="shared" si="8"/>
        <v>0.46825316726857485</v>
      </c>
      <c r="L11" s="16">
        <f t="shared" si="3"/>
        <v>2.0526166236430679E-2</v>
      </c>
      <c r="M11" s="16">
        <f t="shared" si="4"/>
        <v>0.58190654971969147</v>
      </c>
      <c r="N11" s="15">
        <v>31</v>
      </c>
      <c r="O11" s="15">
        <v>91</v>
      </c>
      <c r="P11" s="18">
        <f t="shared" si="5"/>
        <v>0.19823190155286194</v>
      </c>
      <c r="Q11" s="114">
        <f t="shared" si="6"/>
        <v>6.3945774694471593E-3</v>
      </c>
      <c r="R11" s="119"/>
    </row>
    <row r="12" spans="1:18" ht="13.8" customHeight="1" x14ac:dyDescent="0.25">
      <c r="A12" s="13">
        <v>1977</v>
      </c>
      <c r="B12" s="14">
        <v>1.2273030662144309</v>
      </c>
      <c r="C12" s="15">
        <v>8</v>
      </c>
      <c r="D12" s="16">
        <f t="shared" si="0"/>
        <v>1.1291188209172764</v>
      </c>
      <c r="E12" s="15">
        <v>11.954226994973766</v>
      </c>
      <c r="F12" s="16">
        <f t="shared" si="1"/>
        <v>0.99414139402185386</v>
      </c>
      <c r="G12" s="15">
        <v>39</v>
      </c>
      <c r="H12" s="16">
        <f t="shared" si="7"/>
        <v>0.60642625035333086</v>
      </c>
      <c r="I12" s="15">
        <v>12</v>
      </c>
      <c r="J12" s="17">
        <f t="shared" si="2"/>
        <v>56.518066726829765</v>
      </c>
      <c r="K12" s="16">
        <f t="shared" si="8"/>
        <v>0.53365510031093111</v>
      </c>
      <c r="L12" s="16">
        <f t="shared" si="3"/>
        <v>2.3393100287602459E-2</v>
      </c>
      <c r="M12" s="16">
        <f t="shared" si="4"/>
        <v>0.66318269660338591</v>
      </c>
      <c r="N12" s="15">
        <v>31</v>
      </c>
      <c r="O12" s="15">
        <v>91</v>
      </c>
      <c r="P12" s="18">
        <f t="shared" si="5"/>
        <v>0.22591938016159302</v>
      </c>
      <c r="Q12" s="114">
        <f t="shared" si="6"/>
        <v>7.2877219406965489E-3</v>
      </c>
      <c r="R12" s="119"/>
    </row>
    <row r="13" spans="1:18" ht="13.8" customHeight="1" x14ac:dyDescent="0.25">
      <c r="A13" s="13">
        <v>1978</v>
      </c>
      <c r="B13" s="14">
        <v>0.98732169732911013</v>
      </c>
      <c r="C13" s="15">
        <v>8</v>
      </c>
      <c r="D13" s="16">
        <f t="shared" si="0"/>
        <v>0.90833596154278129</v>
      </c>
      <c r="E13" s="15">
        <v>11.954226994973766</v>
      </c>
      <c r="F13" s="16">
        <f t="shared" si="1"/>
        <v>0.79975141882297962</v>
      </c>
      <c r="G13" s="15">
        <v>39</v>
      </c>
      <c r="H13" s="16">
        <f t="shared" si="7"/>
        <v>0.48784836548201754</v>
      </c>
      <c r="I13" s="15">
        <v>12</v>
      </c>
      <c r="J13" s="17">
        <f t="shared" si="2"/>
        <v>56.518066726829765</v>
      </c>
      <c r="K13" s="16">
        <f t="shared" si="8"/>
        <v>0.42930656162417546</v>
      </c>
      <c r="L13" s="16">
        <f t="shared" si="3"/>
        <v>1.881891776982687E-2</v>
      </c>
      <c r="M13" s="16">
        <f t="shared" si="4"/>
        <v>0.53350690931570688</v>
      </c>
      <c r="N13" s="15">
        <v>31</v>
      </c>
      <c r="O13" s="15">
        <v>91</v>
      </c>
      <c r="P13" s="18">
        <f t="shared" si="5"/>
        <v>0.18174411196469137</v>
      </c>
      <c r="Q13" s="114">
        <f t="shared" si="6"/>
        <v>5.8627132891835923E-3</v>
      </c>
      <c r="R13" s="119"/>
    </row>
    <row r="14" spans="1:18" ht="13.8" customHeight="1" x14ac:dyDescent="0.25">
      <c r="A14" s="13">
        <v>1979</v>
      </c>
      <c r="B14" s="14">
        <v>1.1996889649196862</v>
      </c>
      <c r="C14" s="15">
        <v>8</v>
      </c>
      <c r="D14" s="16">
        <f t="shared" si="0"/>
        <v>1.1037138477261113</v>
      </c>
      <c r="E14" s="15">
        <v>11.954226994973766</v>
      </c>
      <c r="F14" s="16">
        <f t="shared" si="1"/>
        <v>0.97177338899397281</v>
      </c>
      <c r="G14" s="15">
        <v>39</v>
      </c>
      <c r="H14" s="16">
        <f t="shared" si="7"/>
        <v>0.59278176728632337</v>
      </c>
      <c r="I14" s="15">
        <v>12</v>
      </c>
      <c r="J14" s="17">
        <f t="shared" si="2"/>
        <v>56.518066726829765</v>
      </c>
      <c r="K14" s="16">
        <f t="shared" si="8"/>
        <v>0.52164795521196461</v>
      </c>
      <c r="L14" s="16">
        <f t="shared" si="3"/>
        <v>2.2866759680524477E-2</v>
      </c>
      <c r="M14" s="16">
        <f t="shared" si="4"/>
        <v>0.64826120356302863</v>
      </c>
      <c r="N14" s="15">
        <v>31</v>
      </c>
      <c r="O14" s="15">
        <v>91</v>
      </c>
      <c r="P14" s="18">
        <f t="shared" si="5"/>
        <v>0.22083623418081194</v>
      </c>
      <c r="Q14" s="114">
        <f t="shared" si="6"/>
        <v>7.1237494897036114E-3</v>
      </c>
      <c r="R14" s="119"/>
    </row>
    <row r="15" spans="1:18" ht="13.8" customHeight="1" x14ac:dyDescent="0.25">
      <c r="A15" s="13">
        <v>1980</v>
      </c>
      <c r="B15" s="14">
        <v>1.4009577299034803</v>
      </c>
      <c r="C15" s="15">
        <v>8</v>
      </c>
      <c r="D15" s="16">
        <f t="shared" si="0"/>
        <v>1.288881111511202</v>
      </c>
      <c r="E15" s="15">
        <v>11.954226994973766</v>
      </c>
      <c r="F15" s="16">
        <f t="shared" si="1"/>
        <v>1.1348053377458118</v>
      </c>
      <c r="G15" s="15">
        <v>39</v>
      </c>
      <c r="H15" s="16">
        <f t="shared" si="7"/>
        <v>0.69223125602494517</v>
      </c>
      <c r="I15" s="15">
        <v>12</v>
      </c>
      <c r="J15" s="17">
        <f t="shared" si="2"/>
        <v>56.518066726829765</v>
      </c>
      <c r="K15" s="16">
        <f t="shared" si="8"/>
        <v>0.60916350530195174</v>
      </c>
      <c r="L15" s="16">
        <f t="shared" si="3"/>
        <v>2.6703057766660897E-2</v>
      </c>
      <c r="M15" s="16">
        <f t="shared" si="4"/>
        <v>0.75701833615595304</v>
      </c>
      <c r="N15" s="15">
        <v>31</v>
      </c>
      <c r="O15" s="15">
        <v>91</v>
      </c>
      <c r="P15" s="18">
        <f t="shared" si="5"/>
        <v>0.25788536726191807</v>
      </c>
      <c r="Q15" s="114">
        <f t="shared" si="6"/>
        <v>8.3188828149005824E-3</v>
      </c>
      <c r="R15" s="119"/>
    </row>
    <row r="16" spans="1:18" ht="13.8" customHeight="1" x14ac:dyDescent="0.25">
      <c r="A16" s="19">
        <v>1981</v>
      </c>
      <c r="B16" s="20">
        <v>1.6565179200403539</v>
      </c>
      <c r="C16" s="21">
        <v>8</v>
      </c>
      <c r="D16" s="20">
        <f t="shared" si="0"/>
        <v>1.5239964864371256</v>
      </c>
      <c r="E16" s="21">
        <v>11.954226994973766</v>
      </c>
      <c r="F16" s="20">
        <f t="shared" si="1"/>
        <v>1.3418144870530071</v>
      </c>
      <c r="G16" s="21">
        <v>39</v>
      </c>
      <c r="H16" s="20">
        <f t="shared" si="7"/>
        <v>0.81850683710233429</v>
      </c>
      <c r="I16" s="21">
        <v>12</v>
      </c>
      <c r="J16" s="22">
        <f t="shared" si="2"/>
        <v>56.518066726829765</v>
      </c>
      <c r="K16" s="20">
        <f t="shared" si="8"/>
        <v>0.72028601665005421</v>
      </c>
      <c r="L16" s="20">
        <f t="shared" si="3"/>
        <v>3.1574181551783195E-2</v>
      </c>
      <c r="M16" s="20">
        <f t="shared" si="4"/>
        <v>0.89511225990227772</v>
      </c>
      <c r="N16" s="21">
        <v>31</v>
      </c>
      <c r="O16" s="21">
        <v>91</v>
      </c>
      <c r="P16" s="23">
        <f t="shared" si="5"/>
        <v>0.30492835227440229</v>
      </c>
      <c r="Q16" s="115">
        <f t="shared" si="6"/>
        <v>9.8363984604645897E-3</v>
      </c>
      <c r="R16" s="119"/>
    </row>
    <row r="17" spans="1:18" ht="13.8" customHeight="1" x14ac:dyDescent="0.25">
      <c r="A17" s="19">
        <v>1982</v>
      </c>
      <c r="B17" s="20">
        <v>1.98706565369442</v>
      </c>
      <c r="C17" s="21">
        <v>8</v>
      </c>
      <c r="D17" s="20">
        <f t="shared" si="0"/>
        <v>1.8281004013988664</v>
      </c>
      <c r="E17" s="21">
        <v>11.954226994973766</v>
      </c>
      <c r="F17" s="20">
        <f t="shared" si="1"/>
        <v>1.6095651297196194</v>
      </c>
      <c r="G17" s="21">
        <v>39</v>
      </c>
      <c r="H17" s="20">
        <f t="shared" si="7"/>
        <v>0.98183472912896785</v>
      </c>
      <c r="I17" s="21">
        <v>12</v>
      </c>
      <c r="J17" s="22">
        <f t="shared" si="2"/>
        <v>56.518066726829758</v>
      </c>
      <c r="K17" s="20">
        <f t="shared" si="8"/>
        <v>0.86401456163349177</v>
      </c>
      <c r="L17" s="20">
        <f t="shared" si="3"/>
        <v>3.787461092092019E-2</v>
      </c>
      <c r="M17" s="20">
        <f t="shared" si="4"/>
        <v>1.0737262823026268</v>
      </c>
      <c r="N17" s="21">
        <v>31</v>
      </c>
      <c r="O17" s="21">
        <v>91</v>
      </c>
      <c r="P17" s="23">
        <f t="shared" si="5"/>
        <v>0.36577488737781794</v>
      </c>
      <c r="Q17" s="115">
        <f t="shared" si="6"/>
        <v>1.1799189915413481E-2</v>
      </c>
      <c r="R17" s="119"/>
    </row>
    <row r="18" spans="1:18" ht="13.8" customHeight="1" x14ac:dyDescent="0.25">
      <c r="A18" s="19">
        <v>1983</v>
      </c>
      <c r="B18" s="20">
        <v>2.0306862364333971</v>
      </c>
      <c r="C18" s="21">
        <v>8</v>
      </c>
      <c r="D18" s="20">
        <f t="shared" si="0"/>
        <v>1.8682313375187254</v>
      </c>
      <c r="E18" s="21">
        <v>11.954226994973766</v>
      </c>
      <c r="F18" s="20">
        <f t="shared" si="1"/>
        <v>1.6448987226405025</v>
      </c>
      <c r="G18" s="21">
        <v>39</v>
      </c>
      <c r="H18" s="20">
        <f t="shared" si="7"/>
        <v>1.0033882208107063</v>
      </c>
      <c r="I18" s="21">
        <v>12</v>
      </c>
      <c r="J18" s="22">
        <f t="shared" si="2"/>
        <v>56.518066726829765</v>
      </c>
      <c r="K18" s="20">
        <f t="shared" si="8"/>
        <v>0.88298163431342158</v>
      </c>
      <c r="L18" s="20">
        <f t="shared" si="3"/>
        <v>3.8706044243876012E-2</v>
      </c>
      <c r="M18" s="20">
        <f t="shared" si="4"/>
        <v>1.0972970012917629</v>
      </c>
      <c r="N18" s="21">
        <v>31</v>
      </c>
      <c r="O18" s="21">
        <v>91</v>
      </c>
      <c r="P18" s="23">
        <f t="shared" si="5"/>
        <v>0.37380447296752362</v>
      </c>
      <c r="Q18" s="115">
        <f t="shared" si="6"/>
        <v>1.2058208805403987E-2</v>
      </c>
      <c r="R18" s="119"/>
    </row>
    <row r="19" spans="1:18" ht="13.8" customHeight="1" x14ac:dyDescent="0.25">
      <c r="A19" s="19">
        <v>1984</v>
      </c>
      <c r="B19" s="20">
        <v>2.457739011965407</v>
      </c>
      <c r="C19" s="21">
        <v>8</v>
      </c>
      <c r="D19" s="20">
        <f t="shared" si="0"/>
        <v>2.2611198910081747</v>
      </c>
      <c r="E19" s="21">
        <v>11.954226994973766</v>
      </c>
      <c r="F19" s="20">
        <f t="shared" si="1"/>
        <v>1.9908204866085542</v>
      </c>
      <c r="G19" s="21">
        <v>39</v>
      </c>
      <c r="H19" s="20">
        <f t="shared" si="7"/>
        <v>1.2144004968312181</v>
      </c>
      <c r="I19" s="21">
        <v>12</v>
      </c>
      <c r="J19" s="22">
        <f t="shared" si="2"/>
        <v>56.518066726829751</v>
      </c>
      <c r="K19" s="20">
        <f t="shared" si="8"/>
        <v>1.068672437211472</v>
      </c>
      <c r="L19" s="20">
        <f t="shared" si="3"/>
        <v>4.6845915055845344E-2</v>
      </c>
      <c r="M19" s="20">
        <f t="shared" si="4"/>
        <v>1.3280582688756875</v>
      </c>
      <c r="N19" s="21">
        <v>31</v>
      </c>
      <c r="O19" s="21">
        <v>91</v>
      </c>
      <c r="P19" s="23">
        <f t="shared" si="5"/>
        <v>0.452415454232377</v>
      </c>
      <c r="Q19" s="115">
        <f t="shared" si="6"/>
        <v>1.4594046910721839E-2</v>
      </c>
      <c r="R19" s="119"/>
    </row>
    <row r="20" spans="1:18" ht="13.8" customHeight="1" x14ac:dyDescent="0.25">
      <c r="A20" s="19">
        <v>1985</v>
      </c>
      <c r="B20" s="20">
        <v>2.5787693004453462</v>
      </c>
      <c r="C20" s="21">
        <v>8</v>
      </c>
      <c r="D20" s="20">
        <f t="shared" si="0"/>
        <v>2.3724677564097187</v>
      </c>
      <c r="E20" s="21">
        <v>11.954226994973766</v>
      </c>
      <c r="F20" s="20">
        <f t="shared" si="1"/>
        <v>2.0888575754259397</v>
      </c>
      <c r="G20" s="21">
        <v>39</v>
      </c>
      <c r="H20" s="20">
        <f t="shared" si="7"/>
        <v>1.2742031210098232</v>
      </c>
      <c r="I20" s="21">
        <v>12</v>
      </c>
      <c r="J20" s="22">
        <f t="shared" si="2"/>
        <v>56.518066726829751</v>
      </c>
      <c r="K20" s="20">
        <f t="shared" si="8"/>
        <v>1.1212987464886446</v>
      </c>
      <c r="L20" s="20">
        <f t="shared" si="3"/>
        <v>4.9152821763885787E-2</v>
      </c>
      <c r="M20" s="20">
        <f t="shared" si="4"/>
        <v>1.3934579205952802</v>
      </c>
      <c r="N20" s="21">
        <v>31</v>
      </c>
      <c r="O20" s="21">
        <v>91</v>
      </c>
      <c r="P20" s="23">
        <f t="shared" si="5"/>
        <v>0.47469445646652403</v>
      </c>
      <c r="Q20" s="115">
        <f t="shared" si="6"/>
        <v>1.5312724402145936E-2</v>
      </c>
      <c r="R20" s="119"/>
    </row>
    <row r="21" spans="1:18" ht="13.8" customHeight="1" x14ac:dyDescent="0.25">
      <c r="A21" s="13">
        <v>1986</v>
      </c>
      <c r="B21" s="14">
        <v>3.0466359998504058</v>
      </c>
      <c r="C21" s="15">
        <v>8</v>
      </c>
      <c r="D21" s="16">
        <f t="shared" si="0"/>
        <v>2.8029051198623733</v>
      </c>
      <c r="E21" s="15">
        <v>11.954226994973766</v>
      </c>
      <c r="F21" s="16">
        <f t="shared" si="1"/>
        <v>2.4678394793802836</v>
      </c>
      <c r="G21" s="15">
        <v>39</v>
      </c>
      <c r="H21" s="16">
        <f t="shared" si="7"/>
        <v>1.5053820824219728</v>
      </c>
      <c r="I21" s="15">
        <v>12</v>
      </c>
      <c r="J21" s="17">
        <f t="shared" si="2"/>
        <v>56.518066726829765</v>
      </c>
      <c r="K21" s="16">
        <f t="shared" si="8"/>
        <v>1.3247362325313361</v>
      </c>
      <c r="L21" s="16">
        <f t="shared" si="3"/>
        <v>5.8070629371236651E-2</v>
      </c>
      <c r="M21" s="16">
        <f t="shared" si="4"/>
        <v>1.6462733073598734</v>
      </c>
      <c r="N21" s="15">
        <v>31</v>
      </c>
      <c r="O21" s="15">
        <v>91</v>
      </c>
      <c r="P21" s="18">
        <f t="shared" si="5"/>
        <v>0.56081837943028656</v>
      </c>
      <c r="Q21" s="114">
        <f t="shared" si="6"/>
        <v>1.8090915465493115E-2</v>
      </c>
      <c r="R21" s="119"/>
    </row>
    <row r="22" spans="1:18" ht="13.8" customHeight="1" x14ac:dyDescent="0.25">
      <c r="A22" s="13">
        <v>1987</v>
      </c>
      <c r="B22" s="14">
        <v>3.0875150327012735</v>
      </c>
      <c r="C22" s="15">
        <v>8</v>
      </c>
      <c r="D22" s="16">
        <f t="shared" si="0"/>
        <v>2.8405138300851718</v>
      </c>
      <c r="E22" s="15">
        <v>11.954226994973766</v>
      </c>
      <c r="F22" s="16">
        <f t="shared" si="1"/>
        <v>2.500952359013167</v>
      </c>
      <c r="G22" s="15">
        <v>39</v>
      </c>
      <c r="H22" s="16">
        <f t="shared" si="7"/>
        <v>1.5255809389980319</v>
      </c>
      <c r="I22" s="15">
        <v>12</v>
      </c>
      <c r="J22" s="17">
        <f t="shared" si="2"/>
        <v>56.518066726829758</v>
      </c>
      <c r="K22" s="16">
        <f t="shared" si="8"/>
        <v>1.3425112263182681</v>
      </c>
      <c r="L22" s="16">
        <f t="shared" si="3"/>
        <v>5.884980718107477E-2</v>
      </c>
      <c r="M22" s="16">
        <f t="shared" si="4"/>
        <v>1.6683626086798791</v>
      </c>
      <c r="N22" s="15">
        <v>31</v>
      </c>
      <c r="O22" s="15">
        <v>91</v>
      </c>
      <c r="P22" s="18">
        <f t="shared" si="5"/>
        <v>0.56834330625358509</v>
      </c>
      <c r="Q22" s="114">
        <f t="shared" si="6"/>
        <v>1.833365504043823E-2</v>
      </c>
      <c r="R22" s="119"/>
    </row>
    <row r="23" spans="1:18" ht="13.8" customHeight="1" x14ac:dyDescent="0.25">
      <c r="A23" s="13">
        <v>1988</v>
      </c>
      <c r="B23" s="14">
        <v>3.7743377098289534</v>
      </c>
      <c r="C23" s="15">
        <v>8</v>
      </c>
      <c r="D23" s="16">
        <f t="shared" si="0"/>
        <v>3.4723906930426374</v>
      </c>
      <c r="E23" s="15">
        <v>11.954226994973766</v>
      </c>
      <c r="F23" s="16">
        <f t="shared" si="1"/>
        <v>3.0572932274439779</v>
      </c>
      <c r="G23" s="15">
        <v>39</v>
      </c>
      <c r="H23" s="16">
        <f t="shared" si="7"/>
        <v>1.8649488687408264</v>
      </c>
      <c r="I23" s="15">
        <v>12</v>
      </c>
      <c r="J23" s="17">
        <f t="shared" si="2"/>
        <v>56.518066726829765</v>
      </c>
      <c r="K23" s="16">
        <f t="shared" si="8"/>
        <v>1.6411550044919272</v>
      </c>
      <c r="L23" s="16">
        <f t="shared" si="3"/>
        <v>7.1941041292796812E-2</v>
      </c>
      <c r="M23" s="16">
        <f t="shared" si="4"/>
        <v>2.0394925501301433</v>
      </c>
      <c r="N23" s="15">
        <v>31</v>
      </c>
      <c r="O23" s="15">
        <v>91</v>
      </c>
      <c r="P23" s="18">
        <f t="shared" si="5"/>
        <v>0.69477218740697189</v>
      </c>
      <c r="Q23" s="114">
        <f t="shared" si="6"/>
        <v>2.241200604538619E-2</v>
      </c>
      <c r="R23" s="119"/>
    </row>
    <row r="24" spans="1:18" ht="13.8" customHeight="1" x14ac:dyDescent="0.25">
      <c r="A24" s="13">
        <v>1989</v>
      </c>
      <c r="B24" s="14">
        <v>3.8043012064267292</v>
      </c>
      <c r="C24" s="15">
        <v>8</v>
      </c>
      <c r="D24" s="16">
        <f t="shared" si="0"/>
        <v>3.4999571099125908</v>
      </c>
      <c r="E24" s="15">
        <v>11.954226994973766</v>
      </c>
      <c r="F24" s="16">
        <f t="shared" si="1"/>
        <v>3.0815642922669162</v>
      </c>
      <c r="G24" s="15">
        <v>39</v>
      </c>
      <c r="H24" s="16">
        <f t="shared" si="7"/>
        <v>1.8797542182828189</v>
      </c>
      <c r="I24" s="15">
        <v>12</v>
      </c>
      <c r="J24" s="17">
        <f t="shared" si="2"/>
        <v>56.518066726829765</v>
      </c>
      <c r="K24" s="16">
        <f t="shared" si="8"/>
        <v>1.6541837120888805</v>
      </c>
      <c r="L24" s="16">
        <f t="shared" si="3"/>
        <v>7.2512162721704354E-2</v>
      </c>
      <c r="M24" s="16">
        <f t="shared" si="4"/>
        <v>2.0556835570789573</v>
      </c>
      <c r="N24" s="15">
        <v>31</v>
      </c>
      <c r="O24" s="15">
        <v>91</v>
      </c>
      <c r="P24" s="18">
        <f t="shared" si="5"/>
        <v>0.70028780515876565</v>
      </c>
      <c r="Q24" s="114">
        <f t="shared" si="6"/>
        <v>2.258992919866986E-2</v>
      </c>
      <c r="R24" s="119"/>
    </row>
    <row r="25" spans="1:18" ht="13.8" customHeight="1" x14ac:dyDescent="0.25">
      <c r="A25" s="13">
        <v>1990</v>
      </c>
      <c r="B25" s="14">
        <v>3.3680018949994399</v>
      </c>
      <c r="C25" s="15">
        <v>8</v>
      </c>
      <c r="D25" s="16">
        <f t="shared" si="0"/>
        <v>3.0985617433994848</v>
      </c>
      <c r="E25" s="15">
        <v>11.954226994973766</v>
      </c>
      <c r="F25" s="16">
        <f t="shared" si="1"/>
        <v>2.7281526390140938</v>
      </c>
      <c r="G25" s="15">
        <v>39</v>
      </c>
      <c r="H25" s="16">
        <f t="shared" si="7"/>
        <v>1.6641731097985972</v>
      </c>
      <c r="I25" s="15">
        <v>12</v>
      </c>
      <c r="J25" s="17">
        <f t="shared" si="2"/>
        <v>56.518066726829765</v>
      </c>
      <c r="K25" s="16">
        <f t="shared" si="8"/>
        <v>1.4644723366227654</v>
      </c>
      <c r="L25" s="16">
        <f t="shared" si="3"/>
        <v>6.4196047632778752E-2</v>
      </c>
      <c r="M25" s="16">
        <f t="shared" si="4"/>
        <v>1.8199258523654611</v>
      </c>
      <c r="N25" s="15">
        <v>31</v>
      </c>
      <c r="O25" s="15">
        <v>91</v>
      </c>
      <c r="P25" s="18">
        <f t="shared" si="5"/>
        <v>0.61997474091570659</v>
      </c>
      <c r="Q25" s="114">
        <f t="shared" si="6"/>
        <v>1.9999185190829244E-2</v>
      </c>
      <c r="R25" s="119"/>
    </row>
    <row r="26" spans="1:18" ht="13.8" customHeight="1" x14ac:dyDescent="0.25">
      <c r="A26" s="19">
        <v>1991</v>
      </c>
      <c r="B26" s="20">
        <v>3.0428097935643192</v>
      </c>
      <c r="C26" s="21">
        <v>8</v>
      </c>
      <c r="D26" s="20">
        <f t="shared" si="0"/>
        <v>2.7993850100791735</v>
      </c>
      <c r="E26" s="21">
        <v>11.954226994973766</v>
      </c>
      <c r="F26" s="20">
        <f t="shared" si="1"/>
        <v>2.46474017151104</v>
      </c>
      <c r="G26" s="21">
        <v>39</v>
      </c>
      <c r="H26" s="20">
        <f t="shared" si="7"/>
        <v>1.5034915046217345</v>
      </c>
      <c r="I26" s="21">
        <v>12</v>
      </c>
      <c r="J26" s="22">
        <f t="shared" si="2"/>
        <v>56.518066726829765</v>
      </c>
      <c r="K26" s="20">
        <f t="shared" si="8"/>
        <v>1.3230725240671264</v>
      </c>
      <c r="L26" s="20">
        <f t="shared" si="3"/>
        <v>5.799769968513431E-2</v>
      </c>
      <c r="M26" s="20">
        <f t="shared" si="4"/>
        <v>1.644205787223715</v>
      </c>
      <c r="N26" s="21">
        <v>31</v>
      </c>
      <c r="O26" s="21">
        <v>91</v>
      </c>
      <c r="P26" s="23">
        <f t="shared" si="5"/>
        <v>0.56011405938390291</v>
      </c>
      <c r="Q26" s="115">
        <f t="shared" si="6"/>
        <v>1.8068195463996867E-2</v>
      </c>
      <c r="R26" s="119"/>
    </row>
    <row r="27" spans="1:18" ht="13.8" customHeight="1" x14ac:dyDescent="0.25">
      <c r="A27" s="19">
        <v>1992</v>
      </c>
      <c r="B27" s="20">
        <v>3.415728082399744</v>
      </c>
      <c r="C27" s="21">
        <v>8</v>
      </c>
      <c r="D27" s="20">
        <f t="shared" si="0"/>
        <v>3.1424698358077645</v>
      </c>
      <c r="E27" s="21">
        <v>11.954226994973766</v>
      </c>
      <c r="F27" s="20">
        <f t="shared" si="1"/>
        <v>2.7668118583867249</v>
      </c>
      <c r="G27" s="21">
        <v>39</v>
      </c>
      <c r="H27" s="20">
        <f t="shared" si="7"/>
        <v>1.6877552336159023</v>
      </c>
      <c r="I27" s="21">
        <v>12</v>
      </c>
      <c r="J27" s="22">
        <f t="shared" si="2"/>
        <v>56.518066726829765</v>
      </c>
      <c r="K27" s="20">
        <f t="shared" si="8"/>
        <v>1.485224605581994</v>
      </c>
      <c r="L27" s="20">
        <f t="shared" si="3"/>
        <v>6.5105736135101108E-2</v>
      </c>
      <c r="M27" s="20">
        <f t="shared" si="4"/>
        <v>1.8457150665620488</v>
      </c>
      <c r="N27" s="21">
        <v>31</v>
      </c>
      <c r="O27" s="21">
        <v>91</v>
      </c>
      <c r="P27" s="23">
        <f t="shared" si="5"/>
        <v>0.6287600776200386</v>
      </c>
      <c r="Q27" s="115">
        <f t="shared" si="6"/>
        <v>2.0282583149033504E-2</v>
      </c>
      <c r="R27" s="119"/>
    </row>
    <row r="28" spans="1:18" ht="13.8" customHeight="1" x14ac:dyDescent="0.25">
      <c r="A28" s="19">
        <v>1993</v>
      </c>
      <c r="B28" s="20">
        <v>3.3329914929588287</v>
      </c>
      <c r="C28" s="21">
        <v>8</v>
      </c>
      <c r="D28" s="20">
        <f t="shared" si="0"/>
        <v>3.0663521735221222</v>
      </c>
      <c r="E28" s="21">
        <v>11.954226994973766</v>
      </c>
      <c r="F28" s="20">
        <f t="shared" si="1"/>
        <v>2.6997934742339758</v>
      </c>
      <c r="G28" s="21">
        <v>39</v>
      </c>
      <c r="H28" s="20">
        <f t="shared" si="7"/>
        <v>1.6468740192827254</v>
      </c>
      <c r="I28" s="21">
        <v>12</v>
      </c>
      <c r="J28" s="22">
        <f t="shared" si="2"/>
        <v>56.518066726829765</v>
      </c>
      <c r="K28" s="20">
        <f t="shared" si="8"/>
        <v>1.4492491369687983</v>
      </c>
      <c r="L28" s="20">
        <f t="shared" si="3"/>
        <v>6.3528729291782937E-2</v>
      </c>
      <c r="M28" s="20">
        <f t="shared" si="4"/>
        <v>1.8010077110574003</v>
      </c>
      <c r="N28" s="21">
        <v>31</v>
      </c>
      <c r="O28" s="21">
        <v>91</v>
      </c>
      <c r="P28" s="23">
        <f t="shared" si="5"/>
        <v>0.61353009937120229</v>
      </c>
      <c r="Q28" s="115">
        <f t="shared" si="6"/>
        <v>1.9791293528103299E-2</v>
      </c>
      <c r="R28" s="119"/>
    </row>
    <row r="29" spans="1:18" ht="13.8" customHeight="1" x14ac:dyDescent="0.25">
      <c r="A29" s="19">
        <v>1994</v>
      </c>
      <c r="B29" s="20">
        <v>4.4302944624121237</v>
      </c>
      <c r="C29" s="21">
        <v>8</v>
      </c>
      <c r="D29" s="20">
        <f t="shared" si="0"/>
        <v>4.075870905419154</v>
      </c>
      <c r="E29" s="21">
        <v>11.954226994973766</v>
      </c>
      <c r="F29" s="20">
        <f t="shared" si="1"/>
        <v>3.5886320453632559</v>
      </c>
      <c r="G29" s="21">
        <v>39</v>
      </c>
      <c r="H29" s="20">
        <f t="shared" si="7"/>
        <v>2.1890655476715861</v>
      </c>
      <c r="I29" s="21">
        <v>12</v>
      </c>
      <c r="J29" s="22">
        <f t="shared" si="2"/>
        <v>56.518066726829765</v>
      </c>
      <c r="K29" s="20">
        <f t="shared" si="8"/>
        <v>1.9263776819509957</v>
      </c>
      <c r="L29" s="20">
        <f t="shared" si="3"/>
        <v>8.4443953181413511E-2</v>
      </c>
      <c r="M29" s="20">
        <f t="shared" si="4"/>
        <v>2.3939438507164823</v>
      </c>
      <c r="N29" s="21">
        <v>31</v>
      </c>
      <c r="O29" s="21">
        <v>91</v>
      </c>
      <c r="P29" s="23">
        <f t="shared" si="5"/>
        <v>0.81551933376055996</v>
      </c>
      <c r="Q29" s="115">
        <f t="shared" si="6"/>
        <v>2.6307075282598708E-2</v>
      </c>
      <c r="R29" s="119"/>
    </row>
    <row r="30" spans="1:18" ht="13.8" customHeight="1" x14ac:dyDescent="0.25">
      <c r="A30" s="19">
        <v>1995</v>
      </c>
      <c r="B30" s="20">
        <v>4.3070230532306404</v>
      </c>
      <c r="C30" s="21">
        <v>8</v>
      </c>
      <c r="D30" s="20">
        <f t="shared" si="0"/>
        <v>3.9624612089721891</v>
      </c>
      <c r="E30" s="21">
        <v>11.954226994973766</v>
      </c>
      <c r="F30" s="20">
        <f t="shared" si="1"/>
        <v>3.4887796014638717</v>
      </c>
      <c r="G30" s="21">
        <v>39</v>
      </c>
      <c r="H30" s="20">
        <f t="shared" si="7"/>
        <v>2.1281555568929615</v>
      </c>
      <c r="I30" s="21">
        <v>12</v>
      </c>
      <c r="J30" s="22">
        <f t="shared" si="2"/>
        <v>56.518066726829765</v>
      </c>
      <c r="K30" s="20">
        <f t="shared" si="8"/>
        <v>1.8727768900658062</v>
      </c>
      <c r="L30" s="20">
        <f t="shared" si="3"/>
        <v>8.209432942754219E-2</v>
      </c>
      <c r="M30" s="20">
        <f t="shared" si="4"/>
        <v>2.3273331921061073</v>
      </c>
      <c r="N30" s="21">
        <v>31</v>
      </c>
      <c r="O30" s="21">
        <v>91</v>
      </c>
      <c r="P30" s="23">
        <f t="shared" si="5"/>
        <v>0.79282779071746512</v>
      </c>
      <c r="Q30" s="115">
        <f t="shared" si="6"/>
        <v>2.5575090023144037E-2</v>
      </c>
      <c r="R30" s="119"/>
    </row>
    <row r="31" spans="1:18" ht="13.8" customHeight="1" x14ac:dyDescent="0.25">
      <c r="A31" s="13">
        <v>1996</v>
      </c>
      <c r="B31" s="14">
        <v>4.5160619245217255</v>
      </c>
      <c r="C31" s="15">
        <v>8</v>
      </c>
      <c r="D31" s="16">
        <f t="shared" si="0"/>
        <v>4.1547769705599871</v>
      </c>
      <c r="E31" s="15">
        <v>11.954226994973766</v>
      </c>
      <c r="F31" s="16">
        <f t="shared" si="1"/>
        <v>3.6581055003643517</v>
      </c>
      <c r="G31" s="15">
        <v>39</v>
      </c>
      <c r="H31" s="16">
        <f t="shared" si="7"/>
        <v>2.2314443552222545</v>
      </c>
      <c r="I31" s="15">
        <v>12</v>
      </c>
      <c r="J31" s="17">
        <f t="shared" si="2"/>
        <v>56.518066726829765</v>
      </c>
      <c r="K31" s="16">
        <f t="shared" si="8"/>
        <v>1.963671032595584</v>
      </c>
      <c r="L31" s="16">
        <f t="shared" si="3"/>
        <v>8.6078730195970801E-2</v>
      </c>
      <c r="M31" s="16">
        <f t="shared" si="4"/>
        <v>2.440288961690674</v>
      </c>
      <c r="N31" s="15">
        <v>31</v>
      </c>
      <c r="O31" s="15">
        <v>91</v>
      </c>
      <c r="P31" s="18">
        <f t="shared" si="5"/>
        <v>0.83130722870781204</v>
      </c>
      <c r="Q31" s="114">
        <f t="shared" si="6"/>
        <v>2.6816362216381034E-2</v>
      </c>
      <c r="R31" s="119"/>
    </row>
    <row r="32" spans="1:18" ht="13.8" customHeight="1" x14ac:dyDescent="0.25">
      <c r="A32" s="13">
        <v>1997</v>
      </c>
      <c r="B32" s="14">
        <v>4.9652750337105012</v>
      </c>
      <c r="C32" s="15">
        <v>8</v>
      </c>
      <c r="D32" s="16">
        <f t="shared" si="0"/>
        <v>4.5680530310136609</v>
      </c>
      <c r="E32" s="15">
        <v>11.954226994973766</v>
      </c>
      <c r="F32" s="16">
        <f t="shared" si="1"/>
        <v>4.0219776024355083</v>
      </c>
      <c r="G32" s="15">
        <v>39</v>
      </c>
      <c r="H32" s="16">
        <f t="shared" si="7"/>
        <v>2.4534063374856601</v>
      </c>
      <c r="I32" s="15">
        <v>12</v>
      </c>
      <c r="J32" s="17">
        <f t="shared" si="2"/>
        <v>56.518066726829765</v>
      </c>
      <c r="K32" s="16">
        <f t="shared" si="8"/>
        <v>2.1589975769873808</v>
      </c>
      <c r="L32" s="16">
        <f t="shared" si="3"/>
        <v>9.4640989676159165E-2</v>
      </c>
      <c r="M32" s="16">
        <f t="shared" si="4"/>
        <v>2.6830247368242741</v>
      </c>
      <c r="N32" s="15">
        <v>31</v>
      </c>
      <c r="O32" s="15">
        <v>91</v>
      </c>
      <c r="P32" s="18">
        <f t="shared" si="5"/>
        <v>0.91399743781925824</v>
      </c>
      <c r="Q32" s="114">
        <f t="shared" si="6"/>
        <v>2.9483788316750265E-2</v>
      </c>
      <c r="R32" s="119"/>
    </row>
    <row r="33" spans="1:18" ht="13.8" customHeight="1" x14ac:dyDescent="0.25">
      <c r="A33" s="13">
        <v>1998</v>
      </c>
      <c r="B33" s="14">
        <v>5.0449792115604009</v>
      </c>
      <c r="C33" s="15">
        <v>8</v>
      </c>
      <c r="D33" s="16">
        <f t="shared" si="0"/>
        <v>4.6413808746355691</v>
      </c>
      <c r="E33" s="15">
        <v>11.954226994973766</v>
      </c>
      <c r="F33" s="16">
        <f t="shared" si="1"/>
        <v>4.0865396691803344</v>
      </c>
      <c r="G33" s="15">
        <v>39</v>
      </c>
      <c r="H33" s="16">
        <f t="shared" si="7"/>
        <v>2.4927891982000041</v>
      </c>
      <c r="I33" s="15">
        <v>12</v>
      </c>
      <c r="J33" s="17">
        <f t="shared" si="2"/>
        <v>56.518066726829758</v>
      </c>
      <c r="K33" s="16">
        <f t="shared" si="8"/>
        <v>2.1936544944160037</v>
      </c>
      <c r="L33" s="16">
        <f t="shared" si="3"/>
        <v>9.6160197015496052E-2</v>
      </c>
      <c r="M33" s="16">
        <f t="shared" si="4"/>
        <v>2.7260935052908053</v>
      </c>
      <c r="N33" s="15">
        <v>31</v>
      </c>
      <c r="O33" s="15">
        <v>91</v>
      </c>
      <c r="P33" s="18">
        <f t="shared" si="5"/>
        <v>0.92866921608807651</v>
      </c>
      <c r="Q33" s="114">
        <f t="shared" si="6"/>
        <v>2.9957071486712145E-2</v>
      </c>
      <c r="R33" s="119"/>
    </row>
    <row r="34" spans="1:18" ht="13.8" customHeight="1" x14ac:dyDescent="0.25">
      <c r="A34" s="13">
        <v>1999</v>
      </c>
      <c r="B34" s="14">
        <v>6.1592557976333255</v>
      </c>
      <c r="C34" s="15">
        <v>8</v>
      </c>
      <c r="D34" s="16">
        <f t="shared" si="0"/>
        <v>5.6665153338226597</v>
      </c>
      <c r="E34" s="15">
        <v>11.954226994973766</v>
      </c>
      <c r="F34" s="16">
        <f t="shared" si="1"/>
        <v>4.9891272281125039</v>
      </c>
      <c r="G34" s="15">
        <v>39</v>
      </c>
      <c r="H34" s="16">
        <f t="shared" si="7"/>
        <v>3.0433676091486275</v>
      </c>
      <c r="I34" s="15">
        <v>12</v>
      </c>
      <c r="J34" s="17">
        <f t="shared" si="2"/>
        <v>56.518066726829758</v>
      </c>
      <c r="K34" s="16">
        <f t="shared" si="8"/>
        <v>2.6781634960507921</v>
      </c>
      <c r="L34" s="16">
        <f t="shared" si="3"/>
        <v>0.11739894777208952</v>
      </c>
      <c r="M34" s="16">
        <f t="shared" si="4"/>
        <v>3.3282014698648519</v>
      </c>
      <c r="N34" s="15">
        <v>31</v>
      </c>
      <c r="O34" s="15">
        <v>91</v>
      </c>
      <c r="P34" s="18">
        <f t="shared" si="5"/>
        <v>1.133782918305609</v>
      </c>
      <c r="Q34" s="114">
        <f t="shared" si="6"/>
        <v>3.6573642525987382E-2</v>
      </c>
      <c r="R34" s="119"/>
    </row>
    <row r="35" spans="1:18" ht="13.8" customHeight="1" x14ac:dyDescent="0.25">
      <c r="A35" s="13">
        <v>2000</v>
      </c>
      <c r="B35" s="14">
        <v>5.8884478752412477</v>
      </c>
      <c r="C35" s="15">
        <v>8</v>
      </c>
      <c r="D35" s="16">
        <f t="shared" si="0"/>
        <v>5.4173720452219483</v>
      </c>
      <c r="E35" s="15">
        <v>11.954226994973766</v>
      </c>
      <c r="F35" s="16">
        <f t="shared" si="1"/>
        <v>4.7697670937738632</v>
      </c>
      <c r="G35" s="15">
        <v>39</v>
      </c>
      <c r="H35" s="16">
        <f t="shared" si="7"/>
        <v>2.9095579272020569</v>
      </c>
      <c r="I35" s="15">
        <v>12</v>
      </c>
      <c r="J35" s="17">
        <f t="shared" si="2"/>
        <v>56.518066726829758</v>
      </c>
      <c r="K35" s="16">
        <f t="shared" si="8"/>
        <v>2.5604109759378102</v>
      </c>
      <c r="L35" s="16">
        <f t="shared" si="3"/>
        <v>0.11223719346576702</v>
      </c>
      <c r="M35" s="16">
        <f t="shared" si="4"/>
        <v>3.1818683161577619</v>
      </c>
      <c r="N35" s="15">
        <v>31</v>
      </c>
      <c r="O35" s="15">
        <v>91</v>
      </c>
      <c r="P35" s="18">
        <f t="shared" si="5"/>
        <v>1.0839331626471496</v>
      </c>
      <c r="Q35" s="114">
        <f t="shared" si="6"/>
        <v>3.4965585891843537E-2</v>
      </c>
      <c r="R35" s="119"/>
    </row>
    <row r="36" spans="1:18" ht="13.8" customHeight="1" x14ac:dyDescent="0.25">
      <c r="A36" s="19">
        <v>2001</v>
      </c>
      <c r="B36" s="20">
        <v>5.39869385492507</v>
      </c>
      <c r="C36" s="21">
        <v>8</v>
      </c>
      <c r="D36" s="20">
        <f t="shared" si="0"/>
        <v>4.9667983465310641</v>
      </c>
      <c r="E36" s="21">
        <v>11.954226994973766</v>
      </c>
      <c r="F36" s="20">
        <f t="shared" si="1"/>
        <v>4.373055997804137</v>
      </c>
      <c r="G36" s="21">
        <v>39</v>
      </c>
      <c r="H36" s="20">
        <f t="shared" si="7"/>
        <v>2.6675641586605234</v>
      </c>
      <c r="I36" s="21">
        <v>12</v>
      </c>
      <c r="J36" s="22">
        <f t="shared" si="2"/>
        <v>56.518066726829773</v>
      </c>
      <c r="K36" s="20">
        <f t="shared" si="8"/>
        <v>2.3474564596212604</v>
      </c>
      <c r="L36" s="20">
        <f t="shared" si="3"/>
        <v>0.10290220096969908</v>
      </c>
      <c r="M36" s="20">
        <f t="shared" si="4"/>
        <v>2.9172259463904839</v>
      </c>
      <c r="N36" s="21">
        <v>31</v>
      </c>
      <c r="O36" s="21">
        <v>91</v>
      </c>
      <c r="P36" s="23">
        <f t="shared" si="5"/>
        <v>0.99378026745170323</v>
      </c>
      <c r="Q36" s="115">
        <f t="shared" si="6"/>
        <v>3.2057427982313008E-2</v>
      </c>
      <c r="R36" s="119"/>
    </row>
    <row r="37" spans="1:18" ht="13.8" customHeight="1" x14ac:dyDescent="0.25">
      <c r="A37" s="19">
        <v>2002</v>
      </c>
      <c r="B37" s="20">
        <v>5.3513382375993448</v>
      </c>
      <c r="C37" s="21">
        <v>8</v>
      </c>
      <c r="D37" s="20">
        <f t="shared" si="0"/>
        <v>4.9232311785913971</v>
      </c>
      <c r="E37" s="21">
        <v>11.954226994973766</v>
      </c>
      <c r="F37" s="20">
        <f t="shared" si="1"/>
        <v>4.3346969480152593</v>
      </c>
      <c r="G37" s="21">
        <v>39</v>
      </c>
      <c r="H37" s="20">
        <f t="shared" si="7"/>
        <v>2.6441651382893081</v>
      </c>
      <c r="I37" s="21">
        <v>12</v>
      </c>
      <c r="J37" s="22">
        <f t="shared" si="2"/>
        <v>56.518066726829765</v>
      </c>
      <c r="K37" s="20">
        <f t="shared" si="8"/>
        <v>2.3268653216945911</v>
      </c>
      <c r="L37" s="20">
        <f t="shared" si="3"/>
        <v>0.10199957574551632</v>
      </c>
      <c r="M37" s="20">
        <f t="shared" si="4"/>
        <v>2.8916369725975151</v>
      </c>
      <c r="N37" s="21">
        <v>31</v>
      </c>
      <c r="O37" s="21">
        <v>91</v>
      </c>
      <c r="P37" s="23">
        <f t="shared" si="5"/>
        <v>0.98506314451124155</v>
      </c>
      <c r="Q37" s="115">
        <f t="shared" si="6"/>
        <v>3.1776230468104565E-2</v>
      </c>
      <c r="R37" s="119"/>
    </row>
    <row r="38" spans="1:18" ht="13.8" customHeight="1" x14ac:dyDescent="0.25">
      <c r="A38" s="19">
        <v>2003</v>
      </c>
      <c r="B38" s="20">
        <v>5.3472684241119701</v>
      </c>
      <c r="C38" s="21">
        <v>8</v>
      </c>
      <c r="D38" s="20">
        <f t="shared" si="0"/>
        <v>4.9194869501830123</v>
      </c>
      <c r="E38" s="21">
        <v>11.954226994973766</v>
      </c>
      <c r="F38" s="20">
        <f t="shared" si="1"/>
        <v>4.3314003131700227</v>
      </c>
      <c r="G38" s="21">
        <v>39</v>
      </c>
      <c r="H38" s="20">
        <f t="shared" si="7"/>
        <v>2.6421541910337139</v>
      </c>
      <c r="I38" s="21">
        <v>12</v>
      </c>
      <c r="J38" s="22">
        <f t="shared" si="2"/>
        <v>56.518066726829773</v>
      </c>
      <c r="K38" s="20">
        <f t="shared" si="8"/>
        <v>2.325095688109668</v>
      </c>
      <c r="L38" s="20">
        <f t="shared" si="3"/>
        <v>0.10192200276645121</v>
      </c>
      <c r="M38" s="20">
        <f t="shared" si="4"/>
        <v>2.8894378174275084</v>
      </c>
      <c r="N38" s="21">
        <v>31</v>
      </c>
      <c r="O38" s="21">
        <v>91</v>
      </c>
      <c r="P38" s="23">
        <f t="shared" si="5"/>
        <v>0.98431398176101936</v>
      </c>
      <c r="Q38" s="115">
        <f t="shared" si="6"/>
        <v>3.1752063927774819E-2</v>
      </c>
      <c r="R38" s="119"/>
    </row>
    <row r="39" spans="1:18" ht="13.8" customHeight="1" x14ac:dyDescent="0.25">
      <c r="A39" s="19">
        <v>2004</v>
      </c>
      <c r="B39" s="20">
        <v>5.3137156388798816</v>
      </c>
      <c r="C39" s="21">
        <v>8</v>
      </c>
      <c r="D39" s="20">
        <f t="shared" si="0"/>
        <v>4.8886183877694913</v>
      </c>
      <c r="E39" s="21">
        <v>11.954226994973766</v>
      </c>
      <c r="F39" s="20">
        <f t="shared" si="1"/>
        <v>4.3042218487774999</v>
      </c>
      <c r="G39" s="21">
        <v>39</v>
      </c>
      <c r="H39" s="20">
        <f t="shared" si="7"/>
        <v>2.6255753277542748</v>
      </c>
      <c r="I39" s="21">
        <v>12</v>
      </c>
      <c r="J39" s="22">
        <f t="shared" si="2"/>
        <v>56.518066726829758</v>
      </c>
      <c r="K39" s="20">
        <f t="shared" si="8"/>
        <v>2.3105062884237619</v>
      </c>
      <c r="L39" s="20">
        <f t="shared" si="3"/>
        <v>0.10128246743775395</v>
      </c>
      <c r="M39" s="20">
        <f t="shared" si="4"/>
        <v>2.8713073106266052</v>
      </c>
      <c r="N39" s="21">
        <v>31</v>
      </c>
      <c r="O39" s="21">
        <v>91</v>
      </c>
      <c r="P39" s="23">
        <f t="shared" si="5"/>
        <v>0.97813765526840402</v>
      </c>
      <c r="Q39" s="115">
        <f t="shared" si="6"/>
        <v>3.1552827589303355E-2</v>
      </c>
      <c r="R39" s="119"/>
    </row>
    <row r="40" spans="1:18" ht="13.8" customHeight="1" x14ac:dyDescent="0.25">
      <c r="A40" s="19">
        <v>2005</v>
      </c>
      <c r="B40" s="20">
        <v>5.3416230037524768</v>
      </c>
      <c r="C40" s="21">
        <v>8</v>
      </c>
      <c r="D40" s="20">
        <f t="shared" si="0"/>
        <v>4.9142931634522782</v>
      </c>
      <c r="E40" s="21">
        <v>11.954226994973766</v>
      </c>
      <c r="F40" s="20">
        <f t="shared" si="1"/>
        <v>4.3268274034947156</v>
      </c>
      <c r="G40" s="21">
        <v>39</v>
      </c>
      <c r="H40" s="20">
        <f t="shared" si="7"/>
        <v>2.6393647161317766</v>
      </c>
      <c r="I40" s="21">
        <v>12</v>
      </c>
      <c r="J40" s="22">
        <f t="shared" si="2"/>
        <v>56.518066726829765</v>
      </c>
      <c r="K40" s="20">
        <f t="shared" si="8"/>
        <v>2.3226409501959635</v>
      </c>
      <c r="L40" s="20">
        <f t="shared" si="3"/>
        <v>0.10181439781680936</v>
      </c>
      <c r="M40" s="20">
        <f t="shared" si="4"/>
        <v>2.8863872709076368</v>
      </c>
      <c r="N40" s="21">
        <v>31</v>
      </c>
      <c r="O40" s="21">
        <v>91</v>
      </c>
      <c r="P40" s="23">
        <f t="shared" si="5"/>
        <v>0.98327478459490925</v>
      </c>
      <c r="Q40" s="115">
        <f t="shared" si="6"/>
        <v>3.171854143854546E-2</v>
      </c>
      <c r="R40" s="119"/>
    </row>
    <row r="41" spans="1:18" ht="13.8" customHeight="1" x14ac:dyDescent="0.25">
      <c r="A41" s="13">
        <v>2006</v>
      </c>
      <c r="B41" s="14">
        <v>5.761133951017543</v>
      </c>
      <c r="C41" s="15">
        <v>8</v>
      </c>
      <c r="D41" s="16">
        <f t="shared" si="0"/>
        <v>5.3002432349361399</v>
      </c>
      <c r="E41" s="15">
        <v>11.954226994973766</v>
      </c>
      <c r="F41" s="16">
        <f t="shared" si="1"/>
        <v>4.6666401273461329</v>
      </c>
      <c r="G41" s="15">
        <v>39</v>
      </c>
      <c r="H41" s="16">
        <f t="shared" si="7"/>
        <v>2.8466504776811412</v>
      </c>
      <c r="I41" s="15">
        <v>12</v>
      </c>
      <c r="J41" s="17">
        <f t="shared" si="2"/>
        <v>56.518066726829765</v>
      </c>
      <c r="K41" s="16">
        <f t="shared" si="8"/>
        <v>2.5050524203594042</v>
      </c>
      <c r="L41" s="16">
        <f t="shared" si="3"/>
        <v>0.10981051705685059</v>
      </c>
      <c r="M41" s="16">
        <f t="shared" si="4"/>
        <v>3.1130732533031855</v>
      </c>
      <c r="N41" s="15">
        <v>31</v>
      </c>
      <c r="O41" s="15">
        <v>91</v>
      </c>
      <c r="P41" s="18">
        <f t="shared" si="5"/>
        <v>1.0604974818944917</v>
      </c>
      <c r="Q41" s="114">
        <f t="shared" si="6"/>
        <v>3.4209596190144895E-2</v>
      </c>
      <c r="R41" s="119"/>
    </row>
    <row r="42" spans="1:18" ht="13.8" customHeight="1" x14ac:dyDescent="0.25">
      <c r="A42" s="13">
        <v>2007</v>
      </c>
      <c r="B42" s="14">
        <v>5.636014653412591</v>
      </c>
      <c r="C42" s="15">
        <v>8</v>
      </c>
      <c r="D42" s="16">
        <f t="shared" si="0"/>
        <v>5.1851334811395837</v>
      </c>
      <c r="E42" s="15">
        <v>10.908513843274324</v>
      </c>
      <c r="F42" s="16">
        <f t="shared" si="1"/>
        <v>4.6195124775572207</v>
      </c>
      <c r="G42" s="15">
        <v>39</v>
      </c>
      <c r="H42" s="16">
        <f t="shared" si="7"/>
        <v>2.8179026113099046</v>
      </c>
      <c r="I42" s="15">
        <v>12</v>
      </c>
      <c r="J42" s="17">
        <f t="shared" si="2"/>
        <v>56.001635012584082</v>
      </c>
      <c r="K42" s="16">
        <f t="shared" si="8"/>
        <v>2.4797542979527161</v>
      </c>
      <c r="L42" s="16">
        <f t="shared" si="3"/>
        <v>0.10870155826642043</v>
      </c>
      <c r="M42" s="16">
        <f t="shared" si="4"/>
        <v>3.0816348260738859</v>
      </c>
      <c r="N42" s="15">
        <v>31</v>
      </c>
      <c r="O42" s="15">
        <v>91</v>
      </c>
      <c r="P42" s="18">
        <f t="shared" si="5"/>
        <v>1.049787688003192</v>
      </c>
      <c r="Q42" s="114">
        <f t="shared" si="6"/>
        <v>3.38641189678449E-2</v>
      </c>
      <c r="R42" s="119"/>
    </row>
    <row r="43" spans="1:18" ht="13.8" customHeight="1" x14ac:dyDescent="0.25">
      <c r="A43" s="13">
        <v>2008</v>
      </c>
      <c r="B43" s="14">
        <v>6.0348707897496672</v>
      </c>
      <c r="C43" s="15">
        <v>8</v>
      </c>
      <c r="D43" s="16">
        <f t="shared" si="0"/>
        <v>5.5520811265696937</v>
      </c>
      <c r="E43" s="15">
        <v>9.8628006915748827</v>
      </c>
      <c r="F43" s="16">
        <f t="shared" si="1"/>
        <v>5.0044904308215798</v>
      </c>
      <c r="G43" s="15">
        <v>39</v>
      </c>
      <c r="H43" s="16">
        <f t="shared" si="7"/>
        <v>3.0527391628011635</v>
      </c>
      <c r="I43" s="15">
        <v>12</v>
      </c>
      <c r="J43" s="17">
        <f t="shared" si="2"/>
        <v>55.485203298338405</v>
      </c>
      <c r="K43" s="16">
        <f t="shared" si="8"/>
        <v>2.6864104632650241</v>
      </c>
      <c r="L43" s="16">
        <f t="shared" si="3"/>
        <v>0.11776045866367228</v>
      </c>
      <c r="M43" s="16">
        <f t="shared" si="4"/>
        <v>3.3384501228857775</v>
      </c>
      <c r="N43" s="15">
        <v>31</v>
      </c>
      <c r="O43" s="15">
        <v>91</v>
      </c>
      <c r="P43" s="18">
        <f t="shared" si="5"/>
        <v>1.1372742176863637</v>
      </c>
      <c r="Q43" s="114">
        <f t="shared" si="6"/>
        <v>3.6686265086656893E-2</v>
      </c>
      <c r="R43" s="119"/>
    </row>
    <row r="44" spans="1:18" ht="13.8" customHeight="1" x14ac:dyDescent="0.25">
      <c r="A44" s="13">
        <v>2009</v>
      </c>
      <c r="B44" s="14">
        <v>6.20726925617336</v>
      </c>
      <c r="C44" s="15">
        <v>8</v>
      </c>
      <c r="D44" s="16">
        <f t="shared" si="0"/>
        <v>5.7106877156794909</v>
      </c>
      <c r="E44" s="15">
        <v>8.8170875398754411</v>
      </c>
      <c r="F44" s="16">
        <f t="shared" si="1"/>
        <v>5.2071713806591173</v>
      </c>
      <c r="G44" s="15">
        <v>39</v>
      </c>
      <c r="H44" s="16">
        <f t="shared" si="7"/>
        <v>3.1763745422020615</v>
      </c>
      <c r="I44" s="15">
        <v>12</v>
      </c>
      <c r="J44" s="17">
        <f t="shared" si="2"/>
        <v>54.968771584092721</v>
      </c>
      <c r="K44" s="16">
        <f t="shared" si="8"/>
        <v>2.7952095971378141</v>
      </c>
      <c r="L44" s="16">
        <f t="shared" si="3"/>
        <v>0.12252973576494527</v>
      </c>
      <c r="M44" s="16">
        <f t="shared" si="4"/>
        <v>3.4736567440683159</v>
      </c>
      <c r="N44" s="15">
        <v>31</v>
      </c>
      <c r="O44" s="15">
        <v>91</v>
      </c>
      <c r="P44" s="18">
        <f t="shared" si="5"/>
        <v>1.1833336161111847</v>
      </c>
      <c r="Q44" s="114">
        <f t="shared" si="6"/>
        <v>3.8172052132618858E-2</v>
      </c>
      <c r="R44" s="119"/>
    </row>
    <row r="45" spans="1:18" ht="13.8" customHeight="1" x14ac:dyDescent="0.25">
      <c r="A45" s="13">
        <v>2010</v>
      </c>
      <c r="B45" s="14">
        <v>5.9538703016606966</v>
      </c>
      <c r="C45" s="15">
        <v>8</v>
      </c>
      <c r="D45" s="16">
        <f t="shared" si="0"/>
        <v>5.4775606775278405</v>
      </c>
      <c r="E45" s="15">
        <v>7.7713743881759987</v>
      </c>
      <c r="F45" s="16">
        <f t="shared" si="1"/>
        <v>5.0518789299376419</v>
      </c>
      <c r="G45" s="15">
        <v>39</v>
      </c>
      <c r="H45" s="16">
        <f t="shared" si="7"/>
        <v>3.0816461472619618</v>
      </c>
      <c r="I45" s="15">
        <v>12</v>
      </c>
      <c r="J45" s="17">
        <f t="shared" si="2"/>
        <v>54.452339869847052</v>
      </c>
      <c r="K45" s="16">
        <f t="shared" si="8"/>
        <v>2.7118486095905263</v>
      </c>
      <c r="L45" s="16">
        <f t="shared" si="3"/>
        <v>0.11887555548889979</v>
      </c>
      <c r="M45" s="16">
        <f t="shared" si="4"/>
        <v>3.3700625603325647</v>
      </c>
      <c r="N45" s="15">
        <v>31</v>
      </c>
      <c r="O45" s="15">
        <v>91</v>
      </c>
      <c r="P45" s="18">
        <f t="shared" si="5"/>
        <v>1.148043289783621</v>
      </c>
      <c r="Q45" s="114">
        <f t="shared" si="6"/>
        <v>3.7033654509149062E-2</v>
      </c>
      <c r="R45" s="119"/>
    </row>
    <row r="46" spans="1:18" ht="13.8" customHeight="1" x14ac:dyDescent="0.25">
      <c r="A46" s="24">
        <v>2011</v>
      </c>
      <c r="B46" s="20">
        <v>5.9432542869493892</v>
      </c>
      <c r="C46" s="25">
        <v>8</v>
      </c>
      <c r="D46" s="26">
        <f t="shared" si="0"/>
        <v>5.4677939439934384</v>
      </c>
      <c r="E46" s="21">
        <v>6.7256612364765562</v>
      </c>
      <c r="F46" s="26">
        <f t="shared" si="1"/>
        <v>5.1000486462118593</v>
      </c>
      <c r="G46" s="25">
        <v>39</v>
      </c>
      <c r="H46" s="20">
        <f t="shared" si="7"/>
        <v>3.111029674189234</v>
      </c>
      <c r="I46" s="25">
        <v>12</v>
      </c>
      <c r="J46" s="27">
        <f t="shared" si="2"/>
        <v>53.935908155601361</v>
      </c>
      <c r="K46" s="20">
        <f t="shared" si="8"/>
        <v>2.7377061132865261</v>
      </c>
      <c r="L46" s="26">
        <f t="shared" si="3"/>
        <v>0.12000903510297101</v>
      </c>
      <c r="M46" s="26">
        <f t="shared" si="4"/>
        <v>3.4021961406516765</v>
      </c>
      <c r="N46" s="25">
        <v>31</v>
      </c>
      <c r="O46" s="25">
        <v>91</v>
      </c>
      <c r="P46" s="28">
        <f t="shared" si="5"/>
        <v>1.1589898940681536</v>
      </c>
      <c r="Q46" s="116">
        <f t="shared" si="6"/>
        <v>3.7386770776392048E-2</v>
      </c>
      <c r="R46" s="119"/>
    </row>
    <row r="47" spans="1:18" ht="13.8" customHeight="1" x14ac:dyDescent="0.25">
      <c r="A47" s="19">
        <v>2012</v>
      </c>
      <c r="B47" s="20">
        <v>6.3053524106775534</v>
      </c>
      <c r="C47" s="21">
        <v>8</v>
      </c>
      <c r="D47" s="20">
        <f t="shared" ref="D47:D52" si="9">+B47-B47*(C47/100)</f>
        <v>5.8009242178233489</v>
      </c>
      <c r="E47" s="25">
        <v>6.7256612364765562</v>
      </c>
      <c r="F47" s="20">
        <f t="shared" ref="F47:F52" si="10">+(D47-D47*(E47)/100)</f>
        <v>5.4107737063478227</v>
      </c>
      <c r="G47" s="21">
        <v>39</v>
      </c>
      <c r="H47" s="20">
        <f t="shared" si="7"/>
        <v>3.3005719608721718</v>
      </c>
      <c r="I47" s="21">
        <v>12</v>
      </c>
      <c r="J47" s="22">
        <f t="shared" ref="J47:J52" si="11">100-(K47/B47*100)</f>
        <v>53.935908155601368</v>
      </c>
      <c r="K47" s="20">
        <f t="shared" si="8"/>
        <v>2.9045033255675112</v>
      </c>
      <c r="L47" s="20">
        <f t="shared" ref="L47:L52" si="12">+(K47/365)*16</f>
        <v>0.12732069372350735</v>
      </c>
      <c r="M47" s="20">
        <f t="shared" ref="M47:M52" si="13">+L47*28.3495</f>
        <v>3.6094780067145713</v>
      </c>
      <c r="N47" s="21">
        <v>31</v>
      </c>
      <c r="O47" s="21">
        <v>91</v>
      </c>
      <c r="P47" s="23">
        <f t="shared" ref="P47:P52" si="14">+Q47*N47</f>
        <v>1.2296023978917772</v>
      </c>
      <c r="Q47" s="115">
        <f t="shared" ref="Q47:Q52" si="15">+M47/O47</f>
        <v>3.9664593480379907E-2</v>
      </c>
      <c r="R47" s="119"/>
    </row>
    <row r="48" spans="1:18" ht="13.8" customHeight="1" x14ac:dyDescent="0.25">
      <c r="A48" s="19">
        <v>2013</v>
      </c>
      <c r="B48" s="20">
        <v>6.9303936140138971</v>
      </c>
      <c r="C48" s="21">
        <v>8</v>
      </c>
      <c r="D48" s="20">
        <f t="shared" si="9"/>
        <v>6.3759621248927854</v>
      </c>
      <c r="E48" s="25">
        <v>6.7256612364765562</v>
      </c>
      <c r="F48" s="20">
        <f t="shared" si="10"/>
        <v>5.9471365118064448</v>
      </c>
      <c r="G48" s="21">
        <v>39</v>
      </c>
      <c r="H48" s="20">
        <f t="shared" si="7"/>
        <v>3.627753272201931</v>
      </c>
      <c r="I48" s="21">
        <v>12</v>
      </c>
      <c r="J48" s="22">
        <f t="shared" si="11"/>
        <v>53.935908155601368</v>
      </c>
      <c r="K48" s="20">
        <f t="shared" si="8"/>
        <v>3.1924228795376992</v>
      </c>
      <c r="L48" s="20">
        <f t="shared" si="12"/>
        <v>0.1399418248564471</v>
      </c>
      <c r="M48" s="20">
        <f t="shared" si="13"/>
        <v>3.9672807637678469</v>
      </c>
      <c r="N48" s="21">
        <v>31</v>
      </c>
      <c r="O48" s="21">
        <v>91</v>
      </c>
      <c r="P48" s="23">
        <f t="shared" si="14"/>
        <v>1.3514912491956401</v>
      </c>
      <c r="Q48" s="115">
        <f t="shared" si="15"/>
        <v>4.359649190953678E-2</v>
      </c>
      <c r="R48" s="119"/>
    </row>
    <row r="49" spans="1:18" ht="13.8" customHeight="1" x14ac:dyDescent="0.25">
      <c r="A49" s="19">
        <v>2014</v>
      </c>
      <c r="B49" s="20">
        <v>6.6497285281697174</v>
      </c>
      <c r="C49" s="21">
        <v>8</v>
      </c>
      <c r="D49" s="20">
        <f t="shared" si="9"/>
        <v>6.1177502459161399</v>
      </c>
      <c r="E49" s="25">
        <v>6.7256612364765562</v>
      </c>
      <c r="F49" s="20">
        <f t="shared" si="10"/>
        <v>5.706291089082109</v>
      </c>
      <c r="G49" s="21">
        <v>39</v>
      </c>
      <c r="H49" s="20">
        <f t="shared" si="7"/>
        <v>3.4808375643400864</v>
      </c>
      <c r="I49" s="21">
        <v>12</v>
      </c>
      <c r="J49" s="22">
        <f t="shared" si="11"/>
        <v>53.935908155601368</v>
      </c>
      <c r="K49" s="20">
        <f t="shared" si="8"/>
        <v>3.0631370566192762</v>
      </c>
      <c r="L49" s="20">
        <f t="shared" si="12"/>
        <v>0.13427450111207787</v>
      </c>
      <c r="M49" s="20">
        <f t="shared" si="13"/>
        <v>3.8066149692768514</v>
      </c>
      <c r="N49" s="21">
        <v>31</v>
      </c>
      <c r="O49" s="21">
        <v>91</v>
      </c>
      <c r="P49" s="23">
        <f t="shared" si="14"/>
        <v>1.2967589455778283</v>
      </c>
      <c r="Q49" s="115">
        <f t="shared" si="15"/>
        <v>4.1830933728317046E-2</v>
      </c>
      <c r="R49" s="119"/>
    </row>
    <row r="50" spans="1:18" ht="13.8" customHeight="1" x14ac:dyDescent="0.25">
      <c r="A50" s="24">
        <v>2015</v>
      </c>
      <c r="B50" s="20">
        <v>7.4102234911031442</v>
      </c>
      <c r="C50" s="25">
        <v>8</v>
      </c>
      <c r="D50" s="26">
        <f t="shared" si="9"/>
        <v>6.8174056118148929</v>
      </c>
      <c r="E50" s="25">
        <v>6.7256612364765562</v>
      </c>
      <c r="F50" s="26">
        <f t="shared" si="10"/>
        <v>6.3588900052476811</v>
      </c>
      <c r="G50" s="25">
        <v>39</v>
      </c>
      <c r="H50" s="20">
        <f t="shared" si="7"/>
        <v>3.8789229032010857</v>
      </c>
      <c r="I50" s="25">
        <v>12</v>
      </c>
      <c r="J50" s="27">
        <f t="shared" si="11"/>
        <v>53.935908155601368</v>
      </c>
      <c r="K50" s="20">
        <f t="shared" si="8"/>
        <v>3.4134521548169552</v>
      </c>
      <c r="L50" s="26">
        <f t="shared" si="12"/>
        <v>0.14963077938923638</v>
      </c>
      <c r="M50" s="26">
        <f t="shared" si="13"/>
        <v>4.2419577802951567</v>
      </c>
      <c r="N50" s="25">
        <v>31</v>
      </c>
      <c r="O50" s="25">
        <v>91</v>
      </c>
      <c r="P50" s="28">
        <f t="shared" si="14"/>
        <v>1.4450625405401083</v>
      </c>
      <c r="Q50" s="116">
        <f t="shared" si="15"/>
        <v>4.6614920662584138E-2</v>
      </c>
      <c r="R50" s="119"/>
    </row>
    <row r="51" spans="1:18" ht="13.8" customHeight="1" x14ac:dyDescent="0.25">
      <c r="A51" s="29">
        <v>2016</v>
      </c>
      <c r="B51" s="14">
        <v>7.4536788948646411</v>
      </c>
      <c r="C51" s="30">
        <v>8</v>
      </c>
      <c r="D51" s="14">
        <f t="shared" si="9"/>
        <v>6.8573845832754694</v>
      </c>
      <c r="E51" s="30">
        <v>6.7256612364765562</v>
      </c>
      <c r="F51" s="14">
        <f t="shared" si="10"/>
        <v>6.3961801265219922</v>
      </c>
      <c r="G51" s="30">
        <v>39</v>
      </c>
      <c r="H51" s="14">
        <f t="shared" si="7"/>
        <v>3.9016698771784153</v>
      </c>
      <c r="I51" s="30">
        <v>12</v>
      </c>
      <c r="J51" s="32">
        <f t="shared" si="11"/>
        <v>53.935908155601368</v>
      </c>
      <c r="K51" s="14">
        <f t="shared" si="8"/>
        <v>3.4334694919170055</v>
      </c>
      <c r="L51" s="14">
        <f t="shared" si="12"/>
        <v>0.15050825170047147</v>
      </c>
      <c r="M51" s="14">
        <f t="shared" si="13"/>
        <v>4.2668336815825159</v>
      </c>
      <c r="N51" s="30">
        <v>31</v>
      </c>
      <c r="O51" s="30">
        <v>91</v>
      </c>
      <c r="P51" s="33">
        <f t="shared" si="14"/>
        <v>1.4535367486709669</v>
      </c>
      <c r="Q51" s="117">
        <f t="shared" si="15"/>
        <v>4.6888282215192485E-2</v>
      </c>
      <c r="R51" s="119"/>
    </row>
    <row r="52" spans="1:18" ht="13.8" customHeight="1" x14ac:dyDescent="0.25">
      <c r="A52" s="29">
        <v>2017</v>
      </c>
      <c r="B52" s="14">
        <v>7.1171773455016201</v>
      </c>
      <c r="C52" s="30">
        <v>8</v>
      </c>
      <c r="D52" s="14">
        <f t="shared" si="9"/>
        <v>6.5478031578614901</v>
      </c>
      <c r="E52" s="30">
        <v>6.7256612364765562</v>
      </c>
      <c r="F52" s="14">
        <f t="shared" si="10"/>
        <v>6.1074200990324119</v>
      </c>
      <c r="G52" s="30">
        <v>39</v>
      </c>
      <c r="H52" s="14">
        <f t="shared" si="7"/>
        <v>3.7255262604097714</v>
      </c>
      <c r="I52" s="30">
        <v>12</v>
      </c>
      <c r="J52" s="32">
        <f t="shared" si="11"/>
        <v>53.935908155601368</v>
      </c>
      <c r="K52" s="14">
        <f t="shared" si="8"/>
        <v>3.2784631091605991</v>
      </c>
      <c r="L52" s="14">
        <f t="shared" si="12"/>
        <v>0.14371345136046462</v>
      </c>
      <c r="M52" s="14">
        <f t="shared" si="13"/>
        <v>4.0742044893434919</v>
      </c>
      <c r="N52" s="30">
        <v>31</v>
      </c>
      <c r="O52" s="30">
        <v>91</v>
      </c>
      <c r="P52" s="33">
        <f t="shared" si="14"/>
        <v>1.3879158150510795</v>
      </c>
      <c r="Q52" s="117">
        <f t="shared" si="15"/>
        <v>4.4771477904873534E-2</v>
      </c>
      <c r="R52" s="119"/>
    </row>
    <row r="53" spans="1:18" ht="13.8" customHeight="1" x14ac:dyDescent="0.25">
      <c r="A53" s="59">
        <v>2018</v>
      </c>
      <c r="B53" s="14">
        <v>5.9415242294967081</v>
      </c>
      <c r="C53" s="31">
        <v>8</v>
      </c>
      <c r="D53" s="35">
        <f>+B53-B53*(C53/100)</f>
        <v>5.4662022911369714</v>
      </c>
      <c r="E53" s="31">
        <v>6.7256612364765562</v>
      </c>
      <c r="F53" s="35">
        <f>+(D53-D53*(E53)/100)</f>
        <v>5.0985640425345791</v>
      </c>
      <c r="G53" s="31">
        <v>39</v>
      </c>
      <c r="H53" s="35">
        <f>F53-(F53*G53/100)</f>
        <v>3.1101240659460929</v>
      </c>
      <c r="I53" s="31">
        <v>12</v>
      </c>
      <c r="J53" s="60">
        <f>100-(K53/B53*100)</f>
        <v>53.935908155601368</v>
      </c>
      <c r="K53" s="35">
        <f>+H53-H53*I53/100</f>
        <v>2.7369091780325618</v>
      </c>
      <c r="L53" s="35">
        <f>+(K53/365)*16</f>
        <v>0.11997410095485203</v>
      </c>
      <c r="M53" s="35">
        <f>+L53*28.3495</f>
        <v>3.4012057750195774</v>
      </c>
      <c r="N53" s="31">
        <v>31</v>
      </c>
      <c r="O53" s="31">
        <v>91</v>
      </c>
      <c r="P53" s="61">
        <f>+Q53*N53</f>
        <v>1.1586525167649109</v>
      </c>
      <c r="Q53" s="120">
        <f>+M53/O53</f>
        <v>3.7375887637577772E-2</v>
      </c>
      <c r="R53" s="119"/>
    </row>
    <row r="54" spans="1:18" ht="13.8" customHeight="1" x14ac:dyDescent="0.25">
      <c r="A54" s="59">
        <v>2019</v>
      </c>
      <c r="B54" s="14">
        <v>5.9141958981124709</v>
      </c>
      <c r="C54" s="31">
        <v>8</v>
      </c>
      <c r="D54" s="35">
        <f>+B54-B54*(C54/100)</f>
        <v>5.4410602262634731</v>
      </c>
      <c r="E54" s="31">
        <v>6.7256612364765562</v>
      </c>
      <c r="F54" s="35">
        <f>+(D54-D54*(E54)/100)</f>
        <v>5.0751129477723271</v>
      </c>
      <c r="G54" s="31">
        <v>39</v>
      </c>
      <c r="H54" s="35">
        <f>F54-(F54*G54/100)</f>
        <v>3.0958188981411192</v>
      </c>
      <c r="I54" s="31">
        <v>12</v>
      </c>
      <c r="J54" s="60">
        <f>100-(K54/B54*100)</f>
        <v>53.935908155601368</v>
      </c>
      <c r="K54" s="35">
        <f>+H54-H54*I54/100</f>
        <v>2.7243206303641849</v>
      </c>
      <c r="L54" s="35">
        <f>+(K54/365)*16</f>
        <v>0.11942227420774509</v>
      </c>
      <c r="M54" s="35">
        <f>+L54*28.3495</f>
        <v>3.3855617626524692</v>
      </c>
      <c r="N54" s="31">
        <v>31</v>
      </c>
      <c r="O54" s="31">
        <v>91</v>
      </c>
      <c r="P54" s="61">
        <f>+Q54*N54</f>
        <v>1.1533232378266653</v>
      </c>
      <c r="Q54" s="120">
        <f>+M54/O54</f>
        <v>3.7203975413763399E-2</v>
      </c>
      <c r="R54" s="119"/>
    </row>
    <row r="55" spans="1:18" ht="13.8" customHeight="1" x14ac:dyDescent="0.25">
      <c r="A55" s="59">
        <v>2020</v>
      </c>
      <c r="B55" s="37">
        <v>5.863488847094569</v>
      </c>
      <c r="C55" s="31">
        <v>8</v>
      </c>
      <c r="D55" s="35">
        <f>+B55-B55*(C55/100)</f>
        <v>5.3944097393270036</v>
      </c>
      <c r="E55" s="31">
        <v>6.7256612364765562</v>
      </c>
      <c r="F55" s="35">
        <f>+(D55-D55*(E55)/100)</f>
        <v>5.0316000145523709</v>
      </c>
      <c r="G55" s="31">
        <v>39</v>
      </c>
      <c r="H55" s="35">
        <f>F55-(F55*G55/100)</f>
        <v>3.0692760088769462</v>
      </c>
      <c r="I55" s="31">
        <v>12</v>
      </c>
      <c r="J55" s="60">
        <f>100-(K55/B55*100)</f>
        <v>53.935908155601368</v>
      </c>
      <c r="K55" s="35">
        <f>+H55-H55*I55/100</f>
        <v>2.7009628878117127</v>
      </c>
      <c r="L55" s="35">
        <f>+(K55/365)*16</f>
        <v>0.11839837316434905</v>
      </c>
      <c r="M55" s="35">
        <f>+L55*28.3495</f>
        <v>3.3565346800227132</v>
      </c>
      <c r="N55" s="31">
        <v>31</v>
      </c>
      <c r="O55" s="31">
        <v>91</v>
      </c>
      <c r="P55" s="61">
        <f>+Q55*N55</f>
        <v>1.1434348909967484</v>
      </c>
      <c r="Q55" s="120">
        <f>+M55/O55</f>
        <v>3.6884996483766079E-2</v>
      </c>
      <c r="R55" s="119"/>
    </row>
    <row r="56" spans="1:18" ht="13.8" customHeight="1" x14ac:dyDescent="0.25">
      <c r="A56" s="19">
        <v>2021</v>
      </c>
      <c r="B56" s="121">
        <v>5.0577530529507984</v>
      </c>
      <c r="C56" s="21">
        <v>8</v>
      </c>
      <c r="D56" s="20">
        <f t="shared" ref="D56:D57" si="16">+B56-B56*(C56/100)</f>
        <v>4.6531328087147346</v>
      </c>
      <c r="E56" s="21">
        <v>6.7256612364765562</v>
      </c>
      <c r="F56" s="20">
        <f t="shared" ref="F56:F57" si="17">+(D56-D56*(E56)/100)</f>
        <v>4.340178859117235</v>
      </c>
      <c r="G56" s="21">
        <v>39</v>
      </c>
      <c r="H56" s="20">
        <f t="shared" ref="H56:H57" si="18">F56-(F56*G56/100)</f>
        <v>2.6475091040615135</v>
      </c>
      <c r="I56" s="21">
        <v>12</v>
      </c>
      <c r="J56" s="22">
        <f t="shared" ref="J56:J57" si="19">100-(K56/B56*100)</f>
        <v>53.935908155601368</v>
      </c>
      <c r="K56" s="20">
        <f t="shared" ref="K56:K57" si="20">+H56-H56*I56/100</f>
        <v>2.3298080115741318</v>
      </c>
      <c r="L56" s="20">
        <f t="shared" ref="L56:L57" si="21">+(K56/365)*16</f>
        <v>0.1021285703703729</v>
      </c>
      <c r="M56" s="20">
        <f t="shared" ref="M56:M57" si="22">+L56*28.3495</f>
        <v>2.8952939057148863</v>
      </c>
      <c r="N56" s="21">
        <v>31</v>
      </c>
      <c r="O56" s="21">
        <v>91</v>
      </c>
      <c r="P56" s="23">
        <f t="shared" ref="P56:P57" si="23">+Q56*N56</f>
        <v>0.98630891293584033</v>
      </c>
      <c r="Q56" s="115">
        <f t="shared" ref="Q56:Q57" si="24">+M56/O56</f>
        <v>3.1816416546317429E-2</v>
      </c>
      <c r="R56" s="119"/>
    </row>
    <row r="57" spans="1:18" ht="13.8" customHeight="1" thickBot="1" x14ac:dyDescent="0.3">
      <c r="A57" s="123">
        <v>2022</v>
      </c>
      <c r="B57" s="124">
        <v>5.2382809116522973</v>
      </c>
      <c r="C57" s="125">
        <v>8</v>
      </c>
      <c r="D57" s="124">
        <f t="shared" si="16"/>
        <v>4.8192184387201138</v>
      </c>
      <c r="E57" s="125">
        <v>6.7256612364765598</v>
      </c>
      <c r="F57" s="124">
        <f t="shared" si="17"/>
        <v>4.4950941322859839</v>
      </c>
      <c r="G57" s="125">
        <v>39</v>
      </c>
      <c r="H57" s="124">
        <f t="shared" si="18"/>
        <v>2.74200742069445</v>
      </c>
      <c r="I57" s="125">
        <v>12</v>
      </c>
      <c r="J57" s="126">
        <f t="shared" si="19"/>
        <v>53.935908155601375</v>
      </c>
      <c r="K57" s="124">
        <f t="shared" si="20"/>
        <v>2.4129665302111158</v>
      </c>
      <c r="L57" s="124">
        <f t="shared" si="21"/>
        <v>0.10577387529692563</v>
      </c>
      <c r="M57" s="124">
        <f t="shared" si="22"/>
        <v>2.998636477730193</v>
      </c>
      <c r="N57" s="125">
        <v>31</v>
      </c>
      <c r="O57" s="125">
        <v>91</v>
      </c>
      <c r="P57" s="127">
        <f t="shared" si="23"/>
        <v>1.0215135253806151</v>
      </c>
      <c r="Q57" s="128">
        <f t="shared" si="24"/>
        <v>3.2952049205826298E-2</v>
      </c>
      <c r="R57" s="119"/>
    </row>
    <row r="58" spans="1:18" ht="15" customHeight="1" thickTop="1" x14ac:dyDescent="0.25">
      <c r="A58" s="7" t="s">
        <v>96</v>
      </c>
      <c r="Q58" s="7"/>
    </row>
    <row r="59" spans="1:18" ht="15" customHeight="1" x14ac:dyDescent="0.25">
      <c r="A59" s="7" t="s">
        <v>104</v>
      </c>
      <c r="Q59" s="7"/>
    </row>
    <row r="60" spans="1:18" ht="15" customHeight="1" x14ac:dyDescent="0.25">
      <c r="A60" s="7" t="s">
        <v>209</v>
      </c>
      <c r="Q60" s="7"/>
    </row>
    <row r="61" spans="1:18" ht="15" customHeight="1" x14ac:dyDescent="0.25">
      <c r="A61" s="7" t="s">
        <v>210</v>
      </c>
      <c r="Q61" s="7"/>
    </row>
    <row r="62" spans="1:18" ht="15" customHeight="1" x14ac:dyDescent="0.25">
      <c r="A62" s="7" t="s">
        <v>105</v>
      </c>
      <c r="Q62" s="7"/>
    </row>
    <row r="63" spans="1:18" ht="15" customHeight="1" x14ac:dyDescent="0.25">
      <c r="A63" s="7" t="s">
        <v>106</v>
      </c>
      <c r="Q63" s="7"/>
    </row>
    <row r="64" spans="1:18" ht="15" customHeight="1" x14ac:dyDescent="0.25">
      <c r="A64" s="7" t="s">
        <v>214</v>
      </c>
      <c r="Q64" s="7"/>
    </row>
    <row r="65" spans="17:17" x14ac:dyDescent="0.25">
      <c r="Q65" s="7"/>
    </row>
    <row r="66" spans="17:17" x14ac:dyDescent="0.25">
      <c r="Q66" s="7"/>
    </row>
    <row r="67" spans="17:17" x14ac:dyDescent="0.25">
      <c r="Q67" s="7"/>
    </row>
    <row r="68" spans="17:17" x14ac:dyDescent="0.25">
      <c r="Q68" s="7"/>
    </row>
    <row r="69" spans="17:17" x14ac:dyDescent="0.25">
      <c r="Q69" s="7"/>
    </row>
    <row r="70" spans="17:17" x14ac:dyDescent="0.25">
      <c r="Q70" s="7"/>
    </row>
    <row r="71" spans="17:17" x14ac:dyDescent="0.25">
      <c r="Q71" s="7"/>
    </row>
    <row r="72" spans="17:17" x14ac:dyDescent="0.25">
      <c r="Q72" s="7"/>
    </row>
    <row r="73" spans="17:17" x14ac:dyDescent="0.25">
      <c r="Q73" s="7"/>
    </row>
    <row r="74" spans="17:17" x14ac:dyDescent="0.25">
      <c r="Q74" s="7"/>
    </row>
    <row r="75" spans="17:17" x14ac:dyDescent="0.25">
      <c r="Q75"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05">
    <pageSetUpPr fitToPage="1"/>
  </sheetPr>
  <dimension ref="A1:R64"/>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156</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80">
        <v>0.96501214326122164</v>
      </c>
      <c r="C5" s="15">
        <v>24.812000000000001</v>
      </c>
      <c r="D5" s="16">
        <f t="shared" ref="D5:D46" si="0">+B5-B5*(C5/100)</f>
        <v>0.72557333027524729</v>
      </c>
      <c r="E5" s="15">
        <v>6</v>
      </c>
      <c r="F5" s="16">
        <f t="shared" ref="F5:F46" si="1">+(D5-D5*(E5)/100)</f>
        <v>0.68203893045873243</v>
      </c>
      <c r="G5" s="15">
        <v>0</v>
      </c>
      <c r="H5" s="16">
        <f>F5-(F5*G5/100)</f>
        <v>0.68203893045873243</v>
      </c>
      <c r="I5" s="15">
        <v>12</v>
      </c>
      <c r="J5" s="17">
        <f t="shared" ref="J5:J46" si="2">100-(K5/B5*100)</f>
        <v>37.804486400000002</v>
      </c>
      <c r="K5" s="16">
        <f>+H5-H5*I5/100</f>
        <v>0.6001942588036846</v>
      </c>
      <c r="L5" s="18">
        <f t="shared" ref="L5:L46" si="3">+(K5/365)*16</f>
        <v>2.6309885317421792E-2</v>
      </c>
      <c r="M5" s="16">
        <f t="shared" ref="M5:M37" si="4">+L5*28.3495</f>
        <v>0.74587209380624908</v>
      </c>
      <c r="N5" s="15">
        <v>52</v>
      </c>
      <c r="O5" s="15">
        <v>184</v>
      </c>
      <c r="P5" s="18">
        <f t="shared" ref="P5:P46" si="5">+Q5*N5</f>
        <v>0.21078993955393993</v>
      </c>
      <c r="Q5" s="114">
        <f t="shared" ref="Q5:Q46" si="6">+M5/O5</f>
        <v>4.0536526837296142E-3</v>
      </c>
      <c r="R5" s="119"/>
    </row>
    <row r="6" spans="1:18" ht="13.8" customHeight="1" x14ac:dyDescent="0.25">
      <c r="A6" s="19">
        <v>1971</v>
      </c>
      <c r="B6" s="20">
        <v>0.90048574359171918</v>
      </c>
      <c r="C6" s="21">
        <v>24.812000000000001</v>
      </c>
      <c r="D6" s="20">
        <f t="shared" si="0"/>
        <v>0.67705722089174181</v>
      </c>
      <c r="E6" s="21">
        <v>6</v>
      </c>
      <c r="F6" s="20">
        <f t="shared" si="1"/>
        <v>0.63643378763823732</v>
      </c>
      <c r="G6" s="21">
        <v>0</v>
      </c>
      <c r="H6" s="20">
        <f t="shared" ref="H6:H52" si="7">F6-(F6*G6/100)</f>
        <v>0.63643378763823732</v>
      </c>
      <c r="I6" s="21">
        <v>12</v>
      </c>
      <c r="J6" s="22">
        <f t="shared" si="2"/>
        <v>37.804486399999995</v>
      </c>
      <c r="K6" s="20">
        <f t="shared" ref="K6:K52" si="8">+H6-H6*I6/100</f>
        <v>0.56006173312164886</v>
      </c>
      <c r="L6" s="23">
        <f t="shared" si="3"/>
        <v>2.4550651314921595E-2</v>
      </c>
      <c r="M6" s="20">
        <f t="shared" si="4"/>
        <v>0.69599868945236976</v>
      </c>
      <c r="N6" s="21">
        <v>52</v>
      </c>
      <c r="O6" s="21">
        <v>184</v>
      </c>
      <c r="P6" s="23">
        <f t="shared" si="5"/>
        <v>0.19669528180175666</v>
      </c>
      <c r="Q6" s="115">
        <f t="shared" si="6"/>
        <v>3.7826015731107052E-3</v>
      </c>
      <c r="R6" s="119"/>
    </row>
    <row r="7" spans="1:18" ht="13.8" customHeight="1" x14ac:dyDescent="0.25">
      <c r="A7" s="19">
        <v>1972</v>
      </c>
      <c r="B7" s="20">
        <v>0.92749151960971155</v>
      </c>
      <c r="C7" s="21">
        <v>24.812000000000001</v>
      </c>
      <c r="D7" s="20">
        <f t="shared" si="0"/>
        <v>0.69736232376414997</v>
      </c>
      <c r="E7" s="21">
        <v>6</v>
      </c>
      <c r="F7" s="20">
        <f t="shared" si="1"/>
        <v>0.65552058433830096</v>
      </c>
      <c r="G7" s="21">
        <v>0</v>
      </c>
      <c r="H7" s="20">
        <f t="shared" si="7"/>
        <v>0.65552058433830096</v>
      </c>
      <c r="I7" s="21">
        <v>12</v>
      </c>
      <c r="J7" s="22">
        <f t="shared" si="2"/>
        <v>37.804486399999995</v>
      </c>
      <c r="K7" s="20">
        <f t="shared" si="8"/>
        <v>0.57685811421770483</v>
      </c>
      <c r="L7" s="23">
        <f t="shared" si="3"/>
        <v>2.5286931034200759E-2</v>
      </c>
      <c r="M7" s="20">
        <f t="shared" si="4"/>
        <v>0.71687185135407439</v>
      </c>
      <c r="N7" s="21">
        <v>52</v>
      </c>
      <c r="O7" s="21">
        <v>184</v>
      </c>
      <c r="P7" s="23">
        <f t="shared" si="5"/>
        <v>0.20259421886093407</v>
      </c>
      <c r="Q7" s="115">
        <f t="shared" si="6"/>
        <v>3.8960426704025782E-3</v>
      </c>
      <c r="R7" s="119"/>
    </row>
    <row r="8" spans="1:18" ht="13.8" customHeight="1" x14ac:dyDescent="0.25">
      <c r="A8" s="19">
        <v>1973</v>
      </c>
      <c r="B8" s="20">
        <v>1.0114718110132181</v>
      </c>
      <c r="C8" s="21">
        <v>24.812000000000001</v>
      </c>
      <c r="D8" s="20">
        <f t="shared" si="0"/>
        <v>0.7605054252646184</v>
      </c>
      <c r="E8" s="21">
        <v>6</v>
      </c>
      <c r="F8" s="20">
        <f t="shared" si="1"/>
        <v>0.71487509974874131</v>
      </c>
      <c r="G8" s="21">
        <v>0</v>
      </c>
      <c r="H8" s="20">
        <f t="shared" si="7"/>
        <v>0.71487509974874131</v>
      </c>
      <c r="I8" s="21">
        <v>12</v>
      </c>
      <c r="J8" s="22">
        <f t="shared" si="2"/>
        <v>37.804486400000002</v>
      </c>
      <c r="K8" s="20">
        <f t="shared" si="8"/>
        <v>0.6290900877788923</v>
      </c>
      <c r="L8" s="23">
        <f t="shared" si="3"/>
        <v>2.7576551793047334E-2</v>
      </c>
      <c r="M8" s="20">
        <f t="shared" si="4"/>
        <v>0.78178145505699537</v>
      </c>
      <c r="N8" s="21">
        <v>52</v>
      </c>
      <c r="O8" s="21">
        <v>184</v>
      </c>
      <c r="P8" s="23">
        <f t="shared" si="5"/>
        <v>0.22093823729871609</v>
      </c>
      <c r="Q8" s="115">
        <f t="shared" si="6"/>
        <v>4.2488122557445404E-3</v>
      </c>
      <c r="R8" s="119"/>
    </row>
    <row r="9" spans="1:18" ht="13.8" customHeight="1" x14ac:dyDescent="0.25">
      <c r="A9" s="19">
        <v>1974</v>
      </c>
      <c r="B9" s="20">
        <v>0.99846965686870481</v>
      </c>
      <c r="C9" s="21">
        <v>24.812000000000001</v>
      </c>
      <c r="D9" s="20">
        <f t="shared" si="0"/>
        <v>0.75072936560644177</v>
      </c>
      <c r="E9" s="21">
        <v>6</v>
      </c>
      <c r="F9" s="20">
        <f t="shared" si="1"/>
        <v>0.70568560367005528</v>
      </c>
      <c r="G9" s="21">
        <v>0</v>
      </c>
      <c r="H9" s="20">
        <f t="shared" si="7"/>
        <v>0.70568560367005528</v>
      </c>
      <c r="I9" s="21">
        <v>12</v>
      </c>
      <c r="J9" s="22">
        <f t="shared" si="2"/>
        <v>37.804486399999995</v>
      </c>
      <c r="K9" s="20">
        <f t="shared" si="8"/>
        <v>0.62100333122964868</v>
      </c>
      <c r="L9" s="23">
        <f t="shared" si="3"/>
        <v>2.7222063834724326E-2</v>
      </c>
      <c r="M9" s="20">
        <f t="shared" si="4"/>
        <v>0.77173189868251724</v>
      </c>
      <c r="N9" s="21">
        <v>52</v>
      </c>
      <c r="O9" s="21">
        <v>184</v>
      </c>
      <c r="P9" s="23">
        <f t="shared" si="5"/>
        <v>0.21809814527984181</v>
      </c>
      <c r="Q9" s="115">
        <f t="shared" si="6"/>
        <v>4.1941951015354193E-3</v>
      </c>
      <c r="R9" s="119"/>
    </row>
    <row r="10" spans="1:18" ht="13.8" customHeight="1" x14ac:dyDescent="0.25">
      <c r="A10" s="19">
        <v>1975</v>
      </c>
      <c r="B10" s="20">
        <v>1.0139129752330152</v>
      </c>
      <c r="C10" s="21">
        <v>24.812000000000001</v>
      </c>
      <c r="D10" s="20">
        <f t="shared" si="0"/>
        <v>0.76234088781819942</v>
      </c>
      <c r="E10" s="21">
        <v>6</v>
      </c>
      <c r="F10" s="20">
        <f t="shared" si="1"/>
        <v>0.71660043454910749</v>
      </c>
      <c r="G10" s="21">
        <v>0</v>
      </c>
      <c r="H10" s="20">
        <f t="shared" si="7"/>
        <v>0.71660043454910749</v>
      </c>
      <c r="I10" s="21">
        <v>12</v>
      </c>
      <c r="J10" s="22">
        <f t="shared" si="2"/>
        <v>37.804486399999995</v>
      </c>
      <c r="K10" s="20">
        <f t="shared" si="8"/>
        <v>0.6306083824032146</v>
      </c>
      <c r="L10" s="23">
        <f t="shared" si="3"/>
        <v>2.7643107173839544E-2</v>
      </c>
      <c r="M10" s="20">
        <f t="shared" si="4"/>
        <v>0.78366826682476409</v>
      </c>
      <c r="N10" s="21">
        <v>52</v>
      </c>
      <c r="O10" s="21">
        <v>184</v>
      </c>
      <c r="P10" s="23">
        <f t="shared" si="5"/>
        <v>0.22147146671134638</v>
      </c>
      <c r="Q10" s="115">
        <f t="shared" si="6"/>
        <v>4.2590666675258919E-3</v>
      </c>
      <c r="R10" s="119"/>
    </row>
    <row r="11" spans="1:18" ht="13.8" customHeight="1" x14ac:dyDescent="0.25">
      <c r="A11" s="13">
        <v>1976</v>
      </c>
      <c r="B11" s="80">
        <v>1.1204621138807991</v>
      </c>
      <c r="C11" s="15">
        <v>24.812000000000001</v>
      </c>
      <c r="D11" s="16">
        <f t="shared" si="0"/>
        <v>0.84245305418469518</v>
      </c>
      <c r="E11" s="15">
        <v>6</v>
      </c>
      <c r="F11" s="16">
        <f t="shared" si="1"/>
        <v>0.79190587093361353</v>
      </c>
      <c r="G11" s="15">
        <v>0</v>
      </c>
      <c r="H11" s="16">
        <f t="shared" si="7"/>
        <v>0.79190587093361353</v>
      </c>
      <c r="I11" s="15">
        <v>12</v>
      </c>
      <c r="J11" s="17">
        <f t="shared" si="2"/>
        <v>37.804486399999995</v>
      </c>
      <c r="K11" s="16">
        <f t="shared" si="8"/>
        <v>0.69687716642157993</v>
      </c>
      <c r="L11" s="18">
        <f t="shared" si="3"/>
        <v>3.0548040171904874E-2</v>
      </c>
      <c r="M11" s="16">
        <f t="shared" si="4"/>
        <v>0.86602166485341725</v>
      </c>
      <c r="N11" s="15">
        <v>52</v>
      </c>
      <c r="O11" s="15">
        <v>184</v>
      </c>
      <c r="P11" s="18">
        <f t="shared" si="5"/>
        <v>0.24474525311074835</v>
      </c>
      <c r="Q11" s="114">
        <f t="shared" si="6"/>
        <v>4.7066394828990067E-3</v>
      </c>
      <c r="R11" s="119"/>
    </row>
    <row r="12" spans="1:18" ht="13.8" customHeight="1" x14ac:dyDescent="0.25">
      <c r="A12" s="13">
        <v>1977</v>
      </c>
      <c r="B12" s="80">
        <v>1.0938595661985391</v>
      </c>
      <c r="C12" s="15">
        <v>24.812000000000001</v>
      </c>
      <c r="D12" s="16">
        <f t="shared" si="0"/>
        <v>0.82245113063335751</v>
      </c>
      <c r="E12" s="15">
        <v>6</v>
      </c>
      <c r="F12" s="16">
        <f t="shared" si="1"/>
        <v>0.77310406279535604</v>
      </c>
      <c r="G12" s="15">
        <v>0</v>
      </c>
      <c r="H12" s="16">
        <f t="shared" si="7"/>
        <v>0.77310406279535604</v>
      </c>
      <c r="I12" s="15">
        <v>12</v>
      </c>
      <c r="J12" s="17">
        <f t="shared" si="2"/>
        <v>37.804486400000002</v>
      </c>
      <c r="K12" s="16">
        <f t="shared" si="8"/>
        <v>0.68033157525991328</v>
      </c>
      <c r="L12" s="18">
        <f t="shared" si="3"/>
        <v>2.9822753983996197E-2</v>
      </c>
      <c r="M12" s="16">
        <f t="shared" si="4"/>
        <v>0.84546016406930014</v>
      </c>
      <c r="N12" s="15">
        <v>52</v>
      </c>
      <c r="O12" s="15">
        <v>184</v>
      </c>
      <c r="P12" s="18">
        <f t="shared" si="5"/>
        <v>0.23893439419349785</v>
      </c>
      <c r="Q12" s="114">
        <f t="shared" si="6"/>
        <v>4.5948921960288049E-3</v>
      </c>
      <c r="R12" s="119"/>
    </row>
    <row r="13" spans="1:18" ht="13.8" customHeight="1" x14ac:dyDescent="0.25">
      <c r="A13" s="13">
        <v>1978</v>
      </c>
      <c r="B13" s="80">
        <v>1.4173479737375831</v>
      </c>
      <c r="C13" s="15">
        <v>24.812000000000001</v>
      </c>
      <c r="D13" s="16">
        <f t="shared" si="0"/>
        <v>1.0656755944938139</v>
      </c>
      <c r="E13" s="15">
        <v>6</v>
      </c>
      <c r="F13" s="16">
        <f t="shared" si="1"/>
        <v>1.0017350588241851</v>
      </c>
      <c r="G13" s="15">
        <v>0</v>
      </c>
      <c r="H13" s="16">
        <f t="shared" si="7"/>
        <v>1.0017350588241851</v>
      </c>
      <c r="I13" s="15">
        <v>12</v>
      </c>
      <c r="J13" s="17">
        <f t="shared" si="2"/>
        <v>37.804486400000002</v>
      </c>
      <c r="K13" s="16">
        <f t="shared" si="8"/>
        <v>0.88152685176528289</v>
      </c>
      <c r="L13" s="18">
        <f t="shared" si="3"/>
        <v>3.8642272954094593E-2</v>
      </c>
      <c r="M13" s="16">
        <f t="shared" si="4"/>
        <v>1.0954891171121046</v>
      </c>
      <c r="N13" s="15">
        <v>52</v>
      </c>
      <c r="O13" s="15">
        <v>184</v>
      </c>
      <c r="P13" s="18">
        <f t="shared" si="5"/>
        <v>0.30959475048820345</v>
      </c>
      <c r="Q13" s="114">
        <f t="shared" si="6"/>
        <v>5.9537452016962204E-3</v>
      </c>
      <c r="R13" s="119"/>
    </row>
    <row r="14" spans="1:18" ht="13.8" customHeight="1" x14ac:dyDescent="0.25">
      <c r="A14" s="13">
        <v>1979</v>
      </c>
      <c r="B14" s="80">
        <v>1.3926941865114753</v>
      </c>
      <c r="C14" s="15">
        <v>24.812000000000001</v>
      </c>
      <c r="D14" s="16">
        <f t="shared" si="0"/>
        <v>1.0471389049542479</v>
      </c>
      <c r="E14" s="15">
        <v>6</v>
      </c>
      <c r="F14" s="16">
        <f t="shared" si="1"/>
        <v>0.98431057065699301</v>
      </c>
      <c r="G14" s="15">
        <v>0</v>
      </c>
      <c r="H14" s="16">
        <f t="shared" si="7"/>
        <v>0.98431057065699301</v>
      </c>
      <c r="I14" s="15">
        <v>12</v>
      </c>
      <c r="J14" s="17">
        <f t="shared" si="2"/>
        <v>37.804486400000016</v>
      </c>
      <c r="K14" s="16">
        <f t="shared" si="8"/>
        <v>0.86619330217815382</v>
      </c>
      <c r="L14" s="18">
        <f t="shared" si="3"/>
        <v>3.7970117355754687E-2</v>
      </c>
      <c r="M14" s="16">
        <f t="shared" si="4"/>
        <v>1.0764338419769675</v>
      </c>
      <c r="N14" s="15">
        <v>52</v>
      </c>
      <c r="O14" s="15">
        <v>184</v>
      </c>
      <c r="P14" s="18">
        <f t="shared" si="5"/>
        <v>0.30420956403696908</v>
      </c>
      <c r="Q14" s="114">
        <f t="shared" si="6"/>
        <v>5.8501839237878666E-3</v>
      </c>
      <c r="R14" s="119"/>
    </row>
    <row r="15" spans="1:18" ht="13.8" customHeight="1" x14ac:dyDescent="0.25">
      <c r="A15" s="13">
        <v>1980</v>
      </c>
      <c r="B15" s="80">
        <v>1.4553716818628526</v>
      </c>
      <c r="C15" s="15">
        <v>24.812000000000001</v>
      </c>
      <c r="D15" s="16">
        <f t="shared" si="0"/>
        <v>1.0942648601590417</v>
      </c>
      <c r="E15" s="15">
        <v>6</v>
      </c>
      <c r="F15" s="16">
        <f t="shared" si="1"/>
        <v>1.0286089685494992</v>
      </c>
      <c r="G15" s="15">
        <v>0</v>
      </c>
      <c r="H15" s="16">
        <f t="shared" si="7"/>
        <v>1.0286089685494992</v>
      </c>
      <c r="I15" s="15">
        <v>12</v>
      </c>
      <c r="J15" s="17">
        <f t="shared" si="2"/>
        <v>37.804486399999995</v>
      </c>
      <c r="K15" s="16">
        <f t="shared" si="8"/>
        <v>0.90517589232355933</v>
      </c>
      <c r="L15" s="18">
        <f t="shared" si="3"/>
        <v>3.967894322514233E-2</v>
      </c>
      <c r="M15" s="16">
        <f t="shared" si="4"/>
        <v>1.1248782009611724</v>
      </c>
      <c r="N15" s="15">
        <v>52</v>
      </c>
      <c r="O15" s="15">
        <v>184</v>
      </c>
      <c r="P15" s="18">
        <f t="shared" si="5"/>
        <v>0.3179003611412009</v>
      </c>
      <c r="Q15" s="114">
        <f t="shared" si="6"/>
        <v>6.1134684834846329E-3</v>
      </c>
      <c r="R15" s="119"/>
    </row>
    <row r="16" spans="1:18" ht="13.8" customHeight="1" x14ac:dyDescent="0.25">
      <c r="A16" s="19">
        <v>1981</v>
      </c>
      <c r="B16" s="20">
        <v>1.5640541065083533</v>
      </c>
      <c r="C16" s="21">
        <v>24.812000000000001</v>
      </c>
      <c r="D16" s="20">
        <f t="shared" si="0"/>
        <v>1.1759810016015007</v>
      </c>
      <c r="E16" s="21">
        <v>6</v>
      </c>
      <c r="F16" s="20">
        <f t="shared" si="1"/>
        <v>1.1054221415054106</v>
      </c>
      <c r="G16" s="21">
        <v>0</v>
      </c>
      <c r="H16" s="20">
        <f t="shared" si="7"/>
        <v>1.1054221415054106</v>
      </c>
      <c r="I16" s="21">
        <v>12</v>
      </c>
      <c r="J16" s="22">
        <f t="shared" si="2"/>
        <v>37.804486400000002</v>
      </c>
      <c r="K16" s="20">
        <f t="shared" si="8"/>
        <v>0.97277148452476137</v>
      </c>
      <c r="L16" s="23">
        <f t="shared" si="3"/>
        <v>4.2642037677797756E-2</v>
      </c>
      <c r="M16" s="20">
        <f t="shared" si="4"/>
        <v>1.2088804471467274</v>
      </c>
      <c r="N16" s="21">
        <v>52</v>
      </c>
      <c r="O16" s="21">
        <v>184</v>
      </c>
      <c r="P16" s="23">
        <f t="shared" si="5"/>
        <v>0.34164012636755337</v>
      </c>
      <c r="Q16" s="115">
        <f t="shared" si="6"/>
        <v>6.5700024301452572E-3</v>
      </c>
      <c r="R16" s="119"/>
    </row>
    <row r="17" spans="1:18" ht="13.8" customHeight="1" x14ac:dyDescent="0.25">
      <c r="A17" s="19">
        <v>1982</v>
      </c>
      <c r="B17" s="20">
        <v>1.516525500619412</v>
      </c>
      <c r="C17" s="21">
        <v>24.812000000000001</v>
      </c>
      <c r="D17" s="20">
        <f t="shared" si="0"/>
        <v>1.1402451934057236</v>
      </c>
      <c r="E17" s="21">
        <v>6</v>
      </c>
      <c r="F17" s="20">
        <f t="shared" si="1"/>
        <v>1.0718304818013802</v>
      </c>
      <c r="G17" s="21">
        <v>0</v>
      </c>
      <c r="H17" s="20">
        <f t="shared" si="7"/>
        <v>1.0718304818013802</v>
      </c>
      <c r="I17" s="21">
        <v>12</v>
      </c>
      <c r="J17" s="22">
        <f t="shared" si="2"/>
        <v>37.804486399999995</v>
      </c>
      <c r="K17" s="20">
        <f t="shared" si="8"/>
        <v>0.94321082398521461</v>
      </c>
      <c r="L17" s="23">
        <f t="shared" si="3"/>
        <v>4.134622790072174E-2</v>
      </c>
      <c r="M17" s="20">
        <f t="shared" si="4"/>
        <v>1.1721448878715108</v>
      </c>
      <c r="N17" s="21">
        <v>52</v>
      </c>
      <c r="O17" s="21">
        <v>184</v>
      </c>
      <c r="P17" s="23">
        <f t="shared" si="5"/>
        <v>0.33125833787673137</v>
      </c>
      <c r="Q17" s="115">
        <f t="shared" si="6"/>
        <v>6.3703526514756028E-3</v>
      </c>
      <c r="R17" s="119"/>
    </row>
    <row r="18" spans="1:18" ht="13.8" customHeight="1" x14ac:dyDescent="0.25">
      <c r="A18" s="19">
        <v>1983</v>
      </c>
      <c r="B18" s="20">
        <v>1.5681621571737079</v>
      </c>
      <c r="C18" s="21">
        <v>24.812000000000001</v>
      </c>
      <c r="D18" s="20">
        <f t="shared" si="0"/>
        <v>1.1790697627357676</v>
      </c>
      <c r="E18" s="21">
        <v>6</v>
      </c>
      <c r="F18" s="20">
        <f t="shared" si="1"/>
        <v>1.1083255769716216</v>
      </c>
      <c r="G18" s="21">
        <v>0</v>
      </c>
      <c r="H18" s="20">
        <f t="shared" si="7"/>
        <v>1.1083255769716216</v>
      </c>
      <c r="I18" s="21">
        <v>12</v>
      </c>
      <c r="J18" s="22">
        <f t="shared" si="2"/>
        <v>37.804486399999995</v>
      </c>
      <c r="K18" s="20">
        <f t="shared" si="8"/>
        <v>0.97532650773502705</v>
      </c>
      <c r="L18" s="23">
        <f t="shared" si="3"/>
        <v>4.2754038695234059E-2</v>
      </c>
      <c r="M18" s="20">
        <f t="shared" si="4"/>
        <v>1.2120556199905379</v>
      </c>
      <c r="N18" s="21">
        <v>52</v>
      </c>
      <c r="O18" s="21">
        <v>184</v>
      </c>
      <c r="P18" s="23">
        <f t="shared" si="5"/>
        <v>0.34253745782341288</v>
      </c>
      <c r="Q18" s="115">
        <f t="shared" si="6"/>
        <v>6.5872588042964015E-3</v>
      </c>
      <c r="R18" s="119"/>
    </row>
    <row r="19" spans="1:18" ht="13.8" customHeight="1" x14ac:dyDescent="0.25">
      <c r="A19" s="19">
        <v>1984</v>
      </c>
      <c r="B19" s="20">
        <v>1.7432498986957365</v>
      </c>
      <c r="C19" s="21">
        <v>24.812000000000001</v>
      </c>
      <c r="D19" s="20">
        <f t="shared" si="0"/>
        <v>1.3107147338313503</v>
      </c>
      <c r="E19" s="21">
        <v>6</v>
      </c>
      <c r="F19" s="20">
        <f t="shared" si="1"/>
        <v>1.2320718498014693</v>
      </c>
      <c r="G19" s="21">
        <v>0</v>
      </c>
      <c r="H19" s="20">
        <f t="shared" si="7"/>
        <v>1.2320718498014693</v>
      </c>
      <c r="I19" s="21">
        <v>12</v>
      </c>
      <c r="J19" s="22">
        <f t="shared" si="2"/>
        <v>37.804486400000002</v>
      </c>
      <c r="K19" s="20">
        <f t="shared" si="8"/>
        <v>1.084223227825293</v>
      </c>
      <c r="L19" s="23">
        <f t="shared" si="3"/>
        <v>4.7527593548505997E-2</v>
      </c>
      <c r="M19" s="20">
        <f t="shared" si="4"/>
        <v>1.3473835133033707</v>
      </c>
      <c r="N19" s="21">
        <v>52</v>
      </c>
      <c r="O19" s="21">
        <v>184</v>
      </c>
      <c r="P19" s="23">
        <f t="shared" si="5"/>
        <v>0.38078229723790913</v>
      </c>
      <c r="Q19" s="115">
        <f t="shared" si="6"/>
        <v>7.322736485344406E-3</v>
      </c>
      <c r="R19" s="119"/>
    </row>
    <row r="20" spans="1:18" ht="13.8" customHeight="1" x14ac:dyDescent="0.25">
      <c r="A20" s="19">
        <v>1985</v>
      </c>
      <c r="B20" s="20">
        <v>1.9610832802620077</v>
      </c>
      <c r="C20" s="21">
        <v>24.812000000000001</v>
      </c>
      <c r="D20" s="20">
        <f t="shared" si="0"/>
        <v>1.4744992967633983</v>
      </c>
      <c r="E20" s="21">
        <v>6</v>
      </c>
      <c r="F20" s="20">
        <f t="shared" si="1"/>
        <v>1.3860293389575944</v>
      </c>
      <c r="G20" s="21">
        <v>0</v>
      </c>
      <c r="H20" s="20">
        <f t="shared" si="7"/>
        <v>1.3860293389575944</v>
      </c>
      <c r="I20" s="21">
        <v>12</v>
      </c>
      <c r="J20" s="22">
        <f t="shared" si="2"/>
        <v>37.804486400000002</v>
      </c>
      <c r="K20" s="20">
        <f t="shared" si="8"/>
        <v>1.219705818282683</v>
      </c>
      <c r="L20" s="23">
        <f t="shared" si="3"/>
        <v>5.3466556417871035E-2</v>
      </c>
      <c r="M20" s="20">
        <f t="shared" si="4"/>
        <v>1.5157501411684349</v>
      </c>
      <c r="N20" s="21">
        <v>52</v>
      </c>
      <c r="O20" s="21">
        <v>184</v>
      </c>
      <c r="P20" s="23">
        <f t="shared" si="5"/>
        <v>0.4283641703302099</v>
      </c>
      <c r="Q20" s="115">
        <f t="shared" si="6"/>
        <v>8.2377725063501901E-3</v>
      </c>
      <c r="R20" s="119"/>
    </row>
    <row r="21" spans="1:18" ht="13.8" customHeight="1" x14ac:dyDescent="0.25">
      <c r="A21" s="13">
        <v>1986</v>
      </c>
      <c r="B21" s="80">
        <v>1.7847888718823524</v>
      </c>
      <c r="C21" s="15">
        <v>24.812000000000001</v>
      </c>
      <c r="D21" s="16">
        <f t="shared" si="0"/>
        <v>1.3419470569909031</v>
      </c>
      <c r="E21" s="15">
        <v>6</v>
      </c>
      <c r="F21" s="16">
        <f t="shared" si="1"/>
        <v>1.2614302335714489</v>
      </c>
      <c r="G21" s="15">
        <v>0</v>
      </c>
      <c r="H21" s="16">
        <f t="shared" si="7"/>
        <v>1.2614302335714489</v>
      </c>
      <c r="I21" s="15">
        <v>12</v>
      </c>
      <c r="J21" s="17">
        <f t="shared" si="2"/>
        <v>37.804486400000002</v>
      </c>
      <c r="K21" s="16">
        <f t="shared" si="8"/>
        <v>1.1100586055428749</v>
      </c>
      <c r="L21" s="18">
        <f t="shared" si="3"/>
        <v>4.866010325667397E-2</v>
      </c>
      <c r="M21" s="16">
        <f t="shared" si="4"/>
        <v>1.3794895972750787</v>
      </c>
      <c r="N21" s="15">
        <v>52</v>
      </c>
      <c r="O21" s="15">
        <v>184</v>
      </c>
      <c r="P21" s="18">
        <f t="shared" si="5"/>
        <v>0.38985575575165266</v>
      </c>
      <c r="Q21" s="114">
        <f t="shared" si="6"/>
        <v>7.4972260721471668E-3</v>
      </c>
      <c r="R21" s="119"/>
    </row>
    <row r="22" spans="1:18" ht="13.8" customHeight="1" x14ac:dyDescent="0.25">
      <c r="A22" s="13">
        <v>1987</v>
      </c>
      <c r="B22" s="80">
        <v>2.2159437241561091</v>
      </c>
      <c r="C22" s="15">
        <v>24.812000000000001</v>
      </c>
      <c r="D22" s="16">
        <f t="shared" si="0"/>
        <v>1.6661237673184952</v>
      </c>
      <c r="E22" s="15">
        <v>6</v>
      </c>
      <c r="F22" s="16">
        <f t="shared" si="1"/>
        <v>1.5661563412793855</v>
      </c>
      <c r="G22" s="15">
        <v>0</v>
      </c>
      <c r="H22" s="16">
        <f t="shared" si="7"/>
        <v>1.5661563412793855</v>
      </c>
      <c r="I22" s="15">
        <v>12</v>
      </c>
      <c r="J22" s="17">
        <f t="shared" si="2"/>
        <v>37.804486400000002</v>
      </c>
      <c r="K22" s="16">
        <f t="shared" si="8"/>
        <v>1.3782175803258592</v>
      </c>
      <c r="L22" s="18">
        <f t="shared" si="3"/>
        <v>6.0415017219763688E-2</v>
      </c>
      <c r="M22" s="16">
        <f t="shared" si="4"/>
        <v>1.7127355306716907</v>
      </c>
      <c r="N22" s="15">
        <v>52</v>
      </c>
      <c r="O22" s="15">
        <v>184</v>
      </c>
      <c r="P22" s="18">
        <f t="shared" si="5"/>
        <v>0.48403395432026042</v>
      </c>
      <c r="Q22" s="114">
        <f t="shared" si="6"/>
        <v>9.3083452753896234E-3</v>
      </c>
      <c r="R22" s="119"/>
    </row>
    <row r="23" spans="1:18" ht="13.8" customHeight="1" x14ac:dyDescent="0.25">
      <c r="A23" s="13">
        <v>1988</v>
      </c>
      <c r="B23" s="80">
        <v>2.4155480550646677</v>
      </c>
      <c r="C23" s="15">
        <v>24.812000000000001</v>
      </c>
      <c r="D23" s="16">
        <f t="shared" si="0"/>
        <v>1.8162022716420223</v>
      </c>
      <c r="E23" s="15">
        <v>6</v>
      </c>
      <c r="F23" s="16">
        <f t="shared" si="1"/>
        <v>1.7072301353435009</v>
      </c>
      <c r="G23" s="15">
        <v>0</v>
      </c>
      <c r="H23" s="16">
        <f t="shared" si="7"/>
        <v>1.7072301353435009</v>
      </c>
      <c r="I23" s="15">
        <v>12</v>
      </c>
      <c r="J23" s="17">
        <f t="shared" si="2"/>
        <v>37.804486400000016</v>
      </c>
      <c r="K23" s="16">
        <f t="shared" si="8"/>
        <v>1.5023625191022807</v>
      </c>
      <c r="L23" s="18">
        <f t="shared" si="3"/>
        <v>6.5856987138730116E-2</v>
      </c>
      <c r="M23" s="16">
        <f t="shared" si="4"/>
        <v>1.8670126568894294</v>
      </c>
      <c r="N23" s="15">
        <v>52</v>
      </c>
      <c r="O23" s="15">
        <v>184</v>
      </c>
      <c r="P23" s="18">
        <f t="shared" si="5"/>
        <v>0.52763401172962132</v>
      </c>
      <c r="Q23" s="114">
        <f t="shared" si="6"/>
        <v>1.0146807917877334E-2</v>
      </c>
      <c r="R23" s="119"/>
    </row>
    <row r="24" spans="1:18" ht="13.8" customHeight="1" x14ac:dyDescent="0.25">
      <c r="A24" s="13">
        <v>1989</v>
      </c>
      <c r="B24" s="80">
        <v>2.1686571629565545</v>
      </c>
      <c r="C24" s="15">
        <v>24.812000000000001</v>
      </c>
      <c r="D24" s="16">
        <f t="shared" si="0"/>
        <v>1.6305699476837741</v>
      </c>
      <c r="E24" s="15">
        <v>6</v>
      </c>
      <c r="F24" s="16">
        <f t="shared" si="1"/>
        <v>1.5327357508227477</v>
      </c>
      <c r="G24" s="15">
        <v>0</v>
      </c>
      <c r="H24" s="16">
        <f t="shared" si="7"/>
        <v>1.5327357508227477</v>
      </c>
      <c r="I24" s="15">
        <v>12</v>
      </c>
      <c r="J24" s="17">
        <f t="shared" si="2"/>
        <v>37.804486400000002</v>
      </c>
      <c r="K24" s="16">
        <f t="shared" si="8"/>
        <v>1.3488074607240179</v>
      </c>
      <c r="L24" s="18">
        <f t="shared" si="3"/>
        <v>5.9125806497491197E-2</v>
      </c>
      <c r="M24" s="16">
        <f t="shared" si="4"/>
        <v>1.6761870513006267</v>
      </c>
      <c r="N24" s="15">
        <v>52</v>
      </c>
      <c r="O24" s="15">
        <v>184</v>
      </c>
      <c r="P24" s="18">
        <f t="shared" si="5"/>
        <v>0.47370503623713361</v>
      </c>
      <c r="Q24" s="114">
        <f t="shared" si="6"/>
        <v>9.1097122353294927E-3</v>
      </c>
      <c r="R24" s="119"/>
    </row>
    <row r="25" spans="1:18" ht="13.8" customHeight="1" x14ac:dyDescent="0.25">
      <c r="A25" s="13">
        <v>1990</v>
      </c>
      <c r="B25" s="80">
        <v>2.2327632609981927</v>
      </c>
      <c r="C25" s="15">
        <v>24.812000000000001</v>
      </c>
      <c r="D25" s="16">
        <f t="shared" si="0"/>
        <v>1.6787700406793211</v>
      </c>
      <c r="E25" s="15">
        <v>6</v>
      </c>
      <c r="F25" s="16">
        <f t="shared" si="1"/>
        <v>1.5780438382385618</v>
      </c>
      <c r="G25" s="15">
        <v>0</v>
      </c>
      <c r="H25" s="16">
        <f t="shared" si="7"/>
        <v>1.5780438382385618</v>
      </c>
      <c r="I25" s="15">
        <v>12</v>
      </c>
      <c r="J25" s="17">
        <f t="shared" si="2"/>
        <v>37.804486400000002</v>
      </c>
      <c r="K25" s="16">
        <f t="shared" si="8"/>
        <v>1.3886785776499344</v>
      </c>
      <c r="L25" s="18">
        <f t="shared" si="3"/>
        <v>6.0873581486024522E-2</v>
      </c>
      <c r="M25" s="16">
        <f t="shared" si="4"/>
        <v>1.7257355983380522</v>
      </c>
      <c r="N25" s="15">
        <v>52</v>
      </c>
      <c r="O25" s="15">
        <v>184</v>
      </c>
      <c r="P25" s="18">
        <f t="shared" si="5"/>
        <v>0.48770788648684088</v>
      </c>
      <c r="Q25" s="114">
        <f t="shared" si="6"/>
        <v>9.3789978170546323E-3</v>
      </c>
      <c r="R25" s="119"/>
    </row>
    <row r="26" spans="1:18" ht="13.8" customHeight="1" x14ac:dyDescent="0.25">
      <c r="A26" s="19">
        <v>1991</v>
      </c>
      <c r="B26" s="20">
        <v>2.2521101037898483</v>
      </c>
      <c r="C26" s="21">
        <v>24.812000000000001</v>
      </c>
      <c r="D26" s="20">
        <f t="shared" si="0"/>
        <v>1.6933165448375112</v>
      </c>
      <c r="E26" s="21">
        <v>6</v>
      </c>
      <c r="F26" s="20">
        <f t="shared" si="1"/>
        <v>1.5917175521472604</v>
      </c>
      <c r="G26" s="21">
        <v>0</v>
      </c>
      <c r="H26" s="20">
        <f t="shared" si="7"/>
        <v>1.5917175521472604</v>
      </c>
      <c r="I26" s="21">
        <v>12</v>
      </c>
      <c r="J26" s="22">
        <f t="shared" si="2"/>
        <v>37.804486400000002</v>
      </c>
      <c r="K26" s="20">
        <f t="shared" si="8"/>
        <v>1.4007114458895891</v>
      </c>
      <c r="L26" s="23">
        <f t="shared" si="3"/>
        <v>6.1401049682831305E-2</v>
      </c>
      <c r="M26" s="20">
        <f t="shared" si="4"/>
        <v>1.740689057983426</v>
      </c>
      <c r="N26" s="21">
        <v>52</v>
      </c>
      <c r="O26" s="21">
        <v>184</v>
      </c>
      <c r="P26" s="23">
        <f t="shared" si="5"/>
        <v>0.49193386421270735</v>
      </c>
      <c r="Q26" s="115">
        <f t="shared" si="6"/>
        <v>9.4602666194751415E-3</v>
      </c>
      <c r="R26" s="119"/>
    </row>
    <row r="27" spans="1:18" ht="13.8" customHeight="1" x14ac:dyDescent="0.25">
      <c r="A27" s="19">
        <v>1992</v>
      </c>
      <c r="B27" s="20">
        <v>2.3829639327504726</v>
      </c>
      <c r="C27" s="21">
        <v>24.812000000000001</v>
      </c>
      <c r="D27" s="20">
        <f t="shared" si="0"/>
        <v>1.7917029217564253</v>
      </c>
      <c r="E27" s="21">
        <v>6</v>
      </c>
      <c r="F27" s="20">
        <f t="shared" si="1"/>
        <v>1.6842007464510398</v>
      </c>
      <c r="G27" s="21">
        <v>0</v>
      </c>
      <c r="H27" s="20">
        <f t="shared" si="7"/>
        <v>1.6842007464510398</v>
      </c>
      <c r="I27" s="21">
        <v>12</v>
      </c>
      <c r="J27" s="22">
        <f t="shared" si="2"/>
        <v>37.804486400000002</v>
      </c>
      <c r="K27" s="20">
        <f t="shared" si="8"/>
        <v>1.4820966568769149</v>
      </c>
      <c r="L27" s="23">
        <f t="shared" si="3"/>
        <v>6.4968620575426406E-2</v>
      </c>
      <c r="M27" s="20">
        <f t="shared" si="4"/>
        <v>1.8418279090030509</v>
      </c>
      <c r="N27" s="21">
        <v>52</v>
      </c>
      <c r="O27" s="21">
        <v>184</v>
      </c>
      <c r="P27" s="23">
        <f t="shared" si="5"/>
        <v>0.52051658297912318</v>
      </c>
      <c r="Q27" s="115">
        <f t="shared" si="6"/>
        <v>1.000993428806006E-2</v>
      </c>
      <c r="R27" s="119"/>
    </row>
    <row r="28" spans="1:18" ht="13.8" customHeight="1" x14ac:dyDescent="0.25">
      <c r="A28" s="19">
        <v>1993</v>
      </c>
      <c r="B28" s="20">
        <v>2.2713746235807193</v>
      </c>
      <c r="C28" s="21">
        <v>24.812000000000001</v>
      </c>
      <c r="D28" s="20">
        <f t="shared" si="0"/>
        <v>1.7078011519778711</v>
      </c>
      <c r="E28" s="21">
        <v>6</v>
      </c>
      <c r="F28" s="20">
        <f t="shared" si="1"/>
        <v>1.6053330828591987</v>
      </c>
      <c r="G28" s="21">
        <v>0</v>
      </c>
      <c r="H28" s="20">
        <f t="shared" si="7"/>
        <v>1.6053330828591987</v>
      </c>
      <c r="I28" s="21">
        <v>12</v>
      </c>
      <c r="J28" s="22">
        <f t="shared" si="2"/>
        <v>37.804486400000002</v>
      </c>
      <c r="K28" s="20">
        <f t="shared" si="8"/>
        <v>1.4126931129160949</v>
      </c>
      <c r="L28" s="23">
        <f t="shared" si="3"/>
        <v>6.1926273442897313E-2</v>
      </c>
      <c r="M28" s="20">
        <f t="shared" si="4"/>
        <v>1.7555788889694173</v>
      </c>
      <c r="N28" s="21">
        <v>52</v>
      </c>
      <c r="O28" s="21">
        <v>184</v>
      </c>
      <c r="P28" s="23">
        <f t="shared" si="5"/>
        <v>0.49614185992613963</v>
      </c>
      <c r="Q28" s="115">
        <f t="shared" si="6"/>
        <v>9.5411896139642235E-3</v>
      </c>
      <c r="R28" s="119"/>
    </row>
    <row r="29" spans="1:18" ht="13.8" customHeight="1" x14ac:dyDescent="0.25">
      <c r="A29" s="19">
        <v>1994</v>
      </c>
      <c r="B29" s="20">
        <v>2.3089907297408105</v>
      </c>
      <c r="C29" s="21">
        <v>24.812000000000001</v>
      </c>
      <c r="D29" s="20">
        <f t="shared" si="0"/>
        <v>1.7360839498775205</v>
      </c>
      <c r="E29" s="21">
        <v>6</v>
      </c>
      <c r="F29" s="20">
        <f t="shared" si="1"/>
        <v>1.6319189128848692</v>
      </c>
      <c r="G29" s="21">
        <v>0</v>
      </c>
      <c r="H29" s="20">
        <f t="shared" si="7"/>
        <v>1.6319189128848692</v>
      </c>
      <c r="I29" s="21">
        <v>12</v>
      </c>
      <c r="J29" s="22">
        <f t="shared" si="2"/>
        <v>37.804486400000016</v>
      </c>
      <c r="K29" s="20">
        <f t="shared" si="8"/>
        <v>1.4360886433386848</v>
      </c>
      <c r="L29" s="23">
        <f t="shared" si="3"/>
        <v>6.2951830940873851E-2</v>
      </c>
      <c r="M29" s="20">
        <f t="shared" si="4"/>
        <v>1.7846529312583033</v>
      </c>
      <c r="N29" s="21">
        <v>52</v>
      </c>
      <c r="O29" s="21">
        <v>184</v>
      </c>
      <c r="P29" s="23">
        <f t="shared" si="5"/>
        <v>0.50435843709473793</v>
      </c>
      <c r="Q29" s="115">
        <f t="shared" si="6"/>
        <v>9.6992007133603446E-3</v>
      </c>
      <c r="R29" s="119"/>
    </row>
    <row r="30" spans="1:18" ht="13.8" customHeight="1" x14ac:dyDescent="0.25">
      <c r="A30" s="19">
        <v>1995</v>
      </c>
      <c r="B30" s="20">
        <v>2.5498772957753881</v>
      </c>
      <c r="C30" s="21">
        <v>24.812000000000001</v>
      </c>
      <c r="D30" s="20">
        <f t="shared" si="0"/>
        <v>1.9172017411475988</v>
      </c>
      <c r="E30" s="21">
        <v>6</v>
      </c>
      <c r="F30" s="20">
        <f t="shared" si="1"/>
        <v>1.8021696366787427</v>
      </c>
      <c r="G30" s="21">
        <v>0</v>
      </c>
      <c r="H30" s="20">
        <f t="shared" si="7"/>
        <v>1.8021696366787427</v>
      </c>
      <c r="I30" s="21">
        <v>12</v>
      </c>
      <c r="J30" s="22">
        <f t="shared" si="2"/>
        <v>37.804486400000002</v>
      </c>
      <c r="K30" s="20">
        <f t="shared" si="8"/>
        <v>1.5859092802772936</v>
      </c>
      <c r="L30" s="23">
        <f t="shared" si="3"/>
        <v>6.9519310916264926E-2</v>
      </c>
      <c r="M30" s="20">
        <f t="shared" si="4"/>
        <v>1.9708377048206525</v>
      </c>
      <c r="N30" s="21">
        <v>52</v>
      </c>
      <c r="O30" s="21">
        <v>184</v>
      </c>
      <c r="P30" s="23">
        <f t="shared" si="5"/>
        <v>0.55697587310148877</v>
      </c>
      <c r="Q30" s="115">
        <f t="shared" si="6"/>
        <v>1.0711074482720937E-2</v>
      </c>
      <c r="R30" s="119"/>
    </row>
    <row r="31" spans="1:18" ht="13.8" customHeight="1" x14ac:dyDescent="0.25">
      <c r="A31" s="13">
        <v>1996</v>
      </c>
      <c r="B31" s="80">
        <v>2.518894583727338</v>
      </c>
      <c r="C31" s="15">
        <v>24.812000000000001</v>
      </c>
      <c r="D31" s="16">
        <f t="shared" si="0"/>
        <v>1.8939064596129107</v>
      </c>
      <c r="E31" s="15">
        <v>6</v>
      </c>
      <c r="F31" s="16">
        <f t="shared" si="1"/>
        <v>1.780272072036136</v>
      </c>
      <c r="G31" s="15">
        <v>0</v>
      </c>
      <c r="H31" s="16">
        <f t="shared" si="7"/>
        <v>1.780272072036136</v>
      </c>
      <c r="I31" s="15">
        <v>12</v>
      </c>
      <c r="J31" s="17">
        <f t="shared" si="2"/>
        <v>37.804486400000002</v>
      </c>
      <c r="K31" s="16">
        <f t="shared" si="8"/>
        <v>1.5666394233917997</v>
      </c>
      <c r="L31" s="18">
        <f t="shared" si="3"/>
        <v>6.8674604861010402E-2</v>
      </c>
      <c r="M31" s="16">
        <f t="shared" si="4"/>
        <v>1.9468907105072144</v>
      </c>
      <c r="N31" s="15">
        <v>52</v>
      </c>
      <c r="O31" s="15">
        <v>184</v>
      </c>
      <c r="P31" s="18">
        <f t="shared" si="5"/>
        <v>0.55020824427377801</v>
      </c>
      <c r="Q31" s="114">
        <f t="shared" si="6"/>
        <v>1.058092777449573E-2</v>
      </c>
      <c r="R31" s="119"/>
    </row>
    <row r="32" spans="1:18" ht="13.8" customHeight="1" x14ac:dyDescent="0.25">
      <c r="A32" s="13">
        <v>1997</v>
      </c>
      <c r="B32" s="80">
        <v>2.2834568858093451</v>
      </c>
      <c r="C32" s="15">
        <v>24.812000000000001</v>
      </c>
      <c r="D32" s="16">
        <f t="shared" si="0"/>
        <v>1.7168855633023306</v>
      </c>
      <c r="E32" s="15">
        <v>6</v>
      </c>
      <c r="F32" s="16">
        <f t="shared" si="1"/>
        <v>1.6138724295041906</v>
      </c>
      <c r="G32" s="15">
        <v>0</v>
      </c>
      <c r="H32" s="16">
        <f t="shared" si="7"/>
        <v>1.6138724295041906</v>
      </c>
      <c r="I32" s="15">
        <v>12</v>
      </c>
      <c r="J32" s="17">
        <f t="shared" si="2"/>
        <v>37.804486400000002</v>
      </c>
      <c r="K32" s="16">
        <f t="shared" si="8"/>
        <v>1.4202077379636877</v>
      </c>
      <c r="L32" s="18">
        <f t="shared" si="3"/>
        <v>6.2255681664161656E-2</v>
      </c>
      <c r="M32" s="16">
        <f t="shared" si="4"/>
        <v>1.7649174473381508</v>
      </c>
      <c r="N32" s="15">
        <v>52</v>
      </c>
      <c r="O32" s="15">
        <v>184</v>
      </c>
      <c r="P32" s="18">
        <f t="shared" si="5"/>
        <v>0.49878101772599914</v>
      </c>
      <c r="Q32" s="114">
        <f t="shared" si="6"/>
        <v>9.5919426485769066E-3</v>
      </c>
      <c r="R32" s="119"/>
    </row>
    <row r="33" spans="1:18" ht="13.8" customHeight="1" x14ac:dyDescent="0.25">
      <c r="A33" s="13">
        <v>1998</v>
      </c>
      <c r="B33" s="80">
        <v>2.0791533564275757</v>
      </c>
      <c r="C33" s="15">
        <v>24.812000000000001</v>
      </c>
      <c r="D33" s="16">
        <f t="shared" si="0"/>
        <v>1.5632738256307657</v>
      </c>
      <c r="E33" s="15">
        <v>6</v>
      </c>
      <c r="F33" s="16">
        <f t="shared" si="1"/>
        <v>1.4694773960929197</v>
      </c>
      <c r="G33" s="15">
        <v>0</v>
      </c>
      <c r="H33" s="16">
        <f t="shared" si="7"/>
        <v>1.4694773960929197</v>
      </c>
      <c r="I33" s="15">
        <v>12</v>
      </c>
      <c r="J33" s="17">
        <f t="shared" si="2"/>
        <v>37.804486400000002</v>
      </c>
      <c r="K33" s="16">
        <f t="shared" si="8"/>
        <v>1.2931401085617693</v>
      </c>
      <c r="L33" s="18">
        <f t="shared" si="3"/>
        <v>5.6685593799967966E-2</v>
      </c>
      <c r="M33" s="16">
        <f t="shared" si="4"/>
        <v>1.6070082414321918</v>
      </c>
      <c r="N33" s="15">
        <v>52</v>
      </c>
      <c r="O33" s="15">
        <v>184</v>
      </c>
      <c r="P33" s="18">
        <f t="shared" si="5"/>
        <v>0.45415450301344551</v>
      </c>
      <c r="Q33" s="114">
        <f t="shared" si="6"/>
        <v>8.7337404425662599E-3</v>
      </c>
      <c r="R33" s="119"/>
    </row>
    <row r="34" spans="1:18" ht="13.8" customHeight="1" x14ac:dyDescent="0.25">
      <c r="A34" s="13">
        <v>1999</v>
      </c>
      <c r="B34" s="80">
        <v>2.1110304499185455</v>
      </c>
      <c r="C34" s="15">
        <v>24.812000000000001</v>
      </c>
      <c r="D34" s="16">
        <f t="shared" si="0"/>
        <v>1.5872415746847559</v>
      </c>
      <c r="E34" s="15">
        <v>6</v>
      </c>
      <c r="F34" s="16">
        <f t="shared" si="1"/>
        <v>1.4920070802036705</v>
      </c>
      <c r="G34" s="15">
        <v>0</v>
      </c>
      <c r="H34" s="16">
        <f t="shared" si="7"/>
        <v>1.4920070802036705</v>
      </c>
      <c r="I34" s="15">
        <v>12</v>
      </c>
      <c r="J34" s="17">
        <f t="shared" si="2"/>
        <v>37.804486400000002</v>
      </c>
      <c r="K34" s="16">
        <f t="shared" si="8"/>
        <v>1.31296623057923</v>
      </c>
      <c r="L34" s="18">
        <f t="shared" si="3"/>
        <v>5.7554684080185423E-2</v>
      </c>
      <c r="M34" s="16">
        <f t="shared" si="4"/>
        <v>1.6316465163312166</v>
      </c>
      <c r="N34" s="15">
        <v>52</v>
      </c>
      <c r="O34" s="15">
        <v>184</v>
      </c>
      <c r="P34" s="18">
        <f t="shared" si="5"/>
        <v>0.46111749374577859</v>
      </c>
      <c r="Q34" s="114">
        <f t="shared" si="6"/>
        <v>8.8676441104957419E-3</v>
      </c>
      <c r="R34" s="119"/>
    </row>
    <row r="35" spans="1:18" ht="13.8" customHeight="1" x14ac:dyDescent="0.25">
      <c r="A35" s="13">
        <v>2000</v>
      </c>
      <c r="B35" s="80">
        <v>2.2533716291233596</v>
      </c>
      <c r="C35" s="15">
        <v>24.812000000000001</v>
      </c>
      <c r="D35" s="16">
        <f t="shared" si="0"/>
        <v>1.6942650605052716</v>
      </c>
      <c r="E35" s="15">
        <v>6</v>
      </c>
      <c r="F35" s="16">
        <f t="shared" si="1"/>
        <v>1.5926091568749552</v>
      </c>
      <c r="G35" s="15">
        <v>0</v>
      </c>
      <c r="H35" s="16">
        <f t="shared" si="7"/>
        <v>1.5926091568749552</v>
      </c>
      <c r="I35" s="15">
        <v>12</v>
      </c>
      <c r="J35" s="17">
        <f t="shared" si="2"/>
        <v>37.804486400000002</v>
      </c>
      <c r="K35" s="16">
        <f t="shared" si="8"/>
        <v>1.4014960580499607</v>
      </c>
      <c r="L35" s="18">
        <f t="shared" si="3"/>
        <v>6.143544364054622E-2</v>
      </c>
      <c r="M35" s="16">
        <f t="shared" si="4"/>
        <v>1.741664109487665</v>
      </c>
      <c r="N35" s="15">
        <v>52</v>
      </c>
      <c r="O35" s="15">
        <v>184</v>
      </c>
      <c r="P35" s="18">
        <f t="shared" si="5"/>
        <v>0.49220942224651398</v>
      </c>
      <c r="Q35" s="114">
        <f t="shared" si="6"/>
        <v>9.4655658124329616E-3</v>
      </c>
      <c r="R35" s="119"/>
    </row>
    <row r="36" spans="1:18" ht="13.8" customHeight="1" x14ac:dyDescent="0.25">
      <c r="A36" s="19">
        <v>2001</v>
      </c>
      <c r="B36" s="20">
        <v>2.0379308628165034</v>
      </c>
      <c r="C36" s="21">
        <v>24.812000000000001</v>
      </c>
      <c r="D36" s="20">
        <f t="shared" si="0"/>
        <v>1.5322794571344724</v>
      </c>
      <c r="E36" s="21">
        <v>6</v>
      </c>
      <c r="F36" s="20">
        <f t="shared" si="1"/>
        <v>1.440342689706404</v>
      </c>
      <c r="G36" s="21">
        <v>0</v>
      </c>
      <c r="H36" s="20">
        <f t="shared" si="7"/>
        <v>1.440342689706404</v>
      </c>
      <c r="I36" s="21">
        <v>12</v>
      </c>
      <c r="J36" s="22">
        <f t="shared" si="2"/>
        <v>37.804486400000002</v>
      </c>
      <c r="K36" s="20">
        <f t="shared" si="8"/>
        <v>1.2675015669416356</v>
      </c>
      <c r="L36" s="23">
        <f t="shared" si="3"/>
        <v>5.5561712523468962E-2</v>
      </c>
      <c r="M36" s="20">
        <f t="shared" si="4"/>
        <v>1.5751467691840833</v>
      </c>
      <c r="N36" s="21">
        <v>52</v>
      </c>
      <c r="O36" s="21">
        <v>184</v>
      </c>
      <c r="P36" s="23">
        <f t="shared" si="5"/>
        <v>0.44515017389984957</v>
      </c>
      <c r="Q36" s="115">
        <f t="shared" si="6"/>
        <v>8.5605802673047997E-3</v>
      </c>
      <c r="R36" s="119"/>
    </row>
    <row r="37" spans="1:18" ht="13.8" customHeight="1" x14ac:dyDescent="0.25">
      <c r="A37" s="19">
        <v>2002</v>
      </c>
      <c r="B37" s="20">
        <v>2.0973744149256119</v>
      </c>
      <c r="C37" s="21">
        <v>24.812000000000001</v>
      </c>
      <c r="D37" s="20">
        <f t="shared" si="0"/>
        <v>1.5769738750942692</v>
      </c>
      <c r="E37" s="21">
        <v>6</v>
      </c>
      <c r="F37" s="20">
        <f t="shared" si="1"/>
        <v>1.4823554425886132</v>
      </c>
      <c r="G37" s="21">
        <v>0</v>
      </c>
      <c r="H37" s="20">
        <f t="shared" si="7"/>
        <v>1.4823554425886132</v>
      </c>
      <c r="I37" s="21">
        <v>12</v>
      </c>
      <c r="J37" s="22">
        <f t="shared" si="2"/>
        <v>37.804486399999995</v>
      </c>
      <c r="K37" s="20">
        <f t="shared" si="8"/>
        <v>1.3044727894779795</v>
      </c>
      <c r="L37" s="23">
        <f t="shared" si="3"/>
        <v>5.7182368853829241E-2</v>
      </c>
      <c r="M37" s="20">
        <f t="shared" si="4"/>
        <v>1.6210915658216321</v>
      </c>
      <c r="N37" s="21">
        <v>52</v>
      </c>
      <c r="O37" s="21">
        <v>184</v>
      </c>
      <c r="P37" s="23">
        <f t="shared" si="5"/>
        <v>0.45813457294959165</v>
      </c>
      <c r="Q37" s="115">
        <f t="shared" si="6"/>
        <v>8.8102802490306088E-3</v>
      </c>
      <c r="R37" s="119"/>
    </row>
    <row r="38" spans="1:18" ht="13.8" customHeight="1" x14ac:dyDescent="0.25">
      <c r="A38" s="19">
        <v>2003</v>
      </c>
      <c r="B38" s="20">
        <v>2.5924482502443418</v>
      </c>
      <c r="C38" s="21">
        <v>24.812000000000001</v>
      </c>
      <c r="D38" s="20">
        <f t="shared" si="0"/>
        <v>1.9492099903937157</v>
      </c>
      <c r="E38" s="21">
        <v>6</v>
      </c>
      <c r="F38" s="20">
        <f t="shared" si="1"/>
        <v>1.8322573909700928</v>
      </c>
      <c r="G38" s="21">
        <v>0</v>
      </c>
      <c r="H38" s="20">
        <f t="shared" si="7"/>
        <v>1.8322573909700928</v>
      </c>
      <c r="I38" s="21">
        <v>12</v>
      </c>
      <c r="J38" s="22">
        <f t="shared" si="2"/>
        <v>37.804486400000002</v>
      </c>
      <c r="K38" s="20">
        <f t="shared" si="8"/>
        <v>1.6123865040536816</v>
      </c>
      <c r="L38" s="23">
        <f t="shared" si="3"/>
        <v>7.0679956342079187E-2</v>
      </c>
      <c r="M38" s="20">
        <f t="shared" ref="M38:M43" si="9">+L38*28.3495</f>
        <v>2.003741422319774</v>
      </c>
      <c r="N38" s="21">
        <v>52</v>
      </c>
      <c r="O38" s="21">
        <v>184</v>
      </c>
      <c r="P38" s="23">
        <f t="shared" si="5"/>
        <v>0.5662747497860231</v>
      </c>
      <c r="Q38" s="115">
        <f t="shared" si="6"/>
        <v>1.0889899034346598E-2</v>
      </c>
      <c r="R38" s="119"/>
    </row>
    <row r="39" spans="1:18" ht="13.8" customHeight="1" x14ac:dyDescent="0.25">
      <c r="A39" s="19">
        <v>2004</v>
      </c>
      <c r="B39" s="20">
        <v>2.6668173976916392</v>
      </c>
      <c r="C39" s="21">
        <v>24.812000000000001</v>
      </c>
      <c r="D39" s="20">
        <f t="shared" si="0"/>
        <v>2.0051266649763897</v>
      </c>
      <c r="E39" s="21">
        <v>6</v>
      </c>
      <c r="F39" s="20">
        <f t="shared" si="1"/>
        <v>1.8848190650778063</v>
      </c>
      <c r="G39" s="21">
        <v>0</v>
      </c>
      <c r="H39" s="20">
        <f t="shared" si="7"/>
        <v>1.8848190650778063</v>
      </c>
      <c r="I39" s="21">
        <v>12</v>
      </c>
      <c r="J39" s="22">
        <f t="shared" si="2"/>
        <v>37.804486400000002</v>
      </c>
      <c r="K39" s="20">
        <f t="shared" si="8"/>
        <v>1.6586407772684695</v>
      </c>
      <c r="L39" s="23">
        <f t="shared" si="3"/>
        <v>7.2707540921357561E-2</v>
      </c>
      <c r="M39" s="20">
        <f t="shared" si="9"/>
        <v>2.0612224313500263</v>
      </c>
      <c r="N39" s="21">
        <v>52</v>
      </c>
      <c r="O39" s="21">
        <v>184</v>
      </c>
      <c r="P39" s="23">
        <f t="shared" si="5"/>
        <v>0.58251938277283355</v>
      </c>
      <c r="Q39" s="115">
        <f t="shared" si="6"/>
        <v>1.1202295822554491E-2</v>
      </c>
      <c r="R39" s="119"/>
    </row>
    <row r="40" spans="1:18" ht="13.8" customHeight="1" x14ac:dyDescent="0.25">
      <c r="A40" s="19">
        <v>2005</v>
      </c>
      <c r="B40" s="20">
        <v>2.7104100063859828</v>
      </c>
      <c r="C40" s="21">
        <v>24.812000000000001</v>
      </c>
      <c r="D40" s="20">
        <f t="shared" si="0"/>
        <v>2.0379030756014926</v>
      </c>
      <c r="E40" s="21">
        <v>6</v>
      </c>
      <c r="F40" s="20">
        <f t="shared" si="1"/>
        <v>1.9156288910654031</v>
      </c>
      <c r="G40" s="21">
        <v>0</v>
      </c>
      <c r="H40" s="20">
        <f t="shared" si="7"/>
        <v>1.9156288910654031</v>
      </c>
      <c r="I40" s="21">
        <v>12</v>
      </c>
      <c r="J40" s="22">
        <f t="shared" si="2"/>
        <v>37.804486400000002</v>
      </c>
      <c r="K40" s="20">
        <f t="shared" si="8"/>
        <v>1.6857534241375547</v>
      </c>
      <c r="L40" s="23">
        <f t="shared" si="3"/>
        <v>7.3896040510139385E-2</v>
      </c>
      <c r="M40" s="20">
        <f t="shared" si="9"/>
        <v>2.0949158004421964</v>
      </c>
      <c r="N40" s="21">
        <v>52</v>
      </c>
      <c r="O40" s="21">
        <v>184</v>
      </c>
      <c r="P40" s="23">
        <f t="shared" si="5"/>
        <v>0.59204142186409903</v>
      </c>
      <c r="Q40" s="115">
        <f t="shared" si="6"/>
        <v>1.1385411958924981E-2</v>
      </c>
      <c r="R40" s="119"/>
    </row>
    <row r="41" spans="1:18" ht="13.8" customHeight="1" x14ac:dyDescent="0.25">
      <c r="A41" s="13">
        <v>2006</v>
      </c>
      <c r="B41" s="80">
        <v>2.2530209694734031</v>
      </c>
      <c r="C41" s="15">
        <v>24.812000000000001</v>
      </c>
      <c r="D41" s="16">
        <f t="shared" si="0"/>
        <v>1.6940014065276623</v>
      </c>
      <c r="E41" s="15">
        <v>6</v>
      </c>
      <c r="F41" s="16">
        <f t="shared" si="1"/>
        <v>1.5923613221360025</v>
      </c>
      <c r="G41" s="15">
        <v>0</v>
      </c>
      <c r="H41" s="16">
        <f t="shared" si="7"/>
        <v>1.5923613221360025</v>
      </c>
      <c r="I41" s="15">
        <v>12</v>
      </c>
      <c r="J41" s="17">
        <f t="shared" si="2"/>
        <v>37.804486400000002</v>
      </c>
      <c r="K41" s="16">
        <f t="shared" si="8"/>
        <v>1.4012779634796821</v>
      </c>
      <c r="L41" s="18">
        <f t="shared" si="3"/>
        <v>6.1425883330616202E-2</v>
      </c>
      <c r="M41" s="16">
        <f t="shared" si="9"/>
        <v>1.741393079481304</v>
      </c>
      <c r="N41" s="15">
        <v>52</v>
      </c>
      <c r="O41" s="15">
        <v>184</v>
      </c>
      <c r="P41" s="18">
        <f t="shared" si="5"/>
        <v>0.4921328268099337</v>
      </c>
      <c r="Q41" s="114">
        <f t="shared" si="6"/>
        <v>9.4640928232679559E-3</v>
      </c>
      <c r="R41" s="119"/>
    </row>
    <row r="42" spans="1:18" ht="13.8" customHeight="1" x14ac:dyDescent="0.25">
      <c r="A42" s="13">
        <v>2007</v>
      </c>
      <c r="B42" s="80">
        <v>2.6762213033150828</v>
      </c>
      <c r="C42" s="15">
        <v>24.812000000000001</v>
      </c>
      <c r="D42" s="16">
        <f t="shared" si="0"/>
        <v>2.0121972735365445</v>
      </c>
      <c r="E42" s="15">
        <v>6</v>
      </c>
      <c r="F42" s="16">
        <f t="shared" si="1"/>
        <v>1.8914654371243518</v>
      </c>
      <c r="G42" s="15">
        <v>0</v>
      </c>
      <c r="H42" s="16">
        <f t="shared" si="7"/>
        <v>1.8914654371243518</v>
      </c>
      <c r="I42" s="15">
        <v>12</v>
      </c>
      <c r="J42" s="17">
        <f t="shared" si="2"/>
        <v>37.804486399999995</v>
      </c>
      <c r="K42" s="16">
        <f t="shared" si="8"/>
        <v>1.6644895846694296</v>
      </c>
      <c r="L42" s="18">
        <f t="shared" si="3"/>
        <v>7.2963926999207881E-2</v>
      </c>
      <c r="M42" s="16">
        <f t="shared" si="9"/>
        <v>2.0684908484640436</v>
      </c>
      <c r="N42" s="15">
        <v>52</v>
      </c>
      <c r="O42" s="15">
        <v>184</v>
      </c>
      <c r="P42" s="18">
        <f t="shared" si="5"/>
        <v>0.58457350065288194</v>
      </c>
      <c r="Q42" s="114">
        <f t="shared" si="6"/>
        <v>1.1241798089478498E-2</v>
      </c>
      <c r="R42" s="119"/>
    </row>
    <row r="43" spans="1:18" ht="13.8" customHeight="1" x14ac:dyDescent="0.25">
      <c r="A43" s="13">
        <v>2008</v>
      </c>
      <c r="B43" s="80">
        <v>2.6959160907914952</v>
      </c>
      <c r="C43" s="15">
        <v>24.812000000000001</v>
      </c>
      <c r="D43" s="16">
        <f t="shared" si="0"/>
        <v>2.0270053903443093</v>
      </c>
      <c r="E43" s="15">
        <v>6</v>
      </c>
      <c r="F43" s="16">
        <f t="shared" si="1"/>
        <v>1.9053850669236507</v>
      </c>
      <c r="G43" s="15">
        <v>0</v>
      </c>
      <c r="H43" s="16">
        <f t="shared" si="7"/>
        <v>1.9053850669236507</v>
      </c>
      <c r="I43" s="15">
        <v>12</v>
      </c>
      <c r="J43" s="17">
        <f t="shared" si="2"/>
        <v>37.804486400000002</v>
      </c>
      <c r="K43" s="16">
        <f t="shared" si="8"/>
        <v>1.6767388588928127</v>
      </c>
      <c r="L43" s="18">
        <f t="shared" si="3"/>
        <v>7.3500881485712335E-2</v>
      </c>
      <c r="M43" s="16">
        <f t="shared" si="9"/>
        <v>2.0837132396792017</v>
      </c>
      <c r="N43" s="15">
        <v>52</v>
      </c>
      <c r="O43" s="15">
        <v>184</v>
      </c>
      <c r="P43" s="18">
        <f t="shared" si="5"/>
        <v>0.58887548077890484</v>
      </c>
      <c r="Q43" s="114">
        <f t="shared" si="6"/>
        <v>1.1324528476517401E-2</v>
      </c>
      <c r="R43" s="119"/>
    </row>
    <row r="44" spans="1:18" ht="13.8" customHeight="1" x14ac:dyDescent="0.25">
      <c r="A44" s="13">
        <v>2009</v>
      </c>
      <c r="B44" s="80">
        <v>2.5005191740528105</v>
      </c>
      <c r="C44" s="15">
        <v>24.812000000000001</v>
      </c>
      <c r="D44" s="16">
        <f t="shared" si="0"/>
        <v>1.8800903565868272</v>
      </c>
      <c r="E44" s="15">
        <v>6</v>
      </c>
      <c r="F44" s="16">
        <f t="shared" si="1"/>
        <v>1.7672849351916176</v>
      </c>
      <c r="G44" s="15">
        <v>0</v>
      </c>
      <c r="H44" s="16">
        <f t="shared" si="7"/>
        <v>1.7672849351916176</v>
      </c>
      <c r="I44" s="15">
        <v>12</v>
      </c>
      <c r="J44" s="17">
        <f t="shared" si="2"/>
        <v>37.804486400000002</v>
      </c>
      <c r="K44" s="16">
        <f t="shared" si="8"/>
        <v>1.5552107429686235</v>
      </c>
      <c r="L44" s="18">
        <f t="shared" si="3"/>
        <v>6.8173621609583498E-2</v>
      </c>
      <c r="M44" s="16">
        <f t="shared" ref="M44:M49" si="10">+L44*28.3495</f>
        <v>1.9326880858208872</v>
      </c>
      <c r="N44" s="15">
        <v>52</v>
      </c>
      <c r="O44" s="15">
        <v>184</v>
      </c>
      <c r="P44" s="18">
        <f t="shared" si="5"/>
        <v>0.54619445903633768</v>
      </c>
      <c r="Q44" s="114">
        <f t="shared" si="6"/>
        <v>1.0503739596852649E-2</v>
      </c>
      <c r="R44" s="119"/>
    </row>
    <row r="45" spans="1:18" ht="13.8" customHeight="1" x14ac:dyDescent="0.25">
      <c r="A45" s="13">
        <v>2010</v>
      </c>
      <c r="B45" s="80">
        <v>2.4505449739846776</v>
      </c>
      <c r="C45" s="15">
        <v>24.812000000000001</v>
      </c>
      <c r="D45" s="16">
        <f t="shared" si="0"/>
        <v>1.8425157550395994</v>
      </c>
      <c r="E45" s="15">
        <v>6</v>
      </c>
      <c r="F45" s="16">
        <f t="shared" si="1"/>
        <v>1.7319648097372236</v>
      </c>
      <c r="G45" s="15">
        <v>0</v>
      </c>
      <c r="H45" s="16">
        <f t="shared" si="7"/>
        <v>1.7319648097372236</v>
      </c>
      <c r="I45" s="15">
        <v>12</v>
      </c>
      <c r="J45" s="17">
        <f t="shared" si="2"/>
        <v>37.804486400000002</v>
      </c>
      <c r="K45" s="16">
        <f t="shared" si="8"/>
        <v>1.5241290325687566</v>
      </c>
      <c r="L45" s="18">
        <f t="shared" si="3"/>
        <v>6.681113567424686E-2</v>
      </c>
      <c r="M45" s="16">
        <f t="shared" si="10"/>
        <v>1.8940622907970612</v>
      </c>
      <c r="N45" s="15">
        <v>52</v>
      </c>
      <c r="O45" s="15">
        <v>184</v>
      </c>
      <c r="P45" s="18">
        <f t="shared" si="5"/>
        <v>0.53527847348612601</v>
      </c>
      <c r="Q45" s="114">
        <f t="shared" si="6"/>
        <v>1.0293816797810116E-2</v>
      </c>
      <c r="R45" s="119"/>
    </row>
    <row r="46" spans="1:18" ht="13.8" customHeight="1" x14ac:dyDescent="0.25">
      <c r="A46" s="19">
        <v>2011</v>
      </c>
      <c r="B46" s="20">
        <v>2.6546246051076801</v>
      </c>
      <c r="C46" s="21">
        <v>24.812000000000001</v>
      </c>
      <c r="D46" s="20">
        <f t="shared" si="0"/>
        <v>1.9959591480883625</v>
      </c>
      <c r="E46" s="21">
        <v>6</v>
      </c>
      <c r="F46" s="20">
        <f t="shared" si="1"/>
        <v>1.8762015992030607</v>
      </c>
      <c r="G46" s="21">
        <v>0</v>
      </c>
      <c r="H46" s="20">
        <f t="shared" si="7"/>
        <v>1.8762015992030607</v>
      </c>
      <c r="I46" s="21">
        <v>12</v>
      </c>
      <c r="J46" s="22">
        <f t="shared" si="2"/>
        <v>37.804486400000002</v>
      </c>
      <c r="K46" s="20">
        <f t="shared" si="8"/>
        <v>1.6510574072986934</v>
      </c>
      <c r="L46" s="23">
        <f t="shared" si="3"/>
        <v>7.237511922405232E-2</v>
      </c>
      <c r="M46" s="20">
        <f t="shared" si="10"/>
        <v>2.0517984424422711</v>
      </c>
      <c r="N46" s="21">
        <v>52</v>
      </c>
      <c r="O46" s="21">
        <v>184</v>
      </c>
      <c r="P46" s="23">
        <f t="shared" si="5"/>
        <v>0.57985608155977231</v>
      </c>
      <c r="Q46" s="115">
        <f t="shared" si="6"/>
        <v>1.1151078491534083E-2</v>
      </c>
      <c r="R46" s="119"/>
    </row>
    <row r="47" spans="1:18" ht="13.8" customHeight="1" x14ac:dyDescent="0.25">
      <c r="A47" s="19">
        <v>2012</v>
      </c>
      <c r="B47" s="20">
        <v>2.5607686729330408</v>
      </c>
      <c r="C47" s="21">
        <v>24.812000000000001</v>
      </c>
      <c r="D47" s="20">
        <f t="shared" ref="D47:D52" si="11">+B47-B47*(C47/100)</f>
        <v>1.9253907498048948</v>
      </c>
      <c r="E47" s="21">
        <v>6</v>
      </c>
      <c r="F47" s="20">
        <f t="shared" ref="F47:F52" si="12">+(D47-D47*(E47)/100)</f>
        <v>1.8098673048166012</v>
      </c>
      <c r="G47" s="21">
        <v>0</v>
      </c>
      <c r="H47" s="20">
        <f t="shared" si="7"/>
        <v>1.8098673048166012</v>
      </c>
      <c r="I47" s="21">
        <v>12</v>
      </c>
      <c r="J47" s="22">
        <f t="shared" ref="J47:J52" si="13">100-(K47/B47*100)</f>
        <v>37.804486399999995</v>
      </c>
      <c r="K47" s="20">
        <f t="shared" si="8"/>
        <v>1.592683228238609</v>
      </c>
      <c r="L47" s="23">
        <f t="shared" ref="L47:L52" si="14">+(K47/365)*16</f>
        <v>6.981625110087053E-2</v>
      </c>
      <c r="M47" s="20">
        <f t="shared" si="10"/>
        <v>1.9792558105841289</v>
      </c>
      <c r="N47" s="21">
        <v>52</v>
      </c>
      <c r="O47" s="21">
        <v>184</v>
      </c>
      <c r="P47" s="23">
        <f t="shared" ref="P47:P52" si="15">+Q47*N47</f>
        <v>0.55935490299116686</v>
      </c>
      <c r="Q47" s="115">
        <f t="shared" ref="Q47:Q52" si="16">+M47/O47</f>
        <v>1.0756825057522439E-2</v>
      </c>
      <c r="R47" s="119"/>
    </row>
    <row r="48" spans="1:18" ht="13.8" customHeight="1" x14ac:dyDescent="0.25">
      <c r="A48" s="19">
        <v>2013</v>
      </c>
      <c r="B48" s="20">
        <v>2.4828052031974952</v>
      </c>
      <c r="C48" s="21">
        <v>24.812000000000001</v>
      </c>
      <c r="D48" s="20">
        <f t="shared" si="11"/>
        <v>1.8667715761801327</v>
      </c>
      <c r="E48" s="21">
        <v>6</v>
      </c>
      <c r="F48" s="20">
        <f t="shared" si="12"/>
        <v>1.7547652816093247</v>
      </c>
      <c r="G48" s="21">
        <v>0</v>
      </c>
      <c r="H48" s="20">
        <f t="shared" si="7"/>
        <v>1.7547652816093247</v>
      </c>
      <c r="I48" s="21">
        <v>12</v>
      </c>
      <c r="J48" s="22">
        <f t="shared" si="13"/>
        <v>37.804486399999995</v>
      </c>
      <c r="K48" s="20">
        <f t="shared" si="8"/>
        <v>1.5441934478162058</v>
      </c>
      <c r="L48" s="23">
        <f t="shared" si="14"/>
        <v>6.7690671685093948E-2</v>
      </c>
      <c r="M48" s="20">
        <f t="shared" si="10"/>
        <v>1.9189966969365708</v>
      </c>
      <c r="N48" s="21">
        <v>53</v>
      </c>
      <c r="O48" s="21">
        <v>184</v>
      </c>
      <c r="P48" s="23">
        <f t="shared" si="15"/>
        <v>0.55275448335672961</v>
      </c>
      <c r="Q48" s="115">
        <f t="shared" si="16"/>
        <v>1.0429329874655276E-2</v>
      </c>
      <c r="R48" s="119"/>
    </row>
    <row r="49" spans="1:18" ht="13.8" customHeight="1" x14ac:dyDescent="0.25">
      <c r="A49" s="19">
        <v>2014</v>
      </c>
      <c r="B49" s="20">
        <v>2.584673568586449</v>
      </c>
      <c r="C49" s="21">
        <v>24.812000000000001</v>
      </c>
      <c r="D49" s="20">
        <f t="shared" si="11"/>
        <v>1.9433643627487793</v>
      </c>
      <c r="E49" s="21">
        <v>6</v>
      </c>
      <c r="F49" s="20">
        <f t="shared" si="12"/>
        <v>1.8267625009838526</v>
      </c>
      <c r="G49" s="21">
        <v>0</v>
      </c>
      <c r="H49" s="20">
        <f t="shared" si="7"/>
        <v>1.8267625009838526</v>
      </c>
      <c r="I49" s="21">
        <v>12</v>
      </c>
      <c r="J49" s="22">
        <f t="shared" si="13"/>
        <v>37.804486400000002</v>
      </c>
      <c r="K49" s="20">
        <f t="shared" si="8"/>
        <v>1.6075510008657903</v>
      </c>
      <c r="L49" s="23">
        <f t="shared" si="14"/>
        <v>7.0467989079048346E-2</v>
      </c>
      <c r="M49" s="20">
        <f t="shared" si="10"/>
        <v>1.997732256396481</v>
      </c>
      <c r="N49" s="21">
        <v>53</v>
      </c>
      <c r="O49" s="21">
        <v>184</v>
      </c>
      <c r="P49" s="23">
        <f t="shared" si="15"/>
        <v>0.57543374776637768</v>
      </c>
      <c r="Q49" s="115">
        <f t="shared" si="16"/>
        <v>1.0857240523893918E-2</v>
      </c>
      <c r="R49" s="119"/>
    </row>
    <row r="50" spans="1:18" ht="13.8" customHeight="1" x14ac:dyDescent="0.25">
      <c r="A50" s="24">
        <v>2015</v>
      </c>
      <c r="B50" s="20">
        <v>2.5874512802600407</v>
      </c>
      <c r="C50" s="25">
        <v>24.812000000000001</v>
      </c>
      <c r="D50" s="26">
        <f t="shared" si="11"/>
        <v>1.9454528686019192</v>
      </c>
      <c r="E50" s="25">
        <v>6</v>
      </c>
      <c r="F50" s="26">
        <f t="shared" si="12"/>
        <v>1.8287256964858041</v>
      </c>
      <c r="G50" s="25">
        <v>0</v>
      </c>
      <c r="H50" s="20">
        <f t="shared" si="7"/>
        <v>1.8287256964858041</v>
      </c>
      <c r="I50" s="25">
        <v>12</v>
      </c>
      <c r="J50" s="27">
        <f t="shared" si="13"/>
        <v>37.804486400000002</v>
      </c>
      <c r="K50" s="20">
        <f t="shared" si="8"/>
        <v>1.6092786129075076</v>
      </c>
      <c r="L50" s="28">
        <f t="shared" si="14"/>
        <v>7.0543720017863354E-2</v>
      </c>
      <c r="M50" s="26">
        <f t="shared" ref="M50:M57" si="17">+L50*28.3495</f>
        <v>1.9998791906464171</v>
      </c>
      <c r="N50" s="25">
        <v>53</v>
      </c>
      <c r="O50" s="25">
        <v>184</v>
      </c>
      <c r="P50" s="28">
        <f t="shared" si="15"/>
        <v>0.57605215817532662</v>
      </c>
      <c r="Q50" s="116">
        <f t="shared" si="16"/>
        <v>1.0868908644817484E-2</v>
      </c>
      <c r="R50" s="119"/>
    </row>
    <row r="51" spans="1:18" ht="13.8" customHeight="1" x14ac:dyDescent="0.25">
      <c r="A51" s="29">
        <v>2016</v>
      </c>
      <c r="B51" s="80">
        <v>2.6362068156488156</v>
      </c>
      <c r="C51" s="30">
        <v>24.812000000000001</v>
      </c>
      <c r="D51" s="14">
        <f t="shared" si="11"/>
        <v>1.9821111805500315</v>
      </c>
      <c r="E51" s="30">
        <v>6</v>
      </c>
      <c r="F51" s="14">
        <f t="shared" si="12"/>
        <v>1.8631845097170296</v>
      </c>
      <c r="G51" s="30">
        <v>0</v>
      </c>
      <c r="H51" s="16">
        <f t="shared" si="7"/>
        <v>1.8631845097170296</v>
      </c>
      <c r="I51" s="30">
        <v>12</v>
      </c>
      <c r="J51" s="32">
        <f t="shared" si="13"/>
        <v>37.804486399999995</v>
      </c>
      <c r="K51" s="16">
        <f t="shared" si="8"/>
        <v>1.6396023685509862</v>
      </c>
      <c r="L51" s="33">
        <f t="shared" si="14"/>
        <v>7.1872980539221309E-2</v>
      </c>
      <c r="M51" s="14">
        <f t="shared" si="17"/>
        <v>2.0375630617966545</v>
      </c>
      <c r="N51" s="30">
        <v>53</v>
      </c>
      <c r="O51" s="30">
        <v>184</v>
      </c>
      <c r="P51" s="33">
        <f t="shared" si="15"/>
        <v>0.58690675149577543</v>
      </c>
      <c r="Q51" s="117">
        <f t="shared" si="16"/>
        <v>1.1073712292373122E-2</v>
      </c>
      <c r="R51" s="119"/>
    </row>
    <row r="52" spans="1:18" ht="13.8" customHeight="1" x14ac:dyDescent="0.25">
      <c r="A52" s="29">
        <v>2017</v>
      </c>
      <c r="B52" s="80">
        <v>2.3658875222819331</v>
      </c>
      <c r="C52" s="30">
        <v>24.812000000000001</v>
      </c>
      <c r="D52" s="14">
        <f t="shared" si="11"/>
        <v>1.7788635102533399</v>
      </c>
      <c r="E52" s="30">
        <v>6</v>
      </c>
      <c r="F52" s="14">
        <f t="shared" si="12"/>
        <v>1.6721316996381395</v>
      </c>
      <c r="G52" s="30">
        <v>0</v>
      </c>
      <c r="H52" s="16">
        <f t="shared" si="7"/>
        <v>1.6721316996381395</v>
      </c>
      <c r="I52" s="30">
        <v>12</v>
      </c>
      <c r="J52" s="32">
        <f t="shared" si="13"/>
        <v>37.804486399999995</v>
      </c>
      <c r="K52" s="16">
        <f t="shared" si="8"/>
        <v>1.4714758956815628</v>
      </c>
      <c r="L52" s="33">
        <f t="shared" si="14"/>
        <v>6.4503052961383575E-2</v>
      </c>
      <c r="M52" s="14">
        <f t="shared" si="17"/>
        <v>1.8286292999287437</v>
      </c>
      <c r="N52" s="30">
        <v>53</v>
      </c>
      <c r="O52" s="30">
        <v>184</v>
      </c>
      <c r="P52" s="33">
        <f t="shared" si="15"/>
        <v>0.52672474400121416</v>
      </c>
      <c r="Q52" s="117">
        <f t="shared" si="16"/>
        <v>9.9382027170040414E-3</v>
      </c>
      <c r="R52" s="119"/>
    </row>
    <row r="53" spans="1:18" ht="13.8" customHeight="1" x14ac:dyDescent="0.25">
      <c r="A53" s="59">
        <v>2018</v>
      </c>
      <c r="B53" s="80">
        <v>2.5013708283032723</v>
      </c>
      <c r="C53" s="31">
        <v>24.812000000000001</v>
      </c>
      <c r="D53" s="35">
        <f>+B53-B53*(C53/100)</f>
        <v>1.8807306983846643</v>
      </c>
      <c r="E53" s="31">
        <v>6</v>
      </c>
      <c r="F53" s="35">
        <f>+(D53-D53*(E53)/100)</f>
        <v>1.7678868564815844</v>
      </c>
      <c r="G53" s="31">
        <v>0</v>
      </c>
      <c r="H53" s="80">
        <f>F53-(F53*G53/100)</f>
        <v>1.7678868564815844</v>
      </c>
      <c r="I53" s="31">
        <v>12</v>
      </c>
      <c r="J53" s="60">
        <f>100-(K53/B53*100)</f>
        <v>37.804486400000002</v>
      </c>
      <c r="K53" s="80">
        <f>+H53-H53*I53/100</f>
        <v>1.5557404337037943</v>
      </c>
      <c r="L53" s="61">
        <f>+(K53/365)*16</f>
        <v>6.8196840929481389E-2</v>
      </c>
      <c r="M53" s="35">
        <f t="shared" si="17"/>
        <v>1.9333463419303325</v>
      </c>
      <c r="N53" s="31">
        <v>53</v>
      </c>
      <c r="O53" s="31">
        <v>184</v>
      </c>
      <c r="P53" s="61">
        <f>+Q53*N53</f>
        <v>0.55688780501254143</v>
      </c>
      <c r="Q53" s="120">
        <f>+M53/O53</f>
        <v>1.0507317075708329E-2</v>
      </c>
      <c r="R53" s="119"/>
    </row>
    <row r="54" spans="1:18" ht="13.8" customHeight="1" x14ac:dyDescent="0.25">
      <c r="A54" s="59">
        <v>2019</v>
      </c>
      <c r="B54" s="80">
        <v>2.6365464402757821</v>
      </c>
      <c r="C54" s="31">
        <v>24.812000000000001</v>
      </c>
      <c r="D54" s="35">
        <f>+B54-B54*(C54/100)</f>
        <v>1.9823665375145549</v>
      </c>
      <c r="E54" s="31">
        <v>6</v>
      </c>
      <c r="F54" s="35">
        <f>+(D54-D54*(E54)/100)</f>
        <v>1.8634245452636817</v>
      </c>
      <c r="G54" s="31">
        <v>0</v>
      </c>
      <c r="H54" s="80">
        <f>F54-(F54*G54/100)</f>
        <v>1.8634245452636817</v>
      </c>
      <c r="I54" s="31">
        <v>12</v>
      </c>
      <c r="J54" s="60">
        <f>100-(K54/B54*100)</f>
        <v>37.804486399999995</v>
      </c>
      <c r="K54" s="80">
        <f>+H54-H54*I54/100</f>
        <v>1.63981359983204</v>
      </c>
      <c r="L54" s="61">
        <f>+(K54/365)*16</f>
        <v>7.1882239992637376E-2</v>
      </c>
      <c r="M54" s="35">
        <f t="shared" si="17"/>
        <v>2.0378255626712733</v>
      </c>
      <c r="N54" s="31">
        <v>53</v>
      </c>
      <c r="O54" s="31">
        <v>184</v>
      </c>
      <c r="P54" s="61">
        <f>+Q54*N54</f>
        <v>0.58698236316074714</v>
      </c>
      <c r="Q54" s="120">
        <f>+M54/O54</f>
        <v>1.1075138927561267E-2</v>
      </c>
      <c r="R54" s="119"/>
    </row>
    <row r="55" spans="1:18" ht="13.8" customHeight="1" x14ac:dyDescent="0.25">
      <c r="A55" s="59">
        <v>2020</v>
      </c>
      <c r="B55" s="35">
        <v>2.6379527946771506</v>
      </c>
      <c r="C55" s="31">
        <v>24.812000000000001</v>
      </c>
      <c r="D55" s="35">
        <f>+B55-B55*(C55/100)</f>
        <v>1.983423947261856</v>
      </c>
      <c r="E55" s="31">
        <v>6</v>
      </c>
      <c r="F55" s="35">
        <f>+(D55-D55*(E55)/100)</f>
        <v>1.8644185104261446</v>
      </c>
      <c r="G55" s="31">
        <v>0</v>
      </c>
      <c r="H55" s="80">
        <f>F55-(F55*G55/100)</f>
        <v>1.8644185104261446</v>
      </c>
      <c r="I55" s="31">
        <v>12</v>
      </c>
      <c r="J55" s="60">
        <f>100-(K55/B55*100)</f>
        <v>37.804486400000002</v>
      </c>
      <c r="K55" s="80">
        <f>+H55-H55*I55/100</f>
        <v>1.6406882891750072</v>
      </c>
      <c r="L55" s="61">
        <f>+(K55/365)*16</f>
        <v>7.1920582539178393E-2</v>
      </c>
      <c r="M55" s="35">
        <f t="shared" si="17"/>
        <v>2.0389125546944378</v>
      </c>
      <c r="N55" s="31">
        <v>53</v>
      </c>
      <c r="O55" s="31">
        <v>184</v>
      </c>
      <c r="P55" s="61">
        <f>+Q55*N55</f>
        <v>0.58729546412394129</v>
      </c>
      <c r="Q55" s="120">
        <f>+M55/O55</f>
        <v>1.1081046492904553E-2</v>
      </c>
      <c r="R55" s="119"/>
    </row>
    <row r="56" spans="1:18" ht="13.8" customHeight="1" x14ac:dyDescent="0.25">
      <c r="A56" s="19">
        <v>2021</v>
      </c>
      <c r="B56" s="121">
        <v>2.599713995498226</v>
      </c>
      <c r="C56" s="21">
        <v>24.812000000000001</v>
      </c>
      <c r="D56" s="20">
        <f t="shared" ref="D56:D57" si="18">+B56-B56*(C56/100)</f>
        <v>1.9546729589352063</v>
      </c>
      <c r="E56" s="21">
        <v>6</v>
      </c>
      <c r="F56" s="20">
        <f t="shared" ref="F56:F57" si="19">+(D56-D56*(E56)/100)</f>
        <v>1.8373925813990939</v>
      </c>
      <c r="G56" s="21">
        <v>0</v>
      </c>
      <c r="H56" s="20">
        <f t="shared" ref="H56:H57" si="20">F56-(F56*G56/100)</f>
        <v>1.8373925813990939</v>
      </c>
      <c r="I56" s="21">
        <v>12</v>
      </c>
      <c r="J56" s="22">
        <f t="shared" ref="J56:J57" si="21">100-(K56/B56*100)</f>
        <v>37.804486400000002</v>
      </c>
      <c r="K56" s="20">
        <f t="shared" ref="K56:K57" si="22">+H56-H56*I56/100</f>
        <v>1.6169054716312026</v>
      </c>
      <c r="L56" s="23">
        <f t="shared" ref="L56:L57" si="23">+(K56/365)*16</f>
        <v>7.0878048071504773E-2</v>
      </c>
      <c r="M56" s="20">
        <f t="shared" si="17"/>
        <v>2.0093572238031245</v>
      </c>
      <c r="N56" s="21">
        <v>53</v>
      </c>
      <c r="O56" s="21">
        <v>184</v>
      </c>
      <c r="P56" s="23">
        <f t="shared" ref="P56:P57" si="24">+Q56*N56</f>
        <v>0.57878224381285648</v>
      </c>
      <c r="Q56" s="115">
        <f t="shared" ref="Q56:Q57" si="25">+M56/O56</f>
        <v>1.0920419694582198E-2</v>
      </c>
      <c r="R56" s="119"/>
    </row>
    <row r="57" spans="1:18" ht="13.8" customHeight="1" thickBot="1" x14ac:dyDescent="0.3">
      <c r="A57" s="123">
        <v>2022</v>
      </c>
      <c r="B57" s="124">
        <v>2.5751484351975824</v>
      </c>
      <c r="C57" s="125">
        <v>24.812000000000001</v>
      </c>
      <c r="D57" s="124">
        <f t="shared" si="18"/>
        <v>1.9362026054563581</v>
      </c>
      <c r="E57" s="125">
        <v>6</v>
      </c>
      <c r="F57" s="124">
        <f t="shared" si="19"/>
        <v>1.8200304491289767</v>
      </c>
      <c r="G57" s="125">
        <v>0</v>
      </c>
      <c r="H57" s="124">
        <f t="shared" si="20"/>
        <v>1.8200304491289767</v>
      </c>
      <c r="I57" s="125">
        <v>12</v>
      </c>
      <c r="J57" s="126">
        <f t="shared" si="21"/>
        <v>37.804486400000002</v>
      </c>
      <c r="K57" s="124">
        <f t="shared" si="22"/>
        <v>1.6016267952334995</v>
      </c>
      <c r="L57" s="127">
        <f t="shared" si="23"/>
        <v>7.0208297873249295E-2</v>
      </c>
      <c r="M57" s="124">
        <f t="shared" si="17"/>
        <v>1.9903701405576808</v>
      </c>
      <c r="N57" s="125">
        <v>53</v>
      </c>
      <c r="O57" s="125">
        <v>184</v>
      </c>
      <c r="P57" s="127">
        <f t="shared" si="24"/>
        <v>0.57331313831281028</v>
      </c>
      <c r="Q57" s="128">
        <f t="shared" si="25"/>
        <v>1.0817229024770005E-2</v>
      </c>
      <c r="R57" s="119"/>
    </row>
    <row r="58" spans="1:18" ht="15" customHeight="1" thickTop="1" x14ac:dyDescent="0.25">
      <c r="A58" s="7" t="s">
        <v>96</v>
      </c>
    </row>
    <row r="59" spans="1:18" ht="15" customHeight="1" x14ac:dyDescent="0.25">
      <c r="A59" s="7" t="s">
        <v>104</v>
      </c>
    </row>
    <row r="60" spans="1:18" ht="15" customHeight="1" x14ac:dyDescent="0.25">
      <c r="A60" s="7" t="s">
        <v>209</v>
      </c>
    </row>
    <row r="61" spans="1:18" ht="15" customHeight="1" x14ac:dyDescent="0.25">
      <c r="A61" s="7" t="s">
        <v>210</v>
      </c>
    </row>
    <row r="62" spans="1:18" ht="15" customHeight="1" x14ac:dyDescent="0.25">
      <c r="A62" s="7" t="s">
        <v>105</v>
      </c>
    </row>
    <row r="63" spans="1:18" ht="15" customHeight="1" x14ac:dyDescent="0.25">
      <c r="A63" s="7" t="s">
        <v>106</v>
      </c>
    </row>
    <row r="64" spans="1:18" ht="15" customHeight="1" x14ac:dyDescent="0.25">
      <c r="A64"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06">
    <pageSetUpPr fitToPage="1"/>
  </sheetPr>
  <dimension ref="A1:R66"/>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157</v>
      </c>
      <c r="B1" s="129"/>
      <c r="C1" s="129"/>
      <c r="D1" s="129"/>
      <c r="E1" s="129"/>
      <c r="F1" s="43"/>
      <c r="G1" s="129"/>
      <c r="H1" s="43"/>
      <c r="I1" s="129"/>
      <c r="J1" s="129"/>
      <c r="K1" s="129"/>
      <c r="L1" s="129"/>
      <c r="M1" s="129"/>
      <c r="N1" s="129"/>
      <c r="O1" s="129"/>
      <c r="P1" s="129"/>
      <c r="Q1" s="129"/>
    </row>
    <row r="2" spans="1:18" ht="36" customHeight="1" thickTop="1" x14ac:dyDescent="0.25">
      <c r="A2" s="52" t="s">
        <v>0</v>
      </c>
      <c r="B2" s="53" t="s">
        <v>141</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35">
        <v>1.4008759729239415</v>
      </c>
      <c r="C5" s="15">
        <v>45.055</v>
      </c>
      <c r="D5" s="16">
        <f t="shared" ref="D5:D46" si="0">+B5-B5*(C5/100)</f>
        <v>0.7697113033230597</v>
      </c>
      <c r="E5" s="15">
        <v>6</v>
      </c>
      <c r="F5" s="16">
        <f t="shared" ref="F5:F46" si="1">+(D5-D5*(E5)/100)</f>
        <v>0.72352862512367611</v>
      </c>
      <c r="G5" s="15">
        <v>0</v>
      </c>
      <c r="H5" s="16">
        <f>F5-(F5*G5/100)</f>
        <v>0.72352862512367611</v>
      </c>
      <c r="I5" s="15">
        <v>34</v>
      </c>
      <c r="J5" s="17">
        <f t="shared" ref="J5:J46" si="2">100-(K5/B5*100)</f>
        <v>65.912122000000011</v>
      </c>
      <c r="K5" s="16">
        <f>+H5-H5*I5/100</f>
        <v>0.47752889258162623</v>
      </c>
      <c r="L5" s="18">
        <f t="shared" ref="L5:L46" si="3">+(K5/365)*16</f>
        <v>2.0932773373441151E-2</v>
      </c>
      <c r="M5" s="16">
        <f t="shared" ref="M5:M37" si="4">+L5*28.3495</f>
        <v>0.59343365875036991</v>
      </c>
      <c r="N5" s="15">
        <v>54</v>
      </c>
      <c r="O5" s="15">
        <v>146</v>
      </c>
      <c r="P5" s="18">
        <f t="shared" ref="P5:P46" si="5">+Q5*N5</f>
        <v>0.21948916145561628</v>
      </c>
      <c r="Q5" s="114">
        <f t="shared" ref="Q5:Q46" si="6">+M5/O5</f>
        <v>4.0646141010299312E-3</v>
      </c>
      <c r="R5" s="119"/>
    </row>
    <row r="6" spans="1:18" ht="13.8" customHeight="1" x14ac:dyDescent="0.25">
      <c r="A6" s="19">
        <v>1971</v>
      </c>
      <c r="B6" s="20">
        <v>1.3435121664636116</v>
      </c>
      <c r="C6" s="21">
        <v>45.055</v>
      </c>
      <c r="D6" s="20">
        <f t="shared" si="0"/>
        <v>0.73819275986343136</v>
      </c>
      <c r="E6" s="21">
        <v>6</v>
      </c>
      <c r="F6" s="20">
        <f t="shared" si="1"/>
        <v>0.69390119427162544</v>
      </c>
      <c r="G6" s="21">
        <v>0</v>
      </c>
      <c r="H6" s="20">
        <f t="shared" ref="H6:H52" si="7">F6-(F6*G6/100)</f>
        <v>0.69390119427162544</v>
      </c>
      <c r="I6" s="21">
        <v>34</v>
      </c>
      <c r="J6" s="22">
        <f t="shared" si="2"/>
        <v>65.912122000000011</v>
      </c>
      <c r="K6" s="20">
        <f t="shared" ref="K6:K52" si="8">+H6-H6*I6/100</f>
        <v>0.45797478821927284</v>
      </c>
      <c r="L6" s="23">
        <f t="shared" si="3"/>
        <v>2.0075607154817439E-2</v>
      </c>
      <c r="M6" s="20">
        <f t="shared" si="4"/>
        <v>0.56913342503549691</v>
      </c>
      <c r="N6" s="21">
        <v>54</v>
      </c>
      <c r="O6" s="21">
        <v>146</v>
      </c>
      <c r="P6" s="23">
        <f t="shared" si="5"/>
        <v>0.21050140378025228</v>
      </c>
      <c r="Q6" s="115">
        <f t="shared" si="6"/>
        <v>3.8981741440787458E-3</v>
      </c>
      <c r="R6" s="119"/>
    </row>
    <row r="7" spans="1:18" ht="13.8" customHeight="1" x14ac:dyDescent="0.25">
      <c r="A7" s="19">
        <v>1972</v>
      </c>
      <c r="B7" s="20">
        <v>1.4540594389602473</v>
      </c>
      <c r="C7" s="21">
        <v>45.055</v>
      </c>
      <c r="D7" s="20">
        <f t="shared" si="0"/>
        <v>0.79893295873670789</v>
      </c>
      <c r="E7" s="21">
        <v>6</v>
      </c>
      <c r="F7" s="20">
        <f t="shared" si="1"/>
        <v>0.75099698121250547</v>
      </c>
      <c r="G7" s="21">
        <v>0</v>
      </c>
      <c r="H7" s="20">
        <f t="shared" si="7"/>
        <v>0.75099698121250547</v>
      </c>
      <c r="I7" s="21">
        <v>34</v>
      </c>
      <c r="J7" s="22">
        <f t="shared" si="2"/>
        <v>65.912122000000011</v>
      </c>
      <c r="K7" s="20">
        <f t="shared" si="8"/>
        <v>0.49565800760025358</v>
      </c>
      <c r="L7" s="23">
        <f t="shared" si="3"/>
        <v>2.1727474305764542E-2</v>
      </c>
      <c r="M7" s="20">
        <f t="shared" si="4"/>
        <v>0.61596303283127185</v>
      </c>
      <c r="N7" s="21">
        <v>54</v>
      </c>
      <c r="O7" s="21">
        <v>146</v>
      </c>
      <c r="P7" s="23">
        <f t="shared" si="5"/>
        <v>0.22782194364992248</v>
      </c>
      <c r="Q7" s="115">
        <f t="shared" si="6"/>
        <v>4.2189248824059718E-3</v>
      </c>
      <c r="R7" s="119"/>
    </row>
    <row r="8" spans="1:18" ht="13.8" customHeight="1" x14ac:dyDescent="0.25">
      <c r="A8" s="19">
        <v>1973</v>
      </c>
      <c r="B8" s="20">
        <v>1.7709769759660989</v>
      </c>
      <c r="C8" s="21">
        <v>45.055</v>
      </c>
      <c r="D8" s="20">
        <f t="shared" si="0"/>
        <v>0.97306329944457304</v>
      </c>
      <c r="E8" s="21">
        <v>6</v>
      </c>
      <c r="F8" s="20">
        <f t="shared" si="1"/>
        <v>0.91467950147789867</v>
      </c>
      <c r="G8" s="21">
        <v>0</v>
      </c>
      <c r="H8" s="20">
        <f t="shared" si="7"/>
        <v>0.91467950147789867</v>
      </c>
      <c r="I8" s="21">
        <v>34</v>
      </c>
      <c r="J8" s="22">
        <f t="shared" si="2"/>
        <v>65.912122000000011</v>
      </c>
      <c r="K8" s="20">
        <f t="shared" si="8"/>
        <v>0.60368847097541312</v>
      </c>
      <c r="L8" s="23">
        <f t="shared" si="3"/>
        <v>2.6463056261935916E-2</v>
      </c>
      <c r="M8" s="20">
        <f t="shared" si="4"/>
        <v>0.7502144134977522</v>
      </c>
      <c r="N8" s="21">
        <v>54</v>
      </c>
      <c r="O8" s="21">
        <v>146</v>
      </c>
      <c r="P8" s="23">
        <f t="shared" si="5"/>
        <v>0.27747656389642888</v>
      </c>
      <c r="Q8" s="115">
        <f t="shared" si="6"/>
        <v>5.1384548869709053E-3</v>
      </c>
      <c r="R8" s="119"/>
    </row>
    <row r="9" spans="1:18" ht="13.8" customHeight="1" x14ac:dyDescent="0.25">
      <c r="A9" s="19">
        <v>1974</v>
      </c>
      <c r="B9" s="20">
        <v>1.7804239340858714</v>
      </c>
      <c r="C9" s="21">
        <v>45.055</v>
      </c>
      <c r="D9" s="20">
        <f t="shared" si="0"/>
        <v>0.97825393058348198</v>
      </c>
      <c r="E9" s="21">
        <v>6</v>
      </c>
      <c r="F9" s="20">
        <f t="shared" si="1"/>
        <v>0.91955869474847307</v>
      </c>
      <c r="G9" s="21">
        <v>0</v>
      </c>
      <c r="H9" s="20">
        <f t="shared" si="7"/>
        <v>0.91955869474847307</v>
      </c>
      <c r="I9" s="21">
        <v>34</v>
      </c>
      <c r="J9" s="22">
        <f t="shared" si="2"/>
        <v>65.912122000000011</v>
      </c>
      <c r="K9" s="20">
        <f t="shared" si="8"/>
        <v>0.60690873853399219</v>
      </c>
      <c r="L9" s="23">
        <f t="shared" si="3"/>
        <v>2.6604218675462671E-2</v>
      </c>
      <c r="M9" s="20">
        <f t="shared" si="4"/>
        <v>0.75421629734002893</v>
      </c>
      <c r="N9" s="21">
        <v>54</v>
      </c>
      <c r="O9" s="21">
        <v>146</v>
      </c>
      <c r="P9" s="23">
        <f t="shared" si="5"/>
        <v>0.27895671271480521</v>
      </c>
      <c r="Q9" s="115">
        <f t="shared" si="6"/>
        <v>5.1658650502741706E-3</v>
      </c>
      <c r="R9" s="119"/>
    </row>
    <row r="10" spans="1:18" ht="13.8" customHeight="1" x14ac:dyDescent="0.25">
      <c r="A10" s="19">
        <v>1975</v>
      </c>
      <c r="B10" s="20">
        <v>1.596658934218629</v>
      </c>
      <c r="C10" s="21">
        <v>45.055</v>
      </c>
      <c r="D10" s="20">
        <f t="shared" si="0"/>
        <v>0.87728425140642574</v>
      </c>
      <c r="E10" s="21">
        <v>6</v>
      </c>
      <c r="F10" s="20">
        <f t="shared" si="1"/>
        <v>0.8246471963220402</v>
      </c>
      <c r="G10" s="21">
        <v>0</v>
      </c>
      <c r="H10" s="20">
        <f t="shared" si="7"/>
        <v>0.8246471963220402</v>
      </c>
      <c r="I10" s="21">
        <v>34</v>
      </c>
      <c r="J10" s="22">
        <f t="shared" si="2"/>
        <v>65.912122000000011</v>
      </c>
      <c r="K10" s="20">
        <f t="shared" si="8"/>
        <v>0.54426714957254652</v>
      </c>
      <c r="L10" s="23">
        <f t="shared" si="3"/>
        <v>2.3858286008659572E-2</v>
      </c>
      <c r="M10" s="20">
        <f t="shared" si="4"/>
        <v>0.67637047920249449</v>
      </c>
      <c r="N10" s="21">
        <v>54</v>
      </c>
      <c r="O10" s="21">
        <v>146</v>
      </c>
      <c r="P10" s="23">
        <f t="shared" si="5"/>
        <v>0.25016442381462128</v>
      </c>
      <c r="Q10" s="115">
        <f t="shared" si="6"/>
        <v>4.632674515085579E-3</v>
      </c>
      <c r="R10" s="119"/>
    </row>
    <row r="11" spans="1:18" ht="13.8" customHeight="1" x14ac:dyDescent="0.25">
      <c r="A11" s="13">
        <v>1976</v>
      </c>
      <c r="B11" s="35">
        <v>1.6366658563992014</v>
      </c>
      <c r="C11" s="15">
        <v>45.055</v>
      </c>
      <c r="D11" s="16">
        <f t="shared" si="0"/>
        <v>0.89926605479854116</v>
      </c>
      <c r="E11" s="15">
        <v>6</v>
      </c>
      <c r="F11" s="16">
        <f t="shared" si="1"/>
        <v>0.84531009151062864</v>
      </c>
      <c r="G11" s="15">
        <v>0</v>
      </c>
      <c r="H11" s="16">
        <f t="shared" si="7"/>
        <v>0.84531009151062864</v>
      </c>
      <c r="I11" s="15">
        <v>34</v>
      </c>
      <c r="J11" s="17">
        <f t="shared" si="2"/>
        <v>65.912122000000011</v>
      </c>
      <c r="K11" s="16">
        <f t="shared" si="8"/>
        <v>0.55790466039701492</v>
      </c>
      <c r="L11" s="18">
        <f t="shared" si="3"/>
        <v>2.44560947023349E-2</v>
      </c>
      <c r="M11" s="16">
        <f t="shared" si="4"/>
        <v>0.69331805676384317</v>
      </c>
      <c r="N11" s="15">
        <v>54</v>
      </c>
      <c r="O11" s="15">
        <v>146</v>
      </c>
      <c r="P11" s="18">
        <f t="shared" si="5"/>
        <v>0.25643270592635298</v>
      </c>
      <c r="Q11" s="114">
        <f t="shared" si="6"/>
        <v>4.7487538134509807E-3</v>
      </c>
      <c r="R11" s="119"/>
    </row>
    <row r="12" spans="1:18" ht="13.8" customHeight="1" x14ac:dyDescent="0.25">
      <c r="A12" s="13">
        <v>1977</v>
      </c>
      <c r="B12" s="35">
        <v>1.7665519730837862</v>
      </c>
      <c r="C12" s="15">
        <v>45.055</v>
      </c>
      <c r="D12" s="16">
        <f t="shared" si="0"/>
        <v>0.97063198161088626</v>
      </c>
      <c r="E12" s="15">
        <v>6</v>
      </c>
      <c r="F12" s="16">
        <f t="shared" si="1"/>
        <v>0.91239406271423307</v>
      </c>
      <c r="G12" s="15">
        <v>0</v>
      </c>
      <c r="H12" s="16">
        <f t="shared" si="7"/>
        <v>0.91239406271423307</v>
      </c>
      <c r="I12" s="15">
        <v>34</v>
      </c>
      <c r="J12" s="17">
        <f t="shared" si="2"/>
        <v>65.912122000000011</v>
      </c>
      <c r="K12" s="16">
        <f t="shared" si="8"/>
        <v>0.60218008139139378</v>
      </c>
      <c r="L12" s="18">
        <f t="shared" si="3"/>
        <v>2.6396935074691236E-2</v>
      </c>
      <c r="M12" s="16">
        <f t="shared" si="4"/>
        <v>0.74833991089995922</v>
      </c>
      <c r="N12" s="15">
        <v>54</v>
      </c>
      <c r="O12" s="15">
        <v>146</v>
      </c>
      <c r="P12" s="18">
        <f t="shared" si="5"/>
        <v>0.27678325471642323</v>
      </c>
      <c r="Q12" s="114">
        <f t="shared" si="6"/>
        <v>5.1256158280819121E-3</v>
      </c>
      <c r="R12" s="119"/>
    </row>
    <row r="13" spans="1:18" ht="13.8" customHeight="1" x14ac:dyDescent="0.25">
      <c r="A13" s="13">
        <v>1978</v>
      </c>
      <c r="B13" s="35">
        <v>1.7718949614753914</v>
      </c>
      <c r="C13" s="15">
        <v>45.055</v>
      </c>
      <c r="D13" s="16">
        <f t="shared" si="0"/>
        <v>0.9735676865826538</v>
      </c>
      <c r="E13" s="15">
        <v>6</v>
      </c>
      <c r="F13" s="16">
        <f t="shared" si="1"/>
        <v>0.91515362538769462</v>
      </c>
      <c r="G13" s="15">
        <v>0</v>
      </c>
      <c r="H13" s="16">
        <f t="shared" si="7"/>
        <v>0.91515362538769462</v>
      </c>
      <c r="I13" s="15">
        <v>34</v>
      </c>
      <c r="J13" s="17">
        <f t="shared" si="2"/>
        <v>65.912121999999997</v>
      </c>
      <c r="K13" s="16">
        <f t="shared" si="8"/>
        <v>0.6040013927558785</v>
      </c>
      <c r="L13" s="18">
        <f t="shared" si="3"/>
        <v>2.6476773381079604E-2</v>
      </c>
      <c r="M13" s="16">
        <f t="shared" si="4"/>
        <v>0.75060328696691625</v>
      </c>
      <c r="N13" s="15">
        <v>54</v>
      </c>
      <c r="O13" s="15">
        <v>146</v>
      </c>
      <c r="P13" s="18">
        <f t="shared" si="5"/>
        <v>0.27762039380968134</v>
      </c>
      <c r="Q13" s="114">
        <f t="shared" si="6"/>
        <v>5.1411184038829879E-3</v>
      </c>
      <c r="R13" s="119"/>
    </row>
    <row r="14" spans="1:18" ht="13.8" customHeight="1" x14ac:dyDescent="0.25">
      <c r="A14" s="13">
        <v>1979</v>
      </c>
      <c r="B14" s="35">
        <v>1.8810183288529467</v>
      </c>
      <c r="C14" s="15">
        <v>45.055</v>
      </c>
      <c r="D14" s="16">
        <f t="shared" si="0"/>
        <v>1.0335255207882517</v>
      </c>
      <c r="E14" s="15">
        <v>6</v>
      </c>
      <c r="F14" s="16">
        <f t="shared" si="1"/>
        <v>0.97151398954095658</v>
      </c>
      <c r="G14" s="15">
        <v>0</v>
      </c>
      <c r="H14" s="16">
        <f t="shared" si="7"/>
        <v>0.97151398954095658</v>
      </c>
      <c r="I14" s="15">
        <v>34</v>
      </c>
      <c r="J14" s="17">
        <f t="shared" si="2"/>
        <v>65.912122000000011</v>
      </c>
      <c r="K14" s="16">
        <f t="shared" si="8"/>
        <v>0.64119923309703131</v>
      </c>
      <c r="L14" s="18">
        <f t="shared" si="3"/>
        <v>2.810736364260959E-2</v>
      </c>
      <c r="M14" s="16">
        <f t="shared" si="4"/>
        <v>0.79682970558616051</v>
      </c>
      <c r="N14" s="15">
        <v>54</v>
      </c>
      <c r="O14" s="15">
        <v>146</v>
      </c>
      <c r="P14" s="18">
        <f t="shared" si="5"/>
        <v>0.2947178363126895</v>
      </c>
      <c r="Q14" s="114">
        <f t="shared" si="6"/>
        <v>5.4577377094942496E-3</v>
      </c>
      <c r="R14" s="119"/>
    </row>
    <row r="15" spans="1:18" ht="13.8" customHeight="1" x14ac:dyDescent="0.25">
      <c r="A15" s="13">
        <v>1980</v>
      </c>
      <c r="B15" s="35">
        <v>1.6866760931997222</v>
      </c>
      <c r="C15" s="15">
        <v>45.055</v>
      </c>
      <c r="D15" s="16">
        <f t="shared" si="0"/>
        <v>0.92674417940858733</v>
      </c>
      <c r="E15" s="15">
        <v>6</v>
      </c>
      <c r="F15" s="16">
        <f t="shared" si="1"/>
        <v>0.87113952864407207</v>
      </c>
      <c r="G15" s="15">
        <v>0</v>
      </c>
      <c r="H15" s="16">
        <f t="shared" si="7"/>
        <v>0.87113952864407207</v>
      </c>
      <c r="I15" s="15">
        <v>34</v>
      </c>
      <c r="J15" s="17">
        <f t="shared" si="2"/>
        <v>65.912121999999997</v>
      </c>
      <c r="K15" s="16">
        <f t="shared" si="8"/>
        <v>0.57495208890508764</v>
      </c>
      <c r="L15" s="18">
        <f t="shared" si="3"/>
        <v>2.5203379239675076E-2</v>
      </c>
      <c r="M15" s="16">
        <f t="shared" si="4"/>
        <v>0.71450319975516852</v>
      </c>
      <c r="N15" s="15">
        <v>54</v>
      </c>
      <c r="O15" s="15">
        <v>146</v>
      </c>
      <c r="P15" s="18">
        <f t="shared" si="5"/>
        <v>0.26426830675876095</v>
      </c>
      <c r="Q15" s="114">
        <f t="shared" si="6"/>
        <v>4.893857532569647E-3</v>
      </c>
      <c r="R15" s="119"/>
    </row>
    <row r="16" spans="1:18" ht="13.8" customHeight="1" x14ac:dyDescent="0.25">
      <c r="A16" s="19">
        <v>1981</v>
      </c>
      <c r="B16" s="20">
        <v>1.8859309637076787</v>
      </c>
      <c r="C16" s="21">
        <v>45.055</v>
      </c>
      <c r="D16" s="20">
        <f t="shared" si="0"/>
        <v>1.0362247680091841</v>
      </c>
      <c r="E16" s="21">
        <v>6</v>
      </c>
      <c r="F16" s="20">
        <f t="shared" si="1"/>
        <v>0.97405128192863299</v>
      </c>
      <c r="G16" s="21">
        <v>0</v>
      </c>
      <c r="H16" s="20">
        <f t="shared" si="7"/>
        <v>0.97405128192863299</v>
      </c>
      <c r="I16" s="21">
        <v>34</v>
      </c>
      <c r="J16" s="22">
        <f t="shared" si="2"/>
        <v>65.912122000000011</v>
      </c>
      <c r="K16" s="20">
        <f t="shared" si="8"/>
        <v>0.64287384607289777</v>
      </c>
      <c r="L16" s="23">
        <f t="shared" si="3"/>
        <v>2.8180771334702367E-2</v>
      </c>
      <c r="M16" s="20">
        <f t="shared" si="4"/>
        <v>0.79891077695314472</v>
      </c>
      <c r="N16" s="21">
        <v>54</v>
      </c>
      <c r="O16" s="21">
        <v>146</v>
      </c>
      <c r="P16" s="23">
        <f t="shared" si="5"/>
        <v>0.29548754764020424</v>
      </c>
      <c r="Q16" s="115">
        <f t="shared" si="6"/>
        <v>5.4719916229667449E-3</v>
      </c>
      <c r="R16" s="119"/>
    </row>
    <row r="17" spans="1:18" ht="13.8" customHeight="1" x14ac:dyDescent="0.25">
      <c r="A17" s="19">
        <v>1982</v>
      </c>
      <c r="B17" s="20">
        <v>1.7455682464210038</v>
      </c>
      <c r="C17" s="21">
        <v>45.055</v>
      </c>
      <c r="D17" s="20">
        <f t="shared" si="0"/>
        <v>0.95910247299602058</v>
      </c>
      <c r="E17" s="21">
        <v>6</v>
      </c>
      <c r="F17" s="20">
        <f t="shared" si="1"/>
        <v>0.90155632461625934</v>
      </c>
      <c r="G17" s="21">
        <v>0</v>
      </c>
      <c r="H17" s="20">
        <f t="shared" si="7"/>
        <v>0.90155632461625934</v>
      </c>
      <c r="I17" s="21">
        <v>34</v>
      </c>
      <c r="J17" s="22">
        <f t="shared" si="2"/>
        <v>65.912121999999997</v>
      </c>
      <c r="K17" s="20">
        <f t="shared" si="8"/>
        <v>0.59502717424673124</v>
      </c>
      <c r="L17" s="23">
        <f t="shared" si="3"/>
        <v>2.6083382980678631E-2</v>
      </c>
      <c r="M17" s="20">
        <f t="shared" si="4"/>
        <v>0.73945086581074881</v>
      </c>
      <c r="N17" s="21">
        <v>54</v>
      </c>
      <c r="O17" s="21">
        <v>146</v>
      </c>
      <c r="P17" s="23">
        <f t="shared" si="5"/>
        <v>0.27349552571082486</v>
      </c>
      <c r="Q17" s="115">
        <f t="shared" si="6"/>
        <v>5.0647319576078683E-3</v>
      </c>
      <c r="R17" s="119"/>
    </row>
    <row r="18" spans="1:18" ht="13.8" customHeight="1" x14ac:dyDescent="0.25">
      <c r="A18" s="19">
        <v>1983</v>
      </c>
      <c r="B18" s="20">
        <v>1.7997755082007794</v>
      </c>
      <c r="C18" s="21">
        <v>45.055</v>
      </c>
      <c r="D18" s="20">
        <f t="shared" si="0"/>
        <v>0.98888665298091816</v>
      </c>
      <c r="E18" s="21">
        <v>6</v>
      </c>
      <c r="F18" s="20">
        <f t="shared" si="1"/>
        <v>0.92955345380206311</v>
      </c>
      <c r="G18" s="21">
        <v>0</v>
      </c>
      <c r="H18" s="20">
        <f t="shared" si="7"/>
        <v>0.92955345380206311</v>
      </c>
      <c r="I18" s="21">
        <v>34</v>
      </c>
      <c r="J18" s="22">
        <f t="shared" si="2"/>
        <v>65.912122000000011</v>
      </c>
      <c r="K18" s="20">
        <f t="shared" si="8"/>
        <v>0.61350527950936162</v>
      </c>
      <c r="L18" s="23">
        <f t="shared" si="3"/>
        <v>2.6893382115478866E-2</v>
      </c>
      <c r="M18" s="20">
        <f t="shared" si="4"/>
        <v>0.7624139362827681</v>
      </c>
      <c r="N18" s="21">
        <v>54</v>
      </c>
      <c r="O18" s="21">
        <v>146</v>
      </c>
      <c r="P18" s="23">
        <f t="shared" si="5"/>
        <v>0.28198871615937998</v>
      </c>
      <c r="Q18" s="115">
        <f t="shared" si="6"/>
        <v>5.2220132622107403E-3</v>
      </c>
      <c r="R18" s="119"/>
    </row>
    <row r="19" spans="1:18" ht="13.8" customHeight="1" x14ac:dyDescent="0.25">
      <c r="A19" s="19">
        <v>1984</v>
      </c>
      <c r="B19" s="20">
        <v>2.0795606478582429</v>
      </c>
      <c r="C19" s="21">
        <v>45.055</v>
      </c>
      <c r="D19" s="20">
        <f t="shared" si="0"/>
        <v>1.1426145979657116</v>
      </c>
      <c r="E19" s="21">
        <v>6</v>
      </c>
      <c r="F19" s="20">
        <f t="shared" si="1"/>
        <v>1.074057722087769</v>
      </c>
      <c r="G19" s="21">
        <v>0</v>
      </c>
      <c r="H19" s="20">
        <f t="shared" si="7"/>
        <v>1.074057722087769</v>
      </c>
      <c r="I19" s="21">
        <v>34</v>
      </c>
      <c r="J19" s="22">
        <f t="shared" si="2"/>
        <v>65.912121999999997</v>
      </c>
      <c r="K19" s="20">
        <f t="shared" si="8"/>
        <v>0.70887809657792755</v>
      </c>
      <c r="L19" s="23">
        <f t="shared" si="3"/>
        <v>3.1074108343142028E-2</v>
      </c>
      <c r="M19" s="20">
        <f t="shared" si="4"/>
        <v>0.88093543447390488</v>
      </c>
      <c r="N19" s="21">
        <v>54</v>
      </c>
      <c r="O19" s="21">
        <v>146</v>
      </c>
      <c r="P19" s="23">
        <f t="shared" si="5"/>
        <v>0.32582543466843056</v>
      </c>
      <c r="Q19" s="115">
        <f t="shared" si="6"/>
        <v>6.0338043457116774E-3</v>
      </c>
      <c r="R19" s="119"/>
    </row>
    <row r="20" spans="1:18" ht="13.8" customHeight="1" x14ac:dyDescent="0.25">
      <c r="A20" s="19">
        <v>1985</v>
      </c>
      <c r="B20" s="20">
        <v>1.7700636568735162</v>
      </c>
      <c r="C20" s="21">
        <v>45.055</v>
      </c>
      <c r="D20" s="20">
        <f t="shared" si="0"/>
        <v>0.97256147626915346</v>
      </c>
      <c r="E20" s="21">
        <v>6</v>
      </c>
      <c r="F20" s="20">
        <f t="shared" si="1"/>
        <v>0.91420778769300426</v>
      </c>
      <c r="G20" s="21">
        <v>0</v>
      </c>
      <c r="H20" s="20">
        <f t="shared" si="7"/>
        <v>0.91420778769300426</v>
      </c>
      <c r="I20" s="21">
        <v>34</v>
      </c>
      <c r="J20" s="22">
        <f t="shared" si="2"/>
        <v>65.912122000000011</v>
      </c>
      <c r="K20" s="20">
        <f t="shared" si="8"/>
        <v>0.60337713987738284</v>
      </c>
      <c r="L20" s="23">
        <f t="shared" si="3"/>
        <v>2.6449408871337329E-2</v>
      </c>
      <c r="M20" s="20">
        <f t="shared" si="4"/>
        <v>0.74982751679797754</v>
      </c>
      <c r="N20" s="21">
        <v>54</v>
      </c>
      <c r="O20" s="21">
        <v>146</v>
      </c>
      <c r="P20" s="23">
        <f t="shared" si="5"/>
        <v>0.2773334651170602</v>
      </c>
      <c r="Q20" s="115">
        <f t="shared" si="6"/>
        <v>5.1358049095751885E-3</v>
      </c>
      <c r="R20" s="119"/>
    </row>
    <row r="21" spans="1:18" ht="13.8" customHeight="1" x14ac:dyDescent="0.25">
      <c r="A21" s="13">
        <v>1986</v>
      </c>
      <c r="B21" s="35">
        <v>1.788066536187259</v>
      </c>
      <c r="C21" s="15">
        <v>45.055</v>
      </c>
      <c r="D21" s="16">
        <f t="shared" si="0"/>
        <v>0.98245315830808944</v>
      </c>
      <c r="E21" s="15">
        <v>6</v>
      </c>
      <c r="F21" s="16">
        <f t="shared" si="1"/>
        <v>0.92350596880960412</v>
      </c>
      <c r="G21" s="15">
        <v>0</v>
      </c>
      <c r="H21" s="16">
        <f t="shared" si="7"/>
        <v>0.92350596880960412</v>
      </c>
      <c r="I21" s="15">
        <v>34</v>
      </c>
      <c r="J21" s="17">
        <f t="shared" si="2"/>
        <v>65.912121999999997</v>
      </c>
      <c r="K21" s="16">
        <f t="shared" si="8"/>
        <v>0.60951393941433873</v>
      </c>
      <c r="L21" s="18">
        <f t="shared" si="3"/>
        <v>2.6718419261998409E-2</v>
      </c>
      <c r="M21" s="16">
        <f t="shared" si="4"/>
        <v>0.75745382686802387</v>
      </c>
      <c r="N21" s="15">
        <v>54</v>
      </c>
      <c r="O21" s="15">
        <v>146</v>
      </c>
      <c r="P21" s="18">
        <f t="shared" si="5"/>
        <v>0.28015415514296771</v>
      </c>
      <c r="Q21" s="114">
        <f t="shared" si="6"/>
        <v>5.1880399100549578E-3</v>
      </c>
      <c r="R21" s="119"/>
    </row>
    <row r="22" spans="1:18" ht="13.8" customHeight="1" x14ac:dyDescent="0.25">
      <c r="A22" s="13">
        <v>1987</v>
      </c>
      <c r="B22" s="35">
        <v>2.1033426137954896</v>
      </c>
      <c r="C22" s="15">
        <v>45.055</v>
      </c>
      <c r="D22" s="16">
        <f t="shared" si="0"/>
        <v>1.1556815991499318</v>
      </c>
      <c r="E22" s="15">
        <v>6</v>
      </c>
      <c r="F22" s="16">
        <f t="shared" si="1"/>
        <v>1.086340703200936</v>
      </c>
      <c r="G22" s="15">
        <v>0</v>
      </c>
      <c r="H22" s="16">
        <f t="shared" si="7"/>
        <v>1.086340703200936</v>
      </c>
      <c r="I22" s="15">
        <v>34</v>
      </c>
      <c r="J22" s="17">
        <f t="shared" si="2"/>
        <v>65.912121999999997</v>
      </c>
      <c r="K22" s="16">
        <f t="shared" si="8"/>
        <v>0.71698486411261775</v>
      </c>
      <c r="L22" s="18">
        <f t="shared" si="3"/>
        <v>3.142947349534763E-2</v>
      </c>
      <c r="M22" s="16">
        <f t="shared" si="4"/>
        <v>0.89100985885635764</v>
      </c>
      <c r="N22" s="15">
        <v>54</v>
      </c>
      <c r="O22" s="15">
        <v>146</v>
      </c>
      <c r="P22" s="18">
        <f t="shared" si="5"/>
        <v>0.32955159163180353</v>
      </c>
      <c r="Q22" s="114">
        <f t="shared" si="6"/>
        <v>6.1028072524408061E-3</v>
      </c>
      <c r="R22" s="119"/>
    </row>
    <row r="23" spans="1:18" ht="13.8" customHeight="1" x14ac:dyDescent="0.25">
      <c r="A23" s="13">
        <v>1988</v>
      </c>
      <c r="B23" s="35">
        <v>2.286742768987148</v>
      </c>
      <c r="C23" s="15">
        <v>45.055</v>
      </c>
      <c r="D23" s="16">
        <f t="shared" si="0"/>
        <v>1.2564508144199884</v>
      </c>
      <c r="E23" s="15">
        <v>6</v>
      </c>
      <c r="F23" s="16">
        <f t="shared" si="1"/>
        <v>1.1810637655547891</v>
      </c>
      <c r="G23" s="15">
        <v>0</v>
      </c>
      <c r="H23" s="16">
        <f t="shared" si="7"/>
        <v>1.1810637655547891</v>
      </c>
      <c r="I23" s="15">
        <v>34</v>
      </c>
      <c r="J23" s="17">
        <f t="shared" si="2"/>
        <v>65.912122000000011</v>
      </c>
      <c r="K23" s="16">
        <f t="shared" si="8"/>
        <v>0.77950208526616072</v>
      </c>
      <c r="L23" s="18">
        <f t="shared" si="3"/>
        <v>3.4169954422626221E-2</v>
      </c>
      <c r="M23" s="16">
        <f t="shared" si="4"/>
        <v>0.96870112290424204</v>
      </c>
      <c r="N23" s="15">
        <v>54</v>
      </c>
      <c r="O23" s="15">
        <v>146</v>
      </c>
      <c r="P23" s="18">
        <f t="shared" si="5"/>
        <v>0.35828671669061007</v>
      </c>
      <c r="Q23" s="114">
        <f t="shared" si="6"/>
        <v>6.6349391979742605E-3</v>
      </c>
      <c r="R23" s="119"/>
    </row>
    <row r="24" spans="1:18" ht="13.8" customHeight="1" x14ac:dyDescent="0.25">
      <c r="A24" s="13">
        <v>1989</v>
      </c>
      <c r="B24" s="35">
        <v>2.4718810392088688</v>
      </c>
      <c r="C24" s="15">
        <v>45.055</v>
      </c>
      <c r="D24" s="16">
        <f t="shared" si="0"/>
        <v>1.358175036993313</v>
      </c>
      <c r="E24" s="15">
        <v>6</v>
      </c>
      <c r="F24" s="16">
        <f t="shared" si="1"/>
        <v>1.2766845347737141</v>
      </c>
      <c r="G24" s="15">
        <v>0</v>
      </c>
      <c r="H24" s="16">
        <f t="shared" si="7"/>
        <v>1.2766845347737141</v>
      </c>
      <c r="I24" s="15">
        <v>34</v>
      </c>
      <c r="J24" s="17">
        <f t="shared" si="2"/>
        <v>65.912122000000011</v>
      </c>
      <c r="K24" s="16">
        <f t="shared" si="8"/>
        <v>0.84261179295065136</v>
      </c>
      <c r="L24" s="18">
        <f t="shared" si="3"/>
        <v>3.6936407362220335E-2</v>
      </c>
      <c r="M24" s="16">
        <f t="shared" si="4"/>
        <v>1.0471286805152653</v>
      </c>
      <c r="N24" s="15">
        <v>54</v>
      </c>
      <c r="O24" s="15">
        <v>146</v>
      </c>
      <c r="P24" s="18">
        <f t="shared" si="5"/>
        <v>0.3872941695056461</v>
      </c>
      <c r="Q24" s="114">
        <f t="shared" si="6"/>
        <v>7.1721142501045571E-3</v>
      </c>
      <c r="R24" s="119"/>
    </row>
    <row r="25" spans="1:18" ht="13.8" customHeight="1" x14ac:dyDescent="0.25">
      <c r="A25" s="13">
        <v>1990</v>
      </c>
      <c r="B25" s="35">
        <v>2.2799961620264497</v>
      </c>
      <c r="C25" s="15">
        <v>45.055</v>
      </c>
      <c r="D25" s="16">
        <f t="shared" si="0"/>
        <v>1.2527438912254327</v>
      </c>
      <c r="E25" s="15">
        <v>6</v>
      </c>
      <c r="F25" s="16">
        <f t="shared" si="1"/>
        <v>1.1775792577519069</v>
      </c>
      <c r="G25" s="15">
        <v>0</v>
      </c>
      <c r="H25" s="16">
        <f t="shared" si="7"/>
        <v>1.1775792577519069</v>
      </c>
      <c r="I25" s="15">
        <v>34</v>
      </c>
      <c r="J25" s="17">
        <f t="shared" si="2"/>
        <v>65.912122000000011</v>
      </c>
      <c r="K25" s="16">
        <f t="shared" si="8"/>
        <v>0.77720231011625851</v>
      </c>
      <c r="L25" s="18">
        <f t="shared" si="3"/>
        <v>3.406914236126065E-2</v>
      </c>
      <c r="M25" s="16">
        <f t="shared" si="4"/>
        <v>0.96584315137055876</v>
      </c>
      <c r="N25" s="15">
        <v>54</v>
      </c>
      <c r="O25" s="15">
        <v>146</v>
      </c>
      <c r="P25" s="18">
        <f t="shared" si="5"/>
        <v>0.35722965872609708</v>
      </c>
      <c r="Q25" s="114">
        <f t="shared" si="6"/>
        <v>6.6153640504832793E-3</v>
      </c>
      <c r="R25" s="119"/>
    </row>
    <row r="26" spans="1:18" ht="13.8" customHeight="1" x14ac:dyDescent="0.25">
      <c r="A26" s="19">
        <v>1991</v>
      </c>
      <c r="B26" s="20">
        <v>2.4178182435017925</v>
      </c>
      <c r="C26" s="21">
        <v>45.055</v>
      </c>
      <c r="D26" s="20">
        <f t="shared" si="0"/>
        <v>1.32847023389206</v>
      </c>
      <c r="E26" s="21">
        <v>6</v>
      </c>
      <c r="F26" s="20">
        <f t="shared" si="1"/>
        <v>1.2487620198585363</v>
      </c>
      <c r="G26" s="21">
        <v>0</v>
      </c>
      <c r="H26" s="20">
        <f t="shared" si="7"/>
        <v>1.2487620198585363</v>
      </c>
      <c r="I26" s="21">
        <v>34</v>
      </c>
      <c r="J26" s="22">
        <f t="shared" si="2"/>
        <v>65.912122000000011</v>
      </c>
      <c r="K26" s="20">
        <f t="shared" si="8"/>
        <v>0.82418293310663393</v>
      </c>
      <c r="L26" s="23">
        <f t="shared" si="3"/>
        <v>3.612856693070176E-2</v>
      </c>
      <c r="M26" s="20">
        <f t="shared" si="4"/>
        <v>1.0242268082019295</v>
      </c>
      <c r="N26" s="21">
        <v>54</v>
      </c>
      <c r="O26" s="21">
        <v>146</v>
      </c>
      <c r="P26" s="23">
        <f t="shared" si="5"/>
        <v>0.37882361399249448</v>
      </c>
      <c r="Q26" s="115">
        <f t="shared" si="6"/>
        <v>7.01525211097212E-3</v>
      </c>
      <c r="R26" s="119"/>
    </row>
    <row r="27" spans="1:18" ht="13.8" customHeight="1" x14ac:dyDescent="0.25">
      <c r="A27" s="19">
        <v>1992</v>
      </c>
      <c r="B27" s="20">
        <v>2.306788013733291</v>
      </c>
      <c r="C27" s="21">
        <v>45.055</v>
      </c>
      <c r="D27" s="20">
        <f t="shared" si="0"/>
        <v>1.2674646741457567</v>
      </c>
      <c r="E27" s="21">
        <v>6</v>
      </c>
      <c r="F27" s="20">
        <f t="shared" si="1"/>
        <v>1.1914167936970113</v>
      </c>
      <c r="G27" s="21">
        <v>0</v>
      </c>
      <c r="H27" s="20">
        <f t="shared" si="7"/>
        <v>1.1914167936970113</v>
      </c>
      <c r="I27" s="21">
        <v>34</v>
      </c>
      <c r="J27" s="22">
        <f t="shared" si="2"/>
        <v>65.912122000000011</v>
      </c>
      <c r="K27" s="20">
        <f t="shared" si="8"/>
        <v>0.78633508384002737</v>
      </c>
      <c r="L27" s="23">
        <f t="shared" si="3"/>
        <v>3.446948312723408E-2</v>
      </c>
      <c r="M27" s="20">
        <f t="shared" si="4"/>
        <v>0.97719261191552254</v>
      </c>
      <c r="N27" s="21">
        <v>54</v>
      </c>
      <c r="O27" s="21">
        <v>146</v>
      </c>
      <c r="P27" s="23">
        <f t="shared" si="5"/>
        <v>0.36142740440711107</v>
      </c>
      <c r="Q27" s="115">
        <f t="shared" si="6"/>
        <v>6.6931000816131681E-3</v>
      </c>
      <c r="R27" s="119"/>
    </row>
    <row r="28" spans="1:18" ht="13.8" customHeight="1" x14ac:dyDescent="0.25">
      <c r="A28" s="19">
        <v>1993</v>
      </c>
      <c r="B28" s="20">
        <v>2.7861136193348837</v>
      </c>
      <c r="C28" s="21">
        <v>45.055</v>
      </c>
      <c r="D28" s="20">
        <f t="shared" si="0"/>
        <v>1.5308301281435519</v>
      </c>
      <c r="E28" s="21">
        <v>6</v>
      </c>
      <c r="F28" s="20">
        <f t="shared" si="1"/>
        <v>1.4389803204549387</v>
      </c>
      <c r="G28" s="21">
        <v>0</v>
      </c>
      <c r="H28" s="20">
        <f t="shared" si="7"/>
        <v>1.4389803204549387</v>
      </c>
      <c r="I28" s="21">
        <v>34</v>
      </c>
      <c r="J28" s="22">
        <f t="shared" si="2"/>
        <v>65.912121999999997</v>
      </c>
      <c r="K28" s="20">
        <f t="shared" si="8"/>
        <v>0.94972701150025962</v>
      </c>
      <c r="L28" s="23">
        <f t="shared" si="3"/>
        <v>4.1631868997271657E-2</v>
      </c>
      <c r="M28" s="20">
        <f t="shared" si="4"/>
        <v>1.1802426701381528</v>
      </c>
      <c r="N28" s="21">
        <v>54</v>
      </c>
      <c r="O28" s="21">
        <v>146</v>
      </c>
      <c r="P28" s="23">
        <f t="shared" si="5"/>
        <v>0.43652811087301541</v>
      </c>
      <c r="Q28" s="115">
        <f t="shared" si="6"/>
        <v>8.0838539050558413E-3</v>
      </c>
      <c r="R28" s="119"/>
    </row>
    <row r="29" spans="1:18" ht="13.8" customHeight="1" x14ac:dyDescent="0.25">
      <c r="A29" s="19">
        <v>1994</v>
      </c>
      <c r="B29" s="20">
        <v>2.7856101671753288</v>
      </c>
      <c r="C29" s="21">
        <v>45.055</v>
      </c>
      <c r="D29" s="20">
        <f t="shared" si="0"/>
        <v>1.5305535063544844</v>
      </c>
      <c r="E29" s="21">
        <v>6</v>
      </c>
      <c r="F29" s="20">
        <f t="shared" si="1"/>
        <v>1.4387202959732153</v>
      </c>
      <c r="G29" s="21">
        <v>0</v>
      </c>
      <c r="H29" s="20">
        <f t="shared" si="7"/>
        <v>1.4387202959732153</v>
      </c>
      <c r="I29" s="21">
        <v>34</v>
      </c>
      <c r="J29" s="22">
        <f t="shared" si="2"/>
        <v>65.912122000000011</v>
      </c>
      <c r="K29" s="20">
        <f t="shared" si="8"/>
        <v>0.94955539534232214</v>
      </c>
      <c r="L29" s="23">
        <f t="shared" si="3"/>
        <v>4.162434609719768E-2</v>
      </c>
      <c r="M29" s="20">
        <f t="shared" si="4"/>
        <v>1.1800293996825055</v>
      </c>
      <c r="N29" s="21">
        <v>54</v>
      </c>
      <c r="O29" s="21">
        <v>146</v>
      </c>
      <c r="P29" s="23">
        <f t="shared" si="5"/>
        <v>0.43644923001955682</v>
      </c>
      <c r="Q29" s="115">
        <f t="shared" si="6"/>
        <v>8.0823931485103119E-3</v>
      </c>
      <c r="R29" s="119"/>
    </row>
    <row r="30" spans="1:18" ht="13.8" customHeight="1" x14ac:dyDescent="0.25">
      <c r="A30" s="19">
        <v>1995</v>
      </c>
      <c r="B30" s="20">
        <v>2.5826792018217479</v>
      </c>
      <c r="C30" s="21">
        <v>45.055</v>
      </c>
      <c r="D30" s="20">
        <f t="shared" si="0"/>
        <v>1.4190530874409595</v>
      </c>
      <c r="E30" s="21">
        <v>6</v>
      </c>
      <c r="F30" s="20">
        <f t="shared" si="1"/>
        <v>1.333909902194502</v>
      </c>
      <c r="G30" s="21">
        <v>0</v>
      </c>
      <c r="H30" s="20">
        <f t="shared" si="7"/>
        <v>1.333909902194502</v>
      </c>
      <c r="I30" s="21">
        <v>34</v>
      </c>
      <c r="J30" s="22">
        <f t="shared" si="2"/>
        <v>65.912121999999997</v>
      </c>
      <c r="K30" s="20">
        <f t="shared" si="8"/>
        <v>0.88038053544837136</v>
      </c>
      <c r="L30" s="23">
        <f t="shared" si="3"/>
        <v>3.8592023471709432E-2</v>
      </c>
      <c r="M30" s="20">
        <f t="shared" si="4"/>
        <v>1.0940645694112265</v>
      </c>
      <c r="N30" s="21">
        <v>54</v>
      </c>
      <c r="O30" s="21">
        <v>146</v>
      </c>
      <c r="P30" s="23">
        <f t="shared" si="5"/>
        <v>0.40465401882333035</v>
      </c>
      <c r="Q30" s="115">
        <f t="shared" si="6"/>
        <v>7.4935929411727841E-3</v>
      </c>
      <c r="R30" s="119"/>
    </row>
    <row r="31" spans="1:18" ht="13.8" customHeight="1" x14ac:dyDescent="0.25">
      <c r="A31" s="13">
        <v>1996</v>
      </c>
      <c r="B31" s="35">
        <v>2.8345601506302218</v>
      </c>
      <c r="C31" s="15">
        <v>45.055</v>
      </c>
      <c r="D31" s="16">
        <f t="shared" si="0"/>
        <v>1.5574490747637753</v>
      </c>
      <c r="E31" s="15">
        <v>6</v>
      </c>
      <c r="F31" s="16">
        <f t="shared" si="1"/>
        <v>1.4640021302779487</v>
      </c>
      <c r="G31" s="15">
        <v>0</v>
      </c>
      <c r="H31" s="16">
        <f t="shared" si="7"/>
        <v>1.4640021302779487</v>
      </c>
      <c r="I31" s="15">
        <v>34</v>
      </c>
      <c r="J31" s="17">
        <f t="shared" si="2"/>
        <v>65.912122000000011</v>
      </c>
      <c r="K31" s="16">
        <f t="shared" si="8"/>
        <v>0.9662414059834461</v>
      </c>
      <c r="L31" s="18">
        <f t="shared" si="3"/>
        <v>4.2355787659548325E-2</v>
      </c>
      <c r="M31" s="16">
        <f t="shared" si="4"/>
        <v>1.2007654022543652</v>
      </c>
      <c r="N31" s="15">
        <v>54</v>
      </c>
      <c r="O31" s="15">
        <v>146</v>
      </c>
      <c r="P31" s="18">
        <f t="shared" si="5"/>
        <v>0.4441187104228474</v>
      </c>
      <c r="Q31" s="114">
        <f t="shared" si="6"/>
        <v>8.2244205633860631E-3</v>
      </c>
      <c r="R31" s="119"/>
    </row>
    <row r="32" spans="1:18" ht="13.8" customHeight="1" x14ac:dyDescent="0.25">
      <c r="A32" s="13">
        <v>1997</v>
      </c>
      <c r="B32" s="35">
        <v>2.572143522527409</v>
      </c>
      <c r="C32" s="15">
        <v>45.055</v>
      </c>
      <c r="D32" s="16">
        <f t="shared" si="0"/>
        <v>1.4132642584526849</v>
      </c>
      <c r="E32" s="15">
        <v>6</v>
      </c>
      <c r="F32" s="16">
        <f t="shared" si="1"/>
        <v>1.3284684029455238</v>
      </c>
      <c r="G32" s="15">
        <v>0</v>
      </c>
      <c r="H32" s="16">
        <f t="shared" si="7"/>
        <v>1.3284684029455238</v>
      </c>
      <c r="I32" s="15">
        <v>34</v>
      </c>
      <c r="J32" s="17">
        <f t="shared" si="2"/>
        <v>65.912121999999997</v>
      </c>
      <c r="K32" s="16">
        <f t="shared" si="8"/>
        <v>0.87678914594404578</v>
      </c>
      <c r="L32" s="18">
        <f t="shared" si="3"/>
        <v>3.8434592698917074E-2</v>
      </c>
      <c r="M32" s="16">
        <f t="shared" si="4"/>
        <v>1.0896014857179495</v>
      </c>
      <c r="N32" s="15">
        <v>54</v>
      </c>
      <c r="O32" s="15">
        <v>146</v>
      </c>
      <c r="P32" s="18">
        <f t="shared" si="5"/>
        <v>0.40300328923814566</v>
      </c>
      <c r="Q32" s="114">
        <f t="shared" si="6"/>
        <v>7.4630238747804755E-3</v>
      </c>
      <c r="R32" s="119"/>
    </row>
    <row r="33" spans="1:18" ht="13.8" customHeight="1" x14ac:dyDescent="0.25">
      <c r="A33" s="13">
        <v>1998</v>
      </c>
      <c r="B33" s="35">
        <v>2.7592133877551017</v>
      </c>
      <c r="C33" s="15">
        <v>45.055</v>
      </c>
      <c r="D33" s="16">
        <f t="shared" si="0"/>
        <v>1.5160497959020407</v>
      </c>
      <c r="E33" s="15">
        <v>6</v>
      </c>
      <c r="F33" s="16">
        <f t="shared" si="1"/>
        <v>1.4250868081479182</v>
      </c>
      <c r="G33" s="15">
        <v>0</v>
      </c>
      <c r="H33" s="16">
        <f t="shared" si="7"/>
        <v>1.4250868081479182</v>
      </c>
      <c r="I33" s="15">
        <v>34</v>
      </c>
      <c r="J33" s="17">
        <f t="shared" si="2"/>
        <v>65.912122000000011</v>
      </c>
      <c r="K33" s="16">
        <f t="shared" si="8"/>
        <v>0.94055729337762606</v>
      </c>
      <c r="L33" s="18">
        <f t="shared" si="3"/>
        <v>4.122990875080005E-2</v>
      </c>
      <c r="M33" s="16">
        <f t="shared" si="4"/>
        <v>1.168847298130806</v>
      </c>
      <c r="N33" s="15">
        <v>54</v>
      </c>
      <c r="O33" s="15">
        <v>146</v>
      </c>
      <c r="P33" s="18">
        <f t="shared" si="5"/>
        <v>0.43231338424016114</v>
      </c>
      <c r="Q33" s="114">
        <f t="shared" si="6"/>
        <v>8.0058034118548355E-3</v>
      </c>
      <c r="R33" s="119"/>
    </row>
    <row r="34" spans="1:18" ht="13.8" customHeight="1" x14ac:dyDescent="0.25">
      <c r="A34" s="13">
        <v>1999</v>
      </c>
      <c r="B34" s="35">
        <v>2.4353100598292126</v>
      </c>
      <c r="C34" s="15">
        <v>45.055</v>
      </c>
      <c r="D34" s="16">
        <f t="shared" si="0"/>
        <v>1.3380811123731609</v>
      </c>
      <c r="E34" s="15">
        <v>6</v>
      </c>
      <c r="F34" s="16">
        <f t="shared" si="1"/>
        <v>1.2577962456307712</v>
      </c>
      <c r="G34" s="15">
        <v>0</v>
      </c>
      <c r="H34" s="16">
        <f t="shared" si="7"/>
        <v>1.2577962456307712</v>
      </c>
      <c r="I34" s="15">
        <v>34</v>
      </c>
      <c r="J34" s="17">
        <f t="shared" si="2"/>
        <v>65.912122000000011</v>
      </c>
      <c r="K34" s="16">
        <f t="shared" si="8"/>
        <v>0.83014552211630899</v>
      </c>
      <c r="L34" s="18">
        <f t="shared" si="3"/>
        <v>3.6389940695509437E-2</v>
      </c>
      <c r="M34" s="16">
        <f t="shared" si="4"/>
        <v>1.0316366237473447</v>
      </c>
      <c r="N34" s="15">
        <v>54</v>
      </c>
      <c r="O34" s="15">
        <v>146</v>
      </c>
      <c r="P34" s="18">
        <f t="shared" si="5"/>
        <v>0.38156423070107265</v>
      </c>
      <c r="Q34" s="114">
        <f t="shared" si="6"/>
        <v>7.0660042722420864E-3</v>
      </c>
      <c r="R34" s="119"/>
    </row>
    <row r="35" spans="1:18" ht="13.8" customHeight="1" x14ac:dyDescent="0.25">
      <c r="A35" s="13">
        <v>2000</v>
      </c>
      <c r="B35" s="35">
        <v>2.7318201675726415</v>
      </c>
      <c r="C35" s="15">
        <v>45.055</v>
      </c>
      <c r="D35" s="16">
        <f t="shared" si="0"/>
        <v>1.5009985910727879</v>
      </c>
      <c r="E35" s="15">
        <v>6</v>
      </c>
      <c r="F35" s="16">
        <f t="shared" si="1"/>
        <v>1.4109386756084206</v>
      </c>
      <c r="G35" s="15">
        <v>0</v>
      </c>
      <c r="H35" s="16">
        <f t="shared" si="7"/>
        <v>1.4109386756084206</v>
      </c>
      <c r="I35" s="15">
        <v>34</v>
      </c>
      <c r="J35" s="17">
        <f t="shared" si="2"/>
        <v>65.912121999999997</v>
      </c>
      <c r="K35" s="16">
        <f t="shared" si="8"/>
        <v>0.93121952590155765</v>
      </c>
      <c r="L35" s="18">
        <f t="shared" si="3"/>
        <v>4.0820581957328551E-2</v>
      </c>
      <c r="M35" s="16">
        <f t="shared" si="4"/>
        <v>1.1572430881992857</v>
      </c>
      <c r="N35" s="15">
        <v>54</v>
      </c>
      <c r="O35" s="15">
        <v>146</v>
      </c>
      <c r="P35" s="18">
        <f t="shared" si="5"/>
        <v>0.42802141618329742</v>
      </c>
      <c r="Q35" s="114">
        <f t="shared" si="6"/>
        <v>7.9263225219129152E-3</v>
      </c>
      <c r="R35" s="119"/>
    </row>
    <row r="36" spans="1:18" ht="13.8" customHeight="1" x14ac:dyDescent="0.25">
      <c r="A36" s="19">
        <v>2001</v>
      </c>
      <c r="B36" s="20">
        <v>2.2335716730356854</v>
      </c>
      <c r="C36" s="21">
        <v>45.055</v>
      </c>
      <c r="D36" s="20">
        <f t="shared" si="0"/>
        <v>1.2272359557494572</v>
      </c>
      <c r="E36" s="21">
        <v>6</v>
      </c>
      <c r="F36" s="20">
        <f t="shared" si="1"/>
        <v>1.1536017984044897</v>
      </c>
      <c r="G36" s="21">
        <v>0</v>
      </c>
      <c r="H36" s="20">
        <f t="shared" si="7"/>
        <v>1.1536017984044897</v>
      </c>
      <c r="I36" s="21">
        <v>34</v>
      </c>
      <c r="J36" s="22">
        <f t="shared" si="2"/>
        <v>65.912122000000011</v>
      </c>
      <c r="K36" s="20">
        <f t="shared" si="8"/>
        <v>0.76137718694696321</v>
      </c>
      <c r="L36" s="23">
        <f t="shared" si="3"/>
        <v>3.3375438331921678E-2</v>
      </c>
      <c r="M36" s="20">
        <f t="shared" si="4"/>
        <v>0.94617698899081359</v>
      </c>
      <c r="N36" s="21">
        <v>54</v>
      </c>
      <c r="O36" s="21">
        <v>146</v>
      </c>
      <c r="P36" s="23">
        <f t="shared" si="5"/>
        <v>0.34995587264043787</v>
      </c>
      <c r="Q36" s="115">
        <f t="shared" si="6"/>
        <v>6.4806643081562572E-3</v>
      </c>
      <c r="R36" s="119"/>
    </row>
    <row r="37" spans="1:18" ht="13.8" customHeight="1" x14ac:dyDescent="0.25">
      <c r="A37" s="19">
        <v>2002</v>
      </c>
      <c r="B37" s="20">
        <v>2.1038995255539259</v>
      </c>
      <c r="C37" s="21">
        <v>45.055</v>
      </c>
      <c r="D37" s="20">
        <f t="shared" si="0"/>
        <v>1.1559875943156046</v>
      </c>
      <c r="E37" s="21">
        <v>6</v>
      </c>
      <c r="F37" s="20">
        <f t="shared" si="1"/>
        <v>1.0866283386566684</v>
      </c>
      <c r="G37" s="21">
        <v>0</v>
      </c>
      <c r="H37" s="20">
        <f t="shared" si="7"/>
        <v>1.0866283386566684</v>
      </c>
      <c r="I37" s="21">
        <v>34</v>
      </c>
      <c r="J37" s="22">
        <f t="shared" si="2"/>
        <v>65.912122000000011</v>
      </c>
      <c r="K37" s="20">
        <f t="shared" si="8"/>
        <v>0.71717470351340107</v>
      </c>
      <c r="L37" s="23">
        <f t="shared" si="3"/>
        <v>3.1437795222505255E-2</v>
      </c>
      <c r="M37" s="20">
        <f t="shared" si="4"/>
        <v>0.89124577566041274</v>
      </c>
      <c r="N37" s="21">
        <v>54</v>
      </c>
      <c r="O37" s="21">
        <v>146</v>
      </c>
      <c r="P37" s="23">
        <f t="shared" si="5"/>
        <v>0.32963884853193348</v>
      </c>
      <c r="Q37" s="115">
        <f t="shared" si="6"/>
        <v>6.1044231209617314E-3</v>
      </c>
      <c r="R37" s="119"/>
    </row>
    <row r="38" spans="1:18" ht="13.8" customHeight="1" x14ac:dyDescent="0.25">
      <c r="A38" s="19">
        <v>2003</v>
      </c>
      <c r="B38" s="20">
        <v>2.0257028284410805</v>
      </c>
      <c r="C38" s="21">
        <v>45.055</v>
      </c>
      <c r="D38" s="20">
        <f t="shared" si="0"/>
        <v>1.1130224190869518</v>
      </c>
      <c r="E38" s="21">
        <v>6</v>
      </c>
      <c r="F38" s="20">
        <f t="shared" si="1"/>
        <v>1.0462410739417347</v>
      </c>
      <c r="G38" s="21">
        <v>0</v>
      </c>
      <c r="H38" s="20">
        <f t="shared" si="7"/>
        <v>1.0462410739417347</v>
      </c>
      <c r="I38" s="21">
        <v>34</v>
      </c>
      <c r="J38" s="22">
        <f t="shared" si="2"/>
        <v>65.912121999999997</v>
      </c>
      <c r="K38" s="20">
        <f t="shared" si="8"/>
        <v>0.69051910880154488</v>
      </c>
      <c r="L38" s="23">
        <f t="shared" si="3"/>
        <v>3.0269330796780049E-2</v>
      </c>
      <c r="M38" s="20">
        <f t="shared" ref="M38:M43" si="9">+L38*28.3495</f>
        <v>0.85812039342331592</v>
      </c>
      <c r="N38" s="21">
        <v>54</v>
      </c>
      <c r="O38" s="21">
        <v>146</v>
      </c>
      <c r="P38" s="23">
        <f t="shared" si="5"/>
        <v>0.31738699482780175</v>
      </c>
      <c r="Q38" s="115">
        <f t="shared" si="6"/>
        <v>5.8775369412555883E-3</v>
      </c>
      <c r="R38" s="119"/>
    </row>
    <row r="39" spans="1:18" ht="13.8" customHeight="1" x14ac:dyDescent="0.25">
      <c r="A39" s="19">
        <v>2004</v>
      </c>
      <c r="B39" s="20">
        <v>1.991136416651377</v>
      </c>
      <c r="C39" s="21">
        <v>45.055</v>
      </c>
      <c r="D39" s="20">
        <f t="shared" si="0"/>
        <v>1.0940299041290991</v>
      </c>
      <c r="E39" s="21">
        <v>6</v>
      </c>
      <c r="F39" s="20">
        <f t="shared" si="1"/>
        <v>1.0283881098813532</v>
      </c>
      <c r="G39" s="21">
        <v>0</v>
      </c>
      <c r="H39" s="20">
        <f t="shared" si="7"/>
        <v>1.0283881098813532</v>
      </c>
      <c r="I39" s="21">
        <v>34</v>
      </c>
      <c r="J39" s="22">
        <f t="shared" si="2"/>
        <v>65.912121999999997</v>
      </c>
      <c r="K39" s="20">
        <f t="shared" si="8"/>
        <v>0.67873615252169317</v>
      </c>
      <c r="L39" s="23">
        <f t="shared" si="3"/>
        <v>2.9752817644786551E-2</v>
      </c>
      <c r="M39" s="20">
        <f t="shared" si="9"/>
        <v>0.84347750382087627</v>
      </c>
      <c r="N39" s="21">
        <v>54</v>
      </c>
      <c r="O39" s="21">
        <v>146</v>
      </c>
      <c r="P39" s="23">
        <f t="shared" si="5"/>
        <v>0.31197113155018713</v>
      </c>
      <c r="Q39" s="115">
        <f t="shared" si="6"/>
        <v>5.7772431768553173E-3</v>
      </c>
      <c r="R39" s="119"/>
    </row>
    <row r="40" spans="1:18" ht="13.8" customHeight="1" x14ac:dyDescent="0.25">
      <c r="A40" s="19">
        <v>2005</v>
      </c>
      <c r="B40" s="20">
        <v>1.9833656854578265</v>
      </c>
      <c r="C40" s="21">
        <v>45.055</v>
      </c>
      <c r="D40" s="20">
        <f t="shared" si="0"/>
        <v>1.0897602758748026</v>
      </c>
      <c r="E40" s="21">
        <v>6</v>
      </c>
      <c r="F40" s="20">
        <f t="shared" si="1"/>
        <v>1.0243746593223144</v>
      </c>
      <c r="G40" s="21">
        <v>0</v>
      </c>
      <c r="H40" s="20">
        <f t="shared" si="7"/>
        <v>1.0243746593223144</v>
      </c>
      <c r="I40" s="21">
        <v>34</v>
      </c>
      <c r="J40" s="22">
        <f t="shared" si="2"/>
        <v>65.912122000000011</v>
      </c>
      <c r="K40" s="20">
        <f t="shared" si="8"/>
        <v>0.67608727515272748</v>
      </c>
      <c r="L40" s="23">
        <f t="shared" si="3"/>
        <v>2.9636702472448328E-2</v>
      </c>
      <c r="M40" s="20">
        <f t="shared" si="9"/>
        <v>0.84018569674267385</v>
      </c>
      <c r="N40" s="21">
        <v>54</v>
      </c>
      <c r="O40" s="21">
        <v>146</v>
      </c>
      <c r="P40" s="23">
        <f t="shared" si="5"/>
        <v>0.31075361386372868</v>
      </c>
      <c r="Q40" s="115">
        <f t="shared" si="6"/>
        <v>5.7546965530320127E-3</v>
      </c>
      <c r="R40" s="119"/>
    </row>
    <row r="41" spans="1:18" ht="13.8" customHeight="1" x14ac:dyDescent="0.25">
      <c r="A41" s="13">
        <v>2006</v>
      </c>
      <c r="B41" s="35">
        <v>2.0653597405248054</v>
      </c>
      <c r="C41" s="15">
        <v>45.055</v>
      </c>
      <c r="D41" s="16">
        <f t="shared" si="0"/>
        <v>1.1348119094313542</v>
      </c>
      <c r="E41" s="15">
        <v>6</v>
      </c>
      <c r="F41" s="16">
        <f t="shared" si="1"/>
        <v>1.066723194865473</v>
      </c>
      <c r="G41" s="15">
        <v>0</v>
      </c>
      <c r="H41" s="16">
        <f t="shared" si="7"/>
        <v>1.066723194865473</v>
      </c>
      <c r="I41" s="15">
        <v>34</v>
      </c>
      <c r="J41" s="17">
        <f t="shared" si="2"/>
        <v>65.912122000000011</v>
      </c>
      <c r="K41" s="16">
        <f t="shared" si="8"/>
        <v>0.70403730861121216</v>
      </c>
      <c r="L41" s="18">
        <f t="shared" si="3"/>
        <v>3.0861909418573683E-2</v>
      </c>
      <c r="M41" s="16">
        <f t="shared" si="9"/>
        <v>0.87491970106185457</v>
      </c>
      <c r="N41" s="15">
        <v>54</v>
      </c>
      <c r="O41" s="15">
        <v>146</v>
      </c>
      <c r="P41" s="18">
        <f t="shared" si="5"/>
        <v>0.32360043737904209</v>
      </c>
      <c r="Q41" s="114">
        <f t="shared" si="6"/>
        <v>5.9926006922044837E-3</v>
      </c>
      <c r="R41" s="119"/>
    </row>
    <row r="42" spans="1:18" ht="13.8" customHeight="1" x14ac:dyDescent="0.25">
      <c r="A42" s="13">
        <v>2007</v>
      </c>
      <c r="B42" s="35">
        <v>1.5104798063927105</v>
      </c>
      <c r="C42" s="15">
        <v>45.055</v>
      </c>
      <c r="D42" s="16">
        <f t="shared" si="0"/>
        <v>0.82993312962247479</v>
      </c>
      <c r="E42" s="15">
        <v>6</v>
      </c>
      <c r="F42" s="16">
        <f t="shared" si="1"/>
        <v>0.78013714184512628</v>
      </c>
      <c r="G42" s="15">
        <v>0</v>
      </c>
      <c r="H42" s="16">
        <f t="shared" si="7"/>
        <v>0.78013714184512628</v>
      </c>
      <c r="I42" s="15">
        <v>34</v>
      </c>
      <c r="J42" s="17">
        <f t="shared" si="2"/>
        <v>65.912122000000011</v>
      </c>
      <c r="K42" s="16">
        <f t="shared" si="8"/>
        <v>0.51489051361778337</v>
      </c>
      <c r="L42" s="18">
        <f t="shared" si="3"/>
        <v>2.2570543062697353E-2</v>
      </c>
      <c r="M42" s="16">
        <f t="shared" si="9"/>
        <v>0.63986361055593854</v>
      </c>
      <c r="N42" s="15">
        <v>54</v>
      </c>
      <c r="O42" s="15">
        <v>146</v>
      </c>
      <c r="P42" s="18">
        <f t="shared" si="5"/>
        <v>0.23666188335630606</v>
      </c>
      <c r="Q42" s="114">
        <f t="shared" si="6"/>
        <v>4.3826274695612233E-3</v>
      </c>
      <c r="R42" s="119"/>
    </row>
    <row r="43" spans="1:18" ht="13.8" customHeight="1" x14ac:dyDescent="0.25">
      <c r="A43" s="13">
        <v>2008</v>
      </c>
      <c r="B43" s="35">
        <v>1.5411078786013379</v>
      </c>
      <c r="C43" s="15">
        <v>45.055</v>
      </c>
      <c r="D43" s="16">
        <f t="shared" si="0"/>
        <v>0.84676172389750515</v>
      </c>
      <c r="E43" s="15">
        <v>6</v>
      </c>
      <c r="F43" s="16">
        <f t="shared" si="1"/>
        <v>0.79595602046365488</v>
      </c>
      <c r="G43" s="15">
        <v>0</v>
      </c>
      <c r="H43" s="16">
        <f t="shared" si="7"/>
        <v>0.79595602046365488</v>
      </c>
      <c r="I43" s="15">
        <v>34</v>
      </c>
      <c r="J43" s="17">
        <f t="shared" si="2"/>
        <v>65.912121999999997</v>
      </c>
      <c r="K43" s="16">
        <f t="shared" si="8"/>
        <v>0.52533097350601221</v>
      </c>
      <c r="L43" s="18">
        <f t="shared" si="3"/>
        <v>2.3028207057797796E-2</v>
      </c>
      <c r="M43" s="16">
        <f t="shared" si="9"/>
        <v>0.65283815598503858</v>
      </c>
      <c r="N43" s="15">
        <v>54</v>
      </c>
      <c r="O43" s="15">
        <v>146</v>
      </c>
      <c r="P43" s="18">
        <f t="shared" si="5"/>
        <v>0.24146068783008279</v>
      </c>
      <c r="Q43" s="114">
        <f t="shared" si="6"/>
        <v>4.471494219075607E-3</v>
      </c>
      <c r="R43" s="119"/>
    </row>
    <row r="44" spans="1:18" ht="13.8" customHeight="1" x14ac:dyDescent="0.25">
      <c r="A44" s="13">
        <v>2009</v>
      </c>
      <c r="B44" s="35">
        <v>1.5171633855918314</v>
      </c>
      <c r="C44" s="15">
        <v>45.055</v>
      </c>
      <c r="D44" s="16">
        <f t="shared" si="0"/>
        <v>0.8336054222134317</v>
      </c>
      <c r="E44" s="15">
        <v>6</v>
      </c>
      <c r="F44" s="16">
        <f t="shared" si="1"/>
        <v>0.78358909688062583</v>
      </c>
      <c r="G44" s="15">
        <v>0</v>
      </c>
      <c r="H44" s="16">
        <f t="shared" si="7"/>
        <v>0.78358909688062583</v>
      </c>
      <c r="I44" s="15">
        <v>34</v>
      </c>
      <c r="J44" s="17">
        <f t="shared" si="2"/>
        <v>65.912122000000011</v>
      </c>
      <c r="K44" s="16">
        <f t="shared" si="8"/>
        <v>0.51716880394121301</v>
      </c>
      <c r="L44" s="18">
        <f t="shared" si="3"/>
        <v>2.2670413323450433E-2</v>
      </c>
      <c r="M44" s="16">
        <f t="shared" ref="M44:M49" si="10">+L44*28.3495</f>
        <v>0.64269488251315809</v>
      </c>
      <c r="N44" s="15">
        <v>54</v>
      </c>
      <c r="O44" s="15">
        <v>146</v>
      </c>
      <c r="P44" s="18">
        <f t="shared" si="5"/>
        <v>0.2377090661350037</v>
      </c>
      <c r="Q44" s="114">
        <f t="shared" si="6"/>
        <v>4.4020197432408092E-3</v>
      </c>
      <c r="R44" s="119"/>
    </row>
    <row r="45" spans="1:18" ht="13.8" customHeight="1" x14ac:dyDescent="0.25">
      <c r="A45" s="13">
        <v>2010</v>
      </c>
      <c r="B45" s="35">
        <v>1.4686769323011786</v>
      </c>
      <c r="C45" s="15">
        <v>45.055</v>
      </c>
      <c r="D45" s="16">
        <f t="shared" si="0"/>
        <v>0.80696454045288257</v>
      </c>
      <c r="E45" s="15">
        <v>6</v>
      </c>
      <c r="F45" s="16">
        <f t="shared" si="1"/>
        <v>0.75854666802570958</v>
      </c>
      <c r="G45" s="15">
        <v>0</v>
      </c>
      <c r="H45" s="16">
        <f t="shared" si="7"/>
        <v>0.75854666802570958</v>
      </c>
      <c r="I45" s="15">
        <v>34</v>
      </c>
      <c r="J45" s="17">
        <f t="shared" si="2"/>
        <v>65.912122000000011</v>
      </c>
      <c r="K45" s="16">
        <f t="shared" si="8"/>
        <v>0.50064080089696827</v>
      </c>
      <c r="L45" s="18">
        <f t="shared" si="3"/>
        <v>2.1945898121510939E-2</v>
      </c>
      <c r="M45" s="16">
        <f t="shared" si="10"/>
        <v>0.62215523879577428</v>
      </c>
      <c r="N45" s="15">
        <v>54</v>
      </c>
      <c r="O45" s="15">
        <v>146</v>
      </c>
      <c r="P45" s="18">
        <f t="shared" si="5"/>
        <v>0.23011221160939596</v>
      </c>
      <c r="Q45" s="114">
        <f t="shared" si="6"/>
        <v>4.2613372520258512E-3</v>
      </c>
      <c r="R45" s="119"/>
    </row>
    <row r="46" spans="1:18" ht="13.8" customHeight="1" x14ac:dyDescent="0.25">
      <c r="A46" s="24">
        <v>2011</v>
      </c>
      <c r="B46" s="20">
        <v>1.5705859281037646</v>
      </c>
      <c r="C46" s="25">
        <v>45.055</v>
      </c>
      <c r="D46" s="26">
        <f t="shared" si="0"/>
        <v>0.86295843819661344</v>
      </c>
      <c r="E46" s="25">
        <v>6</v>
      </c>
      <c r="F46" s="26">
        <f t="shared" si="1"/>
        <v>0.81118093190481666</v>
      </c>
      <c r="G46" s="25">
        <v>0</v>
      </c>
      <c r="H46" s="20">
        <f t="shared" si="7"/>
        <v>0.81118093190481666</v>
      </c>
      <c r="I46" s="25">
        <v>34</v>
      </c>
      <c r="J46" s="27">
        <f t="shared" si="2"/>
        <v>65.912122000000011</v>
      </c>
      <c r="K46" s="20">
        <f t="shared" si="8"/>
        <v>0.53537941505717901</v>
      </c>
      <c r="L46" s="28">
        <f t="shared" si="3"/>
        <v>2.3468686687437984E-2</v>
      </c>
      <c r="M46" s="26">
        <f t="shared" si="10"/>
        <v>0.66532553324552313</v>
      </c>
      <c r="N46" s="25">
        <v>54</v>
      </c>
      <c r="O46" s="25">
        <v>146</v>
      </c>
      <c r="P46" s="28">
        <f t="shared" si="5"/>
        <v>0.24607930681683735</v>
      </c>
      <c r="Q46" s="116">
        <f t="shared" si="6"/>
        <v>4.5570242003118025E-3</v>
      </c>
      <c r="R46" s="119"/>
    </row>
    <row r="47" spans="1:18" ht="13.8" customHeight="1" x14ac:dyDescent="0.25">
      <c r="A47" s="19">
        <v>2012</v>
      </c>
      <c r="B47" s="20">
        <v>1.2107234263956816</v>
      </c>
      <c r="C47" s="21">
        <v>45.055</v>
      </c>
      <c r="D47" s="20">
        <f t="shared" ref="D47:D52" si="11">+B47-B47*(C47/100)</f>
        <v>0.66523198663310723</v>
      </c>
      <c r="E47" s="21">
        <v>6</v>
      </c>
      <c r="F47" s="20">
        <f t="shared" ref="F47:F52" si="12">+(D47-D47*(E47)/100)</f>
        <v>0.62531806743512075</v>
      </c>
      <c r="G47" s="21">
        <v>0</v>
      </c>
      <c r="H47" s="20">
        <f t="shared" si="7"/>
        <v>0.62531806743512075</v>
      </c>
      <c r="I47" s="21">
        <v>34</v>
      </c>
      <c r="J47" s="22">
        <f t="shared" ref="J47:J52" si="13">100-(K47/B47*100)</f>
        <v>65.912122000000011</v>
      </c>
      <c r="K47" s="20">
        <f t="shared" si="8"/>
        <v>0.41270992450717969</v>
      </c>
      <c r="L47" s="23">
        <f t="shared" ref="L47:L52" si="14">+(K47/365)*16</f>
        <v>1.8091393950999658E-2</v>
      </c>
      <c r="M47" s="20">
        <f t="shared" si="10"/>
        <v>0.51288197281386483</v>
      </c>
      <c r="N47" s="21">
        <v>54</v>
      </c>
      <c r="O47" s="21">
        <v>146</v>
      </c>
      <c r="P47" s="23">
        <f t="shared" ref="P47:P52" si="15">+Q47*N47</f>
        <v>0.18969607213663495</v>
      </c>
      <c r="Q47" s="115">
        <f t="shared" ref="Q47:Q52" si="16">+M47/O47</f>
        <v>3.512890224752499E-3</v>
      </c>
      <c r="R47" s="119"/>
    </row>
    <row r="48" spans="1:18" ht="13.8" customHeight="1" x14ac:dyDescent="0.25">
      <c r="A48" s="19">
        <v>2013</v>
      </c>
      <c r="B48" s="20">
        <v>1.6548659081232773</v>
      </c>
      <c r="C48" s="21">
        <v>45.055</v>
      </c>
      <c r="D48" s="20">
        <f t="shared" si="11"/>
        <v>0.90926607321833464</v>
      </c>
      <c r="E48" s="21">
        <v>6</v>
      </c>
      <c r="F48" s="20">
        <f t="shared" si="12"/>
        <v>0.85471010882523457</v>
      </c>
      <c r="G48" s="21">
        <v>0</v>
      </c>
      <c r="H48" s="20">
        <f t="shared" si="7"/>
        <v>0.85471010882523457</v>
      </c>
      <c r="I48" s="21">
        <v>34</v>
      </c>
      <c r="J48" s="22">
        <f t="shared" si="13"/>
        <v>65.912122000000011</v>
      </c>
      <c r="K48" s="20">
        <f t="shared" si="8"/>
        <v>0.56410867182465485</v>
      </c>
      <c r="L48" s="23">
        <f t="shared" si="14"/>
        <v>2.4728051367656104E-2</v>
      </c>
      <c r="M48" s="20">
        <f t="shared" si="10"/>
        <v>0.70102789224736672</v>
      </c>
      <c r="N48" s="21">
        <v>54</v>
      </c>
      <c r="O48" s="21">
        <v>146</v>
      </c>
      <c r="P48" s="23">
        <f t="shared" si="15"/>
        <v>0.2592842889134096</v>
      </c>
      <c r="Q48" s="115">
        <f t="shared" si="16"/>
        <v>4.8015609058038814E-3</v>
      </c>
      <c r="R48" s="119"/>
    </row>
    <row r="49" spans="1:18" ht="13.8" customHeight="1" x14ac:dyDescent="0.25">
      <c r="A49" s="19">
        <v>2014</v>
      </c>
      <c r="B49" s="20">
        <v>1.1959062323381466</v>
      </c>
      <c r="C49" s="21">
        <v>45.055</v>
      </c>
      <c r="D49" s="20">
        <f t="shared" si="11"/>
        <v>0.65709067935819465</v>
      </c>
      <c r="E49" s="21">
        <v>6</v>
      </c>
      <c r="F49" s="20">
        <f t="shared" si="12"/>
        <v>0.61766523859670297</v>
      </c>
      <c r="G49" s="21">
        <v>0</v>
      </c>
      <c r="H49" s="20">
        <f t="shared" si="7"/>
        <v>0.61766523859670297</v>
      </c>
      <c r="I49" s="21">
        <v>34</v>
      </c>
      <c r="J49" s="22">
        <f t="shared" si="13"/>
        <v>65.912122000000011</v>
      </c>
      <c r="K49" s="20">
        <f t="shared" si="8"/>
        <v>0.40765905747382392</v>
      </c>
      <c r="L49" s="23">
        <f t="shared" si="14"/>
        <v>1.7869986081044335E-2</v>
      </c>
      <c r="M49" s="20">
        <f t="shared" si="10"/>
        <v>0.50660517040456632</v>
      </c>
      <c r="N49" s="21">
        <v>54</v>
      </c>
      <c r="O49" s="21">
        <v>146</v>
      </c>
      <c r="P49" s="23">
        <f t="shared" si="15"/>
        <v>0.18737451508114097</v>
      </c>
      <c r="Q49" s="115">
        <f t="shared" si="16"/>
        <v>3.4698984274285365E-3</v>
      </c>
      <c r="R49" s="119"/>
    </row>
    <row r="50" spans="1:18" ht="13.8" customHeight="1" x14ac:dyDescent="0.25">
      <c r="A50" s="24">
        <v>2015</v>
      </c>
      <c r="B50" s="20">
        <v>1.3626772343606852</v>
      </c>
      <c r="C50" s="25">
        <v>45.055</v>
      </c>
      <c r="D50" s="26">
        <f t="shared" si="11"/>
        <v>0.74872300641947853</v>
      </c>
      <c r="E50" s="25">
        <v>6</v>
      </c>
      <c r="F50" s="26">
        <f t="shared" si="12"/>
        <v>0.70379962603430979</v>
      </c>
      <c r="G50" s="25">
        <v>0</v>
      </c>
      <c r="H50" s="20">
        <f t="shared" si="7"/>
        <v>0.70379962603430979</v>
      </c>
      <c r="I50" s="25">
        <v>34</v>
      </c>
      <c r="J50" s="27">
        <f t="shared" si="13"/>
        <v>65.912122000000011</v>
      </c>
      <c r="K50" s="20">
        <f t="shared" si="8"/>
        <v>0.46450775318264448</v>
      </c>
      <c r="L50" s="28">
        <f t="shared" si="14"/>
        <v>2.0361983701157018E-2</v>
      </c>
      <c r="M50" s="26">
        <f t="shared" ref="M50:M54" si="17">+L50*28.3495</f>
        <v>0.57725205693595083</v>
      </c>
      <c r="N50" s="25">
        <v>54</v>
      </c>
      <c r="O50" s="25">
        <v>146</v>
      </c>
      <c r="P50" s="28">
        <f t="shared" si="15"/>
        <v>0.21350418544206401</v>
      </c>
      <c r="Q50" s="116">
        <f t="shared" si="16"/>
        <v>3.953781211890074E-3</v>
      </c>
      <c r="R50" s="119"/>
    </row>
    <row r="51" spans="1:18" ht="13.8" customHeight="1" x14ac:dyDescent="0.25">
      <c r="A51" s="29">
        <v>2016</v>
      </c>
      <c r="B51" s="35">
        <v>1.9004582646579344</v>
      </c>
      <c r="C51" s="30">
        <v>45.055</v>
      </c>
      <c r="D51" s="14">
        <f t="shared" si="11"/>
        <v>1.044206793516302</v>
      </c>
      <c r="E51" s="30">
        <v>6</v>
      </c>
      <c r="F51" s="14">
        <f t="shared" si="12"/>
        <v>0.98155438590532385</v>
      </c>
      <c r="G51" s="30">
        <v>0</v>
      </c>
      <c r="H51" s="16">
        <f t="shared" si="7"/>
        <v>0.98155438590532385</v>
      </c>
      <c r="I51" s="30">
        <v>34</v>
      </c>
      <c r="J51" s="32">
        <f t="shared" si="13"/>
        <v>65.912122000000011</v>
      </c>
      <c r="K51" s="16">
        <f t="shared" si="8"/>
        <v>0.64782589469751373</v>
      </c>
      <c r="L51" s="33">
        <f t="shared" si="14"/>
        <v>2.8397847438795122E-2</v>
      </c>
      <c r="M51" s="14">
        <f t="shared" si="17"/>
        <v>0.80506477596612225</v>
      </c>
      <c r="N51" s="30">
        <v>54</v>
      </c>
      <c r="O51" s="30">
        <v>146</v>
      </c>
      <c r="P51" s="33">
        <f t="shared" si="15"/>
        <v>0.29776368426144245</v>
      </c>
      <c r="Q51" s="117">
        <f t="shared" si="16"/>
        <v>5.5141423011378235E-3</v>
      </c>
      <c r="R51" s="119"/>
    </row>
    <row r="52" spans="1:18" ht="13.8" customHeight="1" x14ac:dyDescent="0.25">
      <c r="A52" s="29">
        <v>2017</v>
      </c>
      <c r="B52" s="35">
        <v>2.4291511425764414</v>
      </c>
      <c r="C52" s="30">
        <v>45.055</v>
      </c>
      <c r="D52" s="14">
        <f t="shared" si="11"/>
        <v>1.3346970952886257</v>
      </c>
      <c r="E52" s="30">
        <v>6</v>
      </c>
      <c r="F52" s="14">
        <f t="shared" si="12"/>
        <v>1.2546152695713082</v>
      </c>
      <c r="G52" s="30">
        <v>0</v>
      </c>
      <c r="H52" s="16">
        <f t="shared" si="7"/>
        <v>1.2546152695713082</v>
      </c>
      <c r="I52" s="30">
        <v>34</v>
      </c>
      <c r="J52" s="32">
        <f t="shared" si="13"/>
        <v>65.912122000000011</v>
      </c>
      <c r="K52" s="16">
        <f t="shared" si="8"/>
        <v>0.82804607791706342</v>
      </c>
      <c r="L52" s="33">
        <f t="shared" si="14"/>
        <v>3.6297910264857576E-2</v>
      </c>
      <c r="M52" s="14">
        <f t="shared" si="17"/>
        <v>1.0290276070535798</v>
      </c>
      <c r="N52" s="30">
        <v>54</v>
      </c>
      <c r="O52" s="30">
        <v>146</v>
      </c>
      <c r="P52" s="33">
        <f t="shared" si="15"/>
        <v>0.3805992519239268</v>
      </c>
      <c r="Q52" s="117">
        <f t="shared" si="16"/>
        <v>7.048134294887533E-3</v>
      </c>
      <c r="R52" s="119"/>
    </row>
    <row r="53" spans="1:18" ht="13.8" customHeight="1" x14ac:dyDescent="0.25">
      <c r="A53" s="59">
        <v>2018</v>
      </c>
      <c r="B53" s="35">
        <v>2.3531809696153867</v>
      </c>
      <c r="C53" s="31">
        <v>45.055</v>
      </c>
      <c r="D53" s="35">
        <f>+B53-B53*(C53/100)</f>
        <v>1.2929552837551741</v>
      </c>
      <c r="E53" s="31">
        <v>6</v>
      </c>
      <c r="F53" s="35">
        <f>+(D53-D53*(E53)/100)</f>
        <v>1.2153779667298636</v>
      </c>
      <c r="G53" s="31">
        <v>0</v>
      </c>
      <c r="H53" s="80">
        <f>F53-(F53*G53/100)</f>
        <v>1.2153779667298636</v>
      </c>
      <c r="I53" s="31">
        <v>34</v>
      </c>
      <c r="J53" s="60">
        <f>100-(K53/B53*100)</f>
        <v>65.912122000000011</v>
      </c>
      <c r="K53" s="80">
        <f>+H53-H53*I53/100</f>
        <v>0.80214945804171001</v>
      </c>
      <c r="L53" s="61">
        <f>+(K53/365)*16</f>
        <v>3.5162715968951673E-2</v>
      </c>
      <c r="M53" s="35">
        <f t="shared" si="17"/>
        <v>0.99684541636179547</v>
      </c>
      <c r="N53" s="31">
        <v>54</v>
      </c>
      <c r="O53" s="31">
        <v>146</v>
      </c>
      <c r="P53" s="61">
        <f>+Q53*N53</f>
        <v>0.36869624988723942</v>
      </c>
      <c r="Q53" s="120">
        <f>+M53/O53</f>
        <v>6.8277083312451746E-3</v>
      </c>
      <c r="R53" s="119"/>
    </row>
    <row r="54" spans="1:18" ht="13.8" customHeight="1" x14ac:dyDescent="0.25">
      <c r="A54" s="59">
        <v>2019</v>
      </c>
      <c r="B54" s="35">
        <v>1.543780959187474</v>
      </c>
      <c r="C54" s="31">
        <v>45.055</v>
      </c>
      <c r="D54" s="35">
        <f>+B54-B54*(C54/100)</f>
        <v>0.84823044802555758</v>
      </c>
      <c r="E54" s="31">
        <v>6</v>
      </c>
      <c r="F54" s="35">
        <f>+(D54-D54*(E54)/100)</f>
        <v>0.79733662114402415</v>
      </c>
      <c r="G54" s="31">
        <v>0</v>
      </c>
      <c r="H54" s="80">
        <f>F54-(F54*G54/100)</f>
        <v>0.79733662114402415</v>
      </c>
      <c r="I54" s="31">
        <v>34</v>
      </c>
      <c r="J54" s="60">
        <f>100-(K54/B54*100)</f>
        <v>65.912122000000011</v>
      </c>
      <c r="K54" s="80">
        <f>+H54-H54*I54/100</f>
        <v>0.52624216995505591</v>
      </c>
      <c r="L54" s="61">
        <f>+(K54/365)*16</f>
        <v>2.3068149915838068E-2</v>
      </c>
      <c r="M54" s="35">
        <f t="shared" si="17"/>
        <v>0.65397051603905132</v>
      </c>
      <c r="N54" s="31">
        <v>54</v>
      </c>
      <c r="O54" s="31">
        <v>146</v>
      </c>
      <c r="P54" s="61">
        <f>+Q54*N54</f>
        <v>0.24187950593225185</v>
      </c>
      <c r="Q54" s="120">
        <f>+M54/O54</f>
        <v>4.479250109856516E-3</v>
      </c>
      <c r="R54" s="119"/>
    </row>
    <row r="55" spans="1:18" ht="13.8" customHeight="1" x14ac:dyDescent="0.25">
      <c r="A55" s="59">
        <v>2020</v>
      </c>
      <c r="B55" s="84" t="s">
        <v>8</v>
      </c>
      <c r="C55" s="84" t="s">
        <v>8</v>
      </c>
      <c r="D55" s="84" t="s">
        <v>8</v>
      </c>
      <c r="E55" s="84" t="s">
        <v>8</v>
      </c>
      <c r="F55" s="84" t="s">
        <v>8</v>
      </c>
      <c r="G55" s="84" t="s">
        <v>8</v>
      </c>
      <c r="H55" s="84" t="s">
        <v>8</v>
      </c>
      <c r="I55" s="84" t="s">
        <v>8</v>
      </c>
      <c r="J55" s="84" t="s">
        <v>8</v>
      </c>
      <c r="K55" s="84" t="s">
        <v>8</v>
      </c>
      <c r="L55" s="84" t="s">
        <v>8</v>
      </c>
      <c r="M55" s="84" t="s">
        <v>8</v>
      </c>
      <c r="N55" s="84" t="s">
        <v>8</v>
      </c>
      <c r="O55" s="84" t="s">
        <v>8</v>
      </c>
      <c r="P55" s="84" t="s">
        <v>8</v>
      </c>
      <c r="Q55" s="169" t="s">
        <v>8</v>
      </c>
      <c r="R55" s="119"/>
    </row>
    <row r="56" spans="1:18" ht="13.8" customHeight="1" x14ac:dyDescent="0.25">
      <c r="A56" s="19">
        <v>2021</v>
      </c>
      <c r="B56" s="76" t="s">
        <v>8</v>
      </c>
      <c r="C56" s="76" t="s">
        <v>8</v>
      </c>
      <c r="D56" s="76" t="s">
        <v>8</v>
      </c>
      <c r="E56" s="76" t="s">
        <v>8</v>
      </c>
      <c r="F56" s="76" t="s">
        <v>8</v>
      </c>
      <c r="G56" s="76" t="s">
        <v>8</v>
      </c>
      <c r="H56" s="76" t="s">
        <v>8</v>
      </c>
      <c r="I56" s="76" t="s">
        <v>8</v>
      </c>
      <c r="J56" s="76" t="s">
        <v>8</v>
      </c>
      <c r="K56" s="76" t="s">
        <v>8</v>
      </c>
      <c r="L56" s="76" t="s">
        <v>8</v>
      </c>
      <c r="M56" s="76" t="s">
        <v>8</v>
      </c>
      <c r="N56" s="76" t="s">
        <v>8</v>
      </c>
      <c r="O56" s="76" t="s">
        <v>8</v>
      </c>
      <c r="P56" s="76" t="s">
        <v>8</v>
      </c>
      <c r="Q56" s="170" t="s">
        <v>8</v>
      </c>
      <c r="R56" s="119"/>
    </row>
    <row r="57" spans="1:18" ht="13.8" customHeight="1" thickBot="1" x14ac:dyDescent="0.3">
      <c r="A57" s="123">
        <v>2022</v>
      </c>
      <c r="B57" s="135" t="s">
        <v>8</v>
      </c>
      <c r="C57" s="135" t="s">
        <v>8</v>
      </c>
      <c r="D57" s="135" t="s">
        <v>8</v>
      </c>
      <c r="E57" s="135" t="s">
        <v>8</v>
      </c>
      <c r="F57" s="135" t="s">
        <v>8</v>
      </c>
      <c r="G57" s="135" t="s">
        <v>8</v>
      </c>
      <c r="H57" s="135" t="s">
        <v>8</v>
      </c>
      <c r="I57" s="135" t="s">
        <v>8</v>
      </c>
      <c r="J57" s="135" t="s">
        <v>8</v>
      </c>
      <c r="K57" s="135" t="s">
        <v>8</v>
      </c>
      <c r="L57" s="135" t="s">
        <v>8</v>
      </c>
      <c r="M57" s="135" t="s">
        <v>8</v>
      </c>
      <c r="N57" s="135" t="s">
        <v>8</v>
      </c>
      <c r="O57" s="135" t="s">
        <v>8</v>
      </c>
      <c r="P57" s="135" t="s">
        <v>8</v>
      </c>
      <c r="Q57" s="171" t="s">
        <v>8</v>
      </c>
      <c r="R57" s="119"/>
    </row>
    <row r="58" spans="1:18" ht="15" customHeight="1" thickTop="1" x14ac:dyDescent="0.25">
      <c r="A58" s="7" t="s">
        <v>96</v>
      </c>
    </row>
    <row r="59" spans="1:18" ht="15" customHeight="1" x14ac:dyDescent="0.25">
      <c r="A59" s="7" t="s">
        <v>88</v>
      </c>
    </row>
    <row r="60" spans="1:18" ht="15" customHeight="1" x14ac:dyDescent="0.25">
      <c r="A60" s="7" t="s">
        <v>104</v>
      </c>
    </row>
    <row r="61" spans="1:18" ht="15" customHeight="1" x14ac:dyDescent="0.25">
      <c r="A61" s="7" t="s">
        <v>209</v>
      </c>
    </row>
    <row r="62" spans="1:18" ht="15" customHeight="1" x14ac:dyDescent="0.25">
      <c r="A62" s="7" t="s">
        <v>210</v>
      </c>
    </row>
    <row r="63" spans="1:18" ht="15" customHeight="1" x14ac:dyDescent="0.25">
      <c r="A63" s="7" t="s">
        <v>105</v>
      </c>
    </row>
    <row r="64" spans="1:18" ht="15" customHeight="1" x14ac:dyDescent="0.25">
      <c r="A64" s="7" t="s">
        <v>185</v>
      </c>
    </row>
    <row r="65" spans="1:1" ht="15" customHeight="1" x14ac:dyDescent="0.25">
      <c r="A65" s="7" t="s">
        <v>190</v>
      </c>
    </row>
    <row r="66" spans="1:1" ht="15" customHeight="1" x14ac:dyDescent="0.25">
      <c r="A66"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08">
    <pageSetUpPr fitToPage="1"/>
  </sheetPr>
  <dimension ref="A1:R64"/>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158</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35">
        <v>0.49715106412032073</v>
      </c>
      <c r="C5" s="15">
        <v>30.067</v>
      </c>
      <c r="D5" s="16">
        <f t="shared" ref="D5:D46" si="0">+B5-B5*(C5/100)</f>
        <v>0.34767265367126388</v>
      </c>
      <c r="E5" s="15">
        <v>6</v>
      </c>
      <c r="F5" s="16">
        <f t="shared" ref="F5:F46" si="1">+(D5-D5*(E5)/100)</f>
        <v>0.32681229445098803</v>
      </c>
      <c r="G5" s="15">
        <v>0</v>
      </c>
      <c r="H5" s="16">
        <f>F5-(F5*G5/100)</f>
        <v>0.32681229445098803</v>
      </c>
      <c r="I5" s="15">
        <v>27</v>
      </c>
      <c r="J5" s="17">
        <f t="shared" ref="J5:J46" si="2">100-(K5/B5*100)</f>
        <v>52.011975400000004</v>
      </c>
      <c r="K5" s="16">
        <f>+H5-H5*I5/100</f>
        <v>0.23857297494922125</v>
      </c>
      <c r="L5" s="18">
        <f t="shared" ref="L5:L46" si="3">+(K5/365)*16</f>
        <v>1.0457993422431616E-2</v>
      </c>
      <c r="M5" s="16">
        <f t="shared" ref="M5:M37" si="4">+L5*28.3495</f>
        <v>0.29647888452922511</v>
      </c>
      <c r="N5" s="15">
        <v>34</v>
      </c>
      <c r="O5" s="15">
        <v>180</v>
      </c>
      <c r="P5" s="18">
        <f t="shared" ref="P5:P46" si="5">+Q5*N5</f>
        <v>5.6001567077742523E-2</v>
      </c>
      <c r="Q5" s="114">
        <f t="shared" ref="Q5:Q46" si="6">+M5/O5</f>
        <v>1.6471049140512506E-3</v>
      </c>
      <c r="R5" s="119"/>
    </row>
    <row r="6" spans="1:18" ht="13.8" customHeight="1" x14ac:dyDescent="0.25">
      <c r="A6" s="19">
        <v>1971</v>
      </c>
      <c r="B6" s="20">
        <v>0.6189016714741814</v>
      </c>
      <c r="C6" s="21">
        <v>30.067</v>
      </c>
      <c r="D6" s="20">
        <f t="shared" si="0"/>
        <v>0.4328165059120393</v>
      </c>
      <c r="E6" s="21">
        <v>6</v>
      </c>
      <c r="F6" s="20">
        <f t="shared" si="1"/>
        <v>0.40684751555731691</v>
      </c>
      <c r="G6" s="21">
        <v>0</v>
      </c>
      <c r="H6" s="20">
        <f t="shared" ref="H6:H52" si="7">F6-(F6*G6/100)</f>
        <v>0.40684751555731691</v>
      </c>
      <c r="I6" s="21">
        <v>27</v>
      </c>
      <c r="J6" s="22">
        <f t="shared" si="2"/>
        <v>52.011975399999997</v>
      </c>
      <c r="K6" s="20">
        <f t="shared" ref="K6:K52" si="8">+H6-H6*I6/100</f>
        <v>0.29699868635684135</v>
      </c>
      <c r="L6" s="23">
        <f t="shared" si="3"/>
        <v>1.3019120497834141E-2</v>
      </c>
      <c r="M6" s="20">
        <f t="shared" si="4"/>
        <v>0.36908555655334896</v>
      </c>
      <c r="N6" s="21">
        <v>34</v>
      </c>
      <c r="O6" s="21">
        <v>180</v>
      </c>
      <c r="P6" s="23">
        <f t="shared" si="5"/>
        <v>6.9716160682299244E-2</v>
      </c>
      <c r="Q6" s="115">
        <f t="shared" si="6"/>
        <v>2.0504753141852719E-3</v>
      </c>
      <c r="R6" s="119"/>
    </row>
    <row r="7" spans="1:18" ht="13.8" customHeight="1" x14ac:dyDescent="0.25">
      <c r="A7" s="19">
        <v>1972</v>
      </c>
      <c r="B7" s="20">
        <v>0.53735802492663054</v>
      </c>
      <c r="C7" s="21">
        <v>30.067</v>
      </c>
      <c r="D7" s="20">
        <f t="shared" si="0"/>
        <v>0.3757905875719405</v>
      </c>
      <c r="E7" s="21">
        <v>6</v>
      </c>
      <c r="F7" s="20">
        <f t="shared" si="1"/>
        <v>0.3532431523176241</v>
      </c>
      <c r="G7" s="21">
        <v>0</v>
      </c>
      <c r="H7" s="20">
        <f t="shared" si="7"/>
        <v>0.3532431523176241</v>
      </c>
      <c r="I7" s="21">
        <v>27</v>
      </c>
      <c r="J7" s="22">
        <f t="shared" si="2"/>
        <v>52.01197539999999</v>
      </c>
      <c r="K7" s="20">
        <f t="shared" si="8"/>
        <v>0.25786750119186563</v>
      </c>
      <c r="L7" s="23">
        <f t="shared" si="3"/>
        <v>1.1303780874163973E-2</v>
      </c>
      <c r="M7" s="20">
        <f t="shared" si="4"/>
        <v>0.32045653589211154</v>
      </c>
      <c r="N7" s="21">
        <v>34</v>
      </c>
      <c r="O7" s="21">
        <v>180</v>
      </c>
      <c r="P7" s="23">
        <f t="shared" si="5"/>
        <v>6.0530679001843293E-2</v>
      </c>
      <c r="Q7" s="115">
        <f t="shared" si="6"/>
        <v>1.7803140882895086E-3</v>
      </c>
      <c r="R7" s="119"/>
    </row>
    <row r="8" spans="1:18" ht="13.8" customHeight="1" x14ac:dyDescent="0.25">
      <c r="A8" s="19">
        <v>1973</v>
      </c>
      <c r="B8" s="20">
        <v>0.59485368719591891</v>
      </c>
      <c r="C8" s="21">
        <v>30.067</v>
      </c>
      <c r="D8" s="20">
        <f t="shared" si="0"/>
        <v>0.41599902906672198</v>
      </c>
      <c r="E8" s="21">
        <v>6</v>
      </c>
      <c r="F8" s="20">
        <f t="shared" si="1"/>
        <v>0.39103908732271864</v>
      </c>
      <c r="G8" s="21">
        <v>0</v>
      </c>
      <c r="H8" s="20">
        <f t="shared" si="7"/>
        <v>0.39103908732271864</v>
      </c>
      <c r="I8" s="21">
        <v>27</v>
      </c>
      <c r="J8" s="22">
        <f t="shared" si="2"/>
        <v>52.011975399999997</v>
      </c>
      <c r="K8" s="20">
        <f t="shared" si="8"/>
        <v>0.28545853374558461</v>
      </c>
      <c r="L8" s="23">
        <f t="shared" si="3"/>
        <v>1.2513250794326997E-2</v>
      </c>
      <c r="M8" s="20">
        <f t="shared" si="4"/>
        <v>0.35474440339377317</v>
      </c>
      <c r="N8" s="21">
        <v>34</v>
      </c>
      <c r="O8" s="21">
        <v>180</v>
      </c>
      <c r="P8" s="23">
        <f t="shared" si="5"/>
        <v>6.7007276196601601E-2</v>
      </c>
      <c r="Q8" s="115">
        <f t="shared" si="6"/>
        <v>1.9708022410765175E-3</v>
      </c>
      <c r="R8" s="119"/>
    </row>
    <row r="9" spans="1:18" ht="13.8" customHeight="1" x14ac:dyDescent="0.25">
      <c r="A9" s="19">
        <v>1974</v>
      </c>
      <c r="B9" s="20">
        <v>0.65710232214501474</v>
      </c>
      <c r="C9" s="21">
        <v>30.067</v>
      </c>
      <c r="D9" s="20">
        <f t="shared" si="0"/>
        <v>0.4595313669456732</v>
      </c>
      <c r="E9" s="21">
        <v>6</v>
      </c>
      <c r="F9" s="20">
        <f t="shared" si="1"/>
        <v>0.43195948492893282</v>
      </c>
      <c r="G9" s="21">
        <v>0</v>
      </c>
      <c r="H9" s="20">
        <f t="shared" si="7"/>
        <v>0.43195948492893282</v>
      </c>
      <c r="I9" s="21">
        <v>27</v>
      </c>
      <c r="J9" s="22">
        <f t="shared" si="2"/>
        <v>52.011975399999997</v>
      </c>
      <c r="K9" s="20">
        <f t="shared" si="8"/>
        <v>0.31533042399812095</v>
      </c>
      <c r="L9" s="23">
        <f t="shared" si="3"/>
        <v>1.382270351772585E-2</v>
      </c>
      <c r="M9" s="20">
        <f t="shared" si="4"/>
        <v>0.39186673337576899</v>
      </c>
      <c r="N9" s="21">
        <v>34</v>
      </c>
      <c r="O9" s="21">
        <v>180</v>
      </c>
      <c r="P9" s="23">
        <f t="shared" si="5"/>
        <v>7.401927185986748E-2</v>
      </c>
      <c r="Q9" s="115">
        <f t="shared" si="6"/>
        <v>2.1770374076431611E-3</v>
      </c>
      <c r="R9" s="119"/>
    </row>
    <row r="10" spans="1:18" ht="13.8" customHeight="1" x14ac:dyDescent="0.25">
      <c r="A10" s="19">
        <v>1975</v>
      </c>
      <c r="B10" s="20">
        <v>0.58779736355933376</v>
      </c>
      <c r="C10" s="21">
        <v>30.067</v>
      </c>
      <c r="D10" s="20">
        <f t="shared" si="0"/>
        <v>0.41106433025794886</v>
      </c>
      <c r="E10" s="21">
        <v>6</v>
      </c>
      <c r="F10" s="20">
        <f t="shared" si="1"/>
        <v>0.38640047044247194</v>
      </c>
      <c r="G10" s="21">
        <v>0</v>
      </c>
      <c r="H10" s="20">
        <f t="shared" si="7"/>
        <v>0.38640047044247194</v>
      </c>
      <c r="I10" s="21">
        <v>27</v>
      </c>
      <c r="J10" s="22">
        <f t="shared" si="2"/>
        <v>52.011975399999997</v>
      </c>
      <c r="K10" s="20">
        <f t="shared" si="8"/>
        <v>0.28207234342300452</v>
      </c>
      <c r="L10" s="23">
        <f t="shared" si="3"/>
        <v>1.2364815054159102E-2</v>
      </c>
      <c r="M10" s="20">
        <f t="shared" si="4"/>
        <v>0.35053632437788346</v>
      </c>
      <c r="N10" s="21">
        <v>34</v>
      </c>
      <c r="O10" s="21">
        <v>180</v>
      </c>
      <c r="P10" s="23">
        <f t="shared" si="5"/>
        <v>6.6212416826933546E-2</v>
      </c>
      <c r="Q10" s="115">
        <f t="shared" si="6"/>
        <v>1.9474240243215748E-3</v>
      </c>
      <c r="R10" s="119"/>
    </row>
    <row r="11" spans="1:18" ht="13.8" customHeight="1" x14ac:dyDescent="0.25">
      <c r="A11" s="13">
        <v>1976</v>
      </c>
      <c r="B11" s="35">
        <v>0.61185213383172432</v>
      </c>
      <c r="C11" s="15">
        <v>30.067</v>
      </c>
      <c r="D11" s="16">
        <f t="shared" si="0"/>
        <v>0.42788655275253978</v>
      </c>
      <c r="E11" s="15">
        <v>6</v>
      </c>
      <c r="F11" s="16">
        <f t="shared" si="1"/>
        <v>0.40221335958738741</v>
      </c>
      <c r="G11" s="15">
        <v>0</v>
      </c>
      <c r="H11" s="16">
        <f t="shared" si="7"/>
        <v>0.40221335958738741</v>
      </c>
      <c r="I11" s="15">
        <v>27</v>
      </c>
      <c r="J11" s="17">
        <f t="shared" si="2"/>
        <v>52.011975399999997</v>
      </c>
      <c r="K11" s="16">
        <f t="shared" si="8"/>
        <v>0.29361575249879279</v>
      </c>
      <c r="L11" s="18">
        <f t="shared" si="3"/>
        <v>1.2870827506796396E-2</v>
      </c>
      <c r="M11" s="16">
        <f t="shared" si="4"/>
        <v>0.36488152440392441</v>
      </c>
      <c r="N11" s="15">
        <v>34</v>
      </c>
      <c r="O11" s="15">
        <v>180</v>
      </c>
      <c r="P11" s="18">
        <f t="shared" si="5"/>
        <v>6.8922065720741277E-2</v>
      </c>
      <c r="Q11" s="114">
        <f t="shared" si="6"/>
        <v>2.0271195800218023E-3</v>
      </c>
      <c r="R11" s="119"/>
    </row>
    <row r="12" spans="1:18" ht="13.8" customHeight="1" x14ac:dyDescent="0.25">
      <c r="A12" s="13">
        <v>1977</v>
      </c>
      <c r="B12" s="35">
        <v>0.66566230322513287</v>
      </c>
      <c r="C12" s="15">
        <v>30.067</v>
      </c>
      <c r="D12" s="16">
        <f t="shared" si="0"/>
        <v>0.46551761851443219</v>
      </c>
      <c r="E12" s="15">
        <v>6</v>
      </c>
      <c r="F12" s="16">
        <f t="shared" si="1"/>
        <v>0.43758656140356628</v>
      </c>
      <c r="G12" s="15">
        <v>0</v>
      </c>
      <c r="H12" s="16">
        <f t="shared" si="7"/>
        <v>0.43758656140356628</v>
      </c>
      <c r="I12" s="15">
        <v>27</v>
      </c>
      <c r="J12" s="17">
        <f t="shared" si="2"/>
        <v>52.011975399999997</v>
      </c>
      <c r="K12" s="16">
        <f t="shared" si="8"/>
        <v>0.31943818982460337</v>
      </c>
      <c r="L12" s="18">
        <f t="shared" si="3"/>
        <v>1.4002769964914121E-2</v>
      </c>
      <c r="M12" s="16">
        <f t="shared" si="4"/>
        <v>0.39697152712033285</v>
      </c>
      <c r="N12" s="15">
        <v>34</v>
      </c>
      <c r="O12" s="15">
        <v>180</v>
      </c>
      <c r="P12" s="18">
        <f t="shared" si="5"/>
        <v>7.4983510678285084E-2</v>
      </c>
      <c r="Q12" s="114">
        <f t="shared" si="6"/>
        <v>2.2053973728907378E-3</v>
      </c>
      <c r="R12" s="119"/>
    </row>
    <row r="13" spans="1:18" ht="13.8" customHeight="1" x14ac:dyDescent="0.25">
      <c r="A13" s="13">
        <v>1978</v>
      </c>
      <c r="B13" s="35">
        <v>0.76384729429206832</v>
      </c>
      <c r="C13" s="15">
        <v>30.067</v>
      </c>
      <c r="D13" s="16">
        <f t="shared" si="0"/>
        <v>0.53418132831727216</v>
      </c>
      <c r="E13" s="15">
        <v>6</v>
      </c>
      <c r="F13" s="16">
        <f t="shared" si="1"/>
        <v>0.50213044861823586</v>
      </c>
      <c r="G13" s="15">
        <v>0</v>
      </c>
      <c r="H13" s="16">
        <f t="shared" si="7"/>
        <v>0.50213044861823586</v>
      </c>
      <c r="I13" s="15">
        <v>27</v>
      </c>
      <c r="J13" s="17">
        <f t="shared" si="2"/>
        <v>52.01197539999999</v>
      </c>
      <c r="K13" s="16">
        <f t="shared" si="8"/>
        <v>0.3665552274913122</v>
      </c>
      <c r="L13" s="18">
        <f t="shared" si="3"/>
        <v>1.6068174355783549E-2</v>
      </c>
      <c r="M13" s="16">
        <f t="shared" si="4"/>
        <v>0.4555247088992857</v>
      </c>
      <c r="N13" s="15">
        <v>34</v>
      </c>
      <c r="O13" s="15">
        <v>180</v>
      </c>
      <c r="P13" s="18">
        <f t="shared" si="5"/>
        <v>8.6043556125420625E-2</v>
      </c>
      <c r="Q13" s="114">
        <f t="shared" si="6"/>
        <v>2.5306928272182537E-3</v>
      </c>
      <c r="R13" s="119"/>
    </row>
    <row r="14" spans="1:18" ht="13.8" customHeight="1" x14ac:dyDescent="0.25">
      <c r="A14" s="13">
        <v>1979</v>
      </c>
      <c r="B14" s="35">
        <v>0.67489862478060925</v>
      </c>
      <c r="C14" s="15">
        <v>30.067</v>
      </c>
      <c r="D14" s="16">
        <f t="shared" si="0"/>
        <v>0.47197685526782346</v>
      </c>
      <c r="E14" s="15">
        <v>6</v>
      </c>
      <c r="F14" s="16">
        <f t="shared" si="1"/>
        <v>0.44365824395175407</v>
      </c>
      <c r="G14" s="15">
        <v>0</v>
      </c>
      <c r="H14" s="16">
        <f t="shared" si="7"/>
        <v>0.44365824395175407</v>
      </c>
      <c r="I14" s="15">
        <v>27</v>
      </c>
      <c r="J14" s="17">
        <f t="shared" si="2"/>
        <v>52.011975399999997</v>
      </c>
      <c r="K14" s="16">
        <f t="shared" si="8"/>
        <v>0.32387051808478046</v>
      </c>
      <c r="L14" s="18">
        <f t="shared" si="3"/>
        <v>1.419706380645613E-2</v>
      </c>
      <c r="M14" s="16">
        <f t="shared" si="4"/>
        <v>0.40247966038112803</v>
      </c>
      <c r="N14" s="15">
        <v>34</v>
      </c>
      <c r="O14" s="15">
        <v>180</v>
      </c>
      <c r="P14" s="18">
        <f t="shared" si="5"/>
        <v>7.6023935849768631E-2</v>
      </c>
      <c r="Q14" s="114">
        <f t="shared" si="6"/>
        <v>2.235998113228489E-3</v>
      </c>
      <c r="R14" s="119"/>
    </row>
    <row r="15" spans="1:18" ht="13.8" customHeight="1" x14ac:dyDescent="0.25">
      <c r="A15" s="13">
        <v>1980</v>
      </c>
      <c r="B15" s="35">
        <v>0.78199757603435693</v>
      </c>
      <c r="C15" s="15">
        <v>30.067</v>
      </c>
      <c r="D15" s="16">
        <f t="shared" si="0"/>
        <v>0.54687436484810681</v>
      </c>
      <c r="E15" s="15">
        <v>6</v>
      </c>
      <c r="F15" s="16">
        <f t="shared" si="1"/>
        <v>0.51406190295722043</v>
      </c>
      <c r="G15" s="15">
        <v>0</v>
      </c>
      <c r="H15" s="16">
        <f t="shared" si="7"/>
        <v>0.51406190295722043</v>
      </c>
      <c r="I15" s="15">
        <v>27</v>
      </c>
      <c r="J15" s="17">
        <f t="shared" si="2"/>
        <v>52.01197539999999</v>
      </c>
      <c r="K15" s="16">
        <f t="shared" si="8"/>
        <v>0.37526518915877094</v>
      </c>
      <c r="L15" s="18">
        <f t="shared" si="3"/>
        <v>1.6449980894631056E-2</v>
      </c>
      <c r="M15" s="16">
        <f t="shared" si="4"/>
        <v>0.46634873337234312</v>
      </c>
      <c r="N15" s="15">
        <v>34</v>
      </c>
      <c r="O15" s="15">
        <v>180</v>
      </c>
      <c r="P15" s="18">
        <f t="shared" si="5"/>
        <v>8.8088094081442594E-2</v>
      </c>
      <c r="Q15" s="114">
        <f t="shared" si="6"/>
        <v>2.5908262965130173E-3</v>
      </c>
      <c r="R15" s="119"/>
    </row>
    <row r="16" spans="1:18" ht="13.8" customHeight="1" x14ac:dyDescent="0.25">
      <c r="A16" s="19">
        <v>1981</v>
      </c>
      <c r="B16" s="20">
        <v>0.90973196037675141</v>
      </c>
      <c r="C16" s="21">
        <v>30.067</v>
      </c>
      <c r="D16" s="20">
        <f t="shared" si="0"/>
        <v>0.63620285185027359</v>
      </c>
      <c r="E16" s="21">
        <v>6</v>
      </c>
      <c r="F16" s="20">
        <f t="shared" si="1"/>
        <v>0.59803068073925714</v>
      </c>
      <c r="G16" s="21">
        <v>0</v>
      </c>
      <c r="H16" s="20">
        <f t="shared" si="7"/>
        <v>0.59803068073925714</v>
      </c>
      <c r="I16" s="21">
        <v>27</v>
      </c>
      <c r="J16" s="22">
        <f t="shared" si="2"/>
        <v>52.011975400000004</v>
      </c>
      <c r="K16" s="20">
        <f t="shared" si="8"/>
        <v>0.4365623969396577</v>
      </c>
      <c r="L16" s="23">
        <f t="shared" si="3"/>
        <v>1.9136981783656228E-2</v>
      </c>
      <c r="M16" s="20">
        <f t="shared" si="4"/>
        <v>0.54252386507576222</v>
      </c>
      <c r="N16" s="21">
        <v>34</v>
      </c>
      <c r="O16" s="21">
        <v>180</v>
      </c>
      <c r="P16" s="23">
        <f t="shared" si="5"/>
        <v>0.1024767300698662</v>
      </c>
      <c r="Q16" s="115">
        <f t="shared" si="6"/>
        <v>3.0140214726431234E-3</v>
      </c>
      <c r="R16" s="119"/>
    </row>
    <row r="17" spans="1:18" ht="13.8" customHeight="1" x14ac:dyDescent="0.25">
      <c r="A17" s="19">
        <v>1982</v>
      </c>
      <c r="B17" s="20">
        <v>0.89464976656847051</v>
      </c>
      <c r="C17" s="21">
        <v>30.067</v>
      </c>
      <c r="D17" s="20">
        <f t="shared" si="0"/>
        <v>0.62565542125432849</v>
      </c>
      <c r="E17" s="21">
        <v>6</v>
      </c>
      <c r="F17" s="20">
        <f t="shared" si="1"/>
        <v>0.58811609597906878</v>
      </c>
      <c r="G17" s="21">
        <v>0</v>
      </c>
      <c r="H17" s="20">
        <f t="shared" si="7"/>
        <v>0.58811609597906878</v>
      </c>
      <c r="I17" s="21">
        <v>27</v>
      </c>
      <c r="J17" s="22">
        <f t="shared" si="2"/>
        <v>52.011975399999997</v>
      </c>
      <c r="K17" s="20">
        <f t="shared" si="8"/>
        <v>0.42932475006472021</v>
      </c>
      <c r="L17" s="23">
        <f t="shared" si="3"/>
        <v>1.8819715071330199E-2</v>
      </c>
      <c r="M17" s="20">
        <f t="shared" si="4"/>
        <v>0.5335295124146755</v>
      </c>
      <c r="N17" s="21">
        <v>34</v>
      </c>
      <c r="O17" s="21">
        <v>180</v>
      </c>
      <c r="P17" s="23">
        <f t="shared" si="5"/>
        <v>0.1007777967894387</v>
      </c>
      <c r="Q17" s="115">
        <f t="shared" si="6"/>
        <v>2.9640528467481972E-3</v>
      </c>
      <c r="R17" s="119"/>
    </row>
    <row r="18" spans="1:18" ht="13.8" customHeight="1" x14ac:dyDescent="0.25">
      <c r="A18" s="19">
        <v>1983</v>
      </c>
      <c r="B18" s="20">
        <v>0.84788841135774851</v>
      </c>
      <c r="C18" s="21">
        <v>30.067</v>
      </c>
      <c r="D18" s="20">
        <f t="shared" si="0"/>
        <v>0.59295380271481424</v>
      </c>
      <c r="E18" s="21">
        <v>6</v>
      </c>
      <c r="F18" s="20">
        <f t="shared" si="1"/>
        <v>0.55737657455192535</v>
      </c>
      <c r="G18" s="21">
        <v>0</v>
      </c>
      <c r="H18" s="20">
        <f t="shared" si="7"/>
        <v>0.55737657455192535</v>
      </c>
      <c r="I18" s="21">
        <v>27</v>
      </c>
      <c r="J18" s="22">
        <f t="shared" si="2"/>
        <v>52.011975400000004</v>
      </c>
      <c r="K18" s="20">
        <f t="shared" si="8"/>
        <v>0.40688489942290551</v>
      </c>
      <c r="L18" s="23">
        <f t="shared" si="3"/>
        <v>1.7836050385661613E-2</v>
      </c>
      <c r="M18" s="20">
        <f t="shared" si="4"/>
        <v>0.50564311040831389</v>
      </c>
      <c r="N18" s="21">
        <v>34</v>
      </c>
      <c r="O18" s="21">
        <v>180</v>
      </c>
      <c r="P18" s="23">
        <f t="shared" si="5"/>
        <v>9.5510365299348185E-2</v>
      </c>
      <c r="Q18" s="115">
        <f t="shared" si="6"/>
        <v>2.8091283911572994E-3</v>
      </c>
      <c r="R18" s="119"/>
    </row>
    <row r="19" spans="1:18" ht="13.8" customHeight="1" x14ac:dyDescent="0.25">
      <c r="A19" s="19">
        <v>1984</v>
      </c>
      <c r="B19" s="20">
        <v>0.94979272090307498</v>
      </c>
      <c r="C19" s="21">
        <v>30.067</v>
      </c>
      <c r="D19" s="20">
        <f t="shared" si="0"/>
        <v>0.66421854350914744</v>
      </c>
      <c r="E19" s="21">
        <v>6</v>
      </c>
      <c r="F19" s="20">
        <f t="shared" si="1"/>
        <v>0.62436543089859864</v>
      </c>
      <c r="G19" s="21">
        <v>0</v>
      </c>
      <c r="H19" s="20">
        <f t="shared" si="7"/>
        <v>0.62436543089859864</v>
      </c>
      <c r="I19" s="21">
        <v>27</v>
      </c>
      <c r="J19" s="22">
        <f t="shared" si="2"/>
        <v>52.011975399999997</v>
      </c>
      <c r="K19" s="20">
        <f t="shared" si="8"/>
        <v>0.455786764555977</v>
      </c>
      <c r="L19" s="23">
        <f t="shared" si="3"/>
        <v>1.9979693788755155E-2</v>
      </c>
      <c r="M19" s="20">
        <f t="shared" si="4"/>
        <v>0.56641432906431421</v>
      </c>
      <c r="N19" s="21">
        <v>34</v>
      </c>
      <c r="O19" s="21">
        <v>180</v>
      </c>
      <c r="P19" s="23">
        <f t="shared" si="5"/>
        <v>0.10698937326770379</v>
      </c>
      <c r="Q19" s="115">
        <f t="shared" si="6"/>
        <v>3.1467462725795234E-3</v>
      </c>
      <c r="R19" s="119"/>
    </row>
    <row r="20" spans="1:18" ht="13.8" customHeight="1" x14ac:dyDescent="0.25">
      <c r="A20" s="19">
        <v>1985</v>
      </c>
      <c r="B20" s="20">
        <v>0.92812132547197512</v>
      </c>
      <c r="C20" s="21">
        <v>30.067</v>
      </c>
      <c r="D20" s="20">
        <f t="shared" si="0"/>
        <v>0.64906308654231637</v>
      </c>
      <c r="E20" s="21">
        <v>6</v>
      </c>
      <c r="F20" s="20">
        <f t="shared" si="1"/>
        <v>0.61011930134977743</v>
      </c>
      <c r="G20" s="21">
        <v>0</v>
      </c>
      <c r="H20" s="20">
        <f t="shared" si="7"/>
        <v>0.61011930134977743</v>
      </c>
      <c r="I20" s="21">
        <v>27</v>
      </c>
      <c r="J20" s="22">
        <f t="shared" si="2"/>
        <v>52.01197539999999</v>
      </c>
      <c r="K20" s="20">
        <f t="shared" si="8"/>
        <v>0.44538708998533755</v>
      </c>
      <c r="L20" s="23">
        <f t="shared" si="3"/>
        <v>1.952381764319288E-2</v>
      </c>
      <c r="M20" s="20">
        <f t="shared" si="4"/>
        <v>0.55349046827569648</v>
      </c>
      <c r="N20" s="21">
        <v>34</v>
      </c>
      <c r="O20" s="21">
        <v>180</v>
      </c>
      <c r="P20" s="23">
        <f t="shared" si="5"/>
        <v>0.10454819956318712</v>
      </c>
      <c r="Q20" s="115">
        <f t="shared" si="6"/>
        <v>3.0749470459760916E-3</v>
      </c>
      <c r="R20" s="119"/>
    </row>
    <row r="21" spans="1:18" ht="13.8" customHeight="1" x14ac:dyDescent="0.25">
      <c r="A21" s="13">
        <v>1986</v>
      </c>
      <c r="B21" s="35">
        <v>0.92583421635480434</v>
      </c>
      <c r="C21" s="15">
        <v>30.067</v>
      </c>
      <c r="D21" s="16">
        <f t="shared" si="0"/>
        <v>0.64746364252340527</v>
      </c>
      <c r="E21" s="15">
        <v>6</v>
      </c>
      <c r="F21" s="16">
        <f t="shared" si="1"/>
        <v>0.60861582397200098</v>
      </c>
      <c r="G21" s="15">
        <v>0</v>
      </c>
      <c r="H21" s="16">
        <f t="shared" si="7"/>
        <v>0.60861582397200098</v>
      </c>
      <c r="I21" s="15">
        <v>27</v>
      </c>
      <c r="J21" s="17">
        <f t="shared" si="2"/>
        <v>52.011975399999997</v>
      </c>
      <c r="K21" s="16">
        <f t="shared" si="8"/>
        <v>0.44428955149956073</v>
      </c>
      <c r="L21" s="18">
        <f t="shared" si="3"/>
        <v>1.9475706367104034E-2</v>
      </c>
      <c r="M21" s="16">
        <f t="shared" si="4"/>
        <v>0.55212653765421582</v>
      </c>
      <c r="N21" s="15">
        <v>34</v>
      </c>
      <c r="O21" s="15">
        <v>180</v>
      </c>
      <c r="P21" s="18">
        <f t="shared" si="5"/>
        <v>0.1042905682235741</v>
      </c>
      <c r="Q21" s="114">
        <f t="shared" si="6"/>
        <v>3.0673696536345323E-3</v>
      </c>
      <c r="R21" s="119"/>
    </row>
    <row r="22" spans="1:18" ht="13.8" customHeight="1" x14ac:dyDescent="0.25">
      <c r="A22" s="13">
        <v>1987</v>
      </c>
      <c r="B22" s="35">
        <v>0.94533038994415264</v>
      </c>
      <c r="C22" s="15">
        <v>30.067</v>
      </c>
      <c r="D22" s="16">
        <f t="shared" si="0"/>
        <v>0.66109790159964432</v>
      </c>
      <c r="E22" s="15">
        <v>6</v>
      </c>
      <c r="F22" s="16">
        <f t="shared" si="1"/>
        <v>0.62143202750366566</v>
      </c>
      <c r="G22" s="15">
        <v>0</v>
      </c>
      <c r="H22" s="16">
        <f t="shared" si="7"/>
        <v>0.62143202750366566</v>
      </c>
      <c r="I22" s="15">
        <v>27</v>
      </c>
      <c r="J22" s="17">
        <f t="shared" si="2"/>
        <v>52.01197539999999</v>
      </c>
      <c r="K22" s="16">
        <f t="shared" si="8"/>
        <v>0.45364538007767596</v>
      </c>
      <c r="L22" s="18">
        <f t="shared" si="3"/>
        <v>1.9885824880117302E-2</v>
      </c>
      <c r="M22" s="16">
        <f t="shared" si="4"/>
        <v>0.56375319243888544</v>
      </c>
      <c r="N22" s="15">
        <v>34</v>
      </c>
      <c r="O22" s="15">
        <v>180</v>
      </c>
      <c r="P22" s="18">
        <f t="shared" si="5"/>
        <v>0.10648671412734503</v>
      </c>
      <c r="Q22" s="114">
        <f t="shared" si="6"/>
        <v>3.1319621802160303E-3</v>
      </c>
      <c r="R22" s="119"/>
    </row>
    <row r="23" spans="1:18" ht="13.8" customHeight="1" x14ac:dyDescent="0.25">
      <c r="A23" s="13">
        <v>1988</v>
      </c>
      <c r="B23" s="35">
        <v>0.94391909264920171</v>
      </c>
      <c r="C23" s="15">
        <v>30.067</v>
      </c>
      <c r="D23" s="16">
        <f t="shared" si="0"/>
        <v>0.66011093906236629</v>
      </c>
      <c r="E23" s="15">
        <v>6</v>
      </c>
      <c r="F23" s="16">
        <f t="shared" si="1"/>
        <v>0.62050428271862434</v>
      </c>
      <c r="G23" s="15">
        <v>0</v>
      </c>
      <c r="H23" s="16">
        <f t="shared" si="7"/>
        <v>0.62050428271862434</v>
      </c>
      <c r="I23" s="15">
        <v>27</v>
      </c>
      <c r="J23" s="17">
        <f t="shared" si="2"/>
        <v>52.011975399999997</v>
      </c>
      <c r="K23" s="16">
        <f t="shared" si="8"/>
        <v>0.45296812638459572</v>
      </c>
      <c r="L23" s="18">
        <f t="shared" si="3"/>
        <v>1.9856137046995976E-2</v>
      </c>
      <c r="M23" s="16">
        <f t="shared" si="4"/>
        <v>0.56291155721381236</v>
      </c>
      <c r="N23" s="15">
        <v>34</v>
      </c>
      <c r="O23" s="15">
        <v>180</v>
      </c>
      <c r="P23" s="18">
        <f t="shared" si="5"/>
        <v>0.10632773858483123</v>
      </c>
      <c r="Q23" s="114">
        <f t="shared" si="6"/>
        <v>3.1272864289656243E-3</v>
      </c>
      <c r="R23" s="119"/>
    </row>
    <row r="24" spans="1:18" ht="13.8" customHeight="1" x14ac:dyDescent="0.25">
      <c r="A24" s="13">
        <v>1989</v>
      </c>
      <c r="B24" s="35">
        <v>0.75102489670173278</v>
      </c>
      <c r="C24" s="15">
        <v>30.067</v>
      </c>
      <c r="D24" s="16">
        <f t="shared" si="0"/>
        <v>0.5252142410104228</v>
      </c>
      <c r="E24" s="15">
        <v>6</v>
      </c>
      <c r="F24" s="16">
        <f t="shared" si="1"/>
        <v>0.49370138654979745</v>
      </c>
      <c r="G24" s="15">
        <v>0</v>
      </c>
      <c r="H24" s="16">
        <f t="shared" si="7"/>
        <v>0.49370138654979745</v>
      </c>
      <c r="I24" s="15">
        <v>27</v>
      </c>
      <c r="J24" s="17">
        <f t="shared" si="2"/>
        <v>52.01197539999999</v>
      </c>
      <c r="K24" s="16">
        <f t="shared" si="8"/>
        <v>0.36040201218135215</v>
      </c>
      <c r="L24" s="18">
        <f t="shared" si="3"/>
        <v>1.5798444369593517E-2</v>
      </c>
      <c r="M24" s="16">
        <f t="shared" si="4"/>
        <v>0.44787799865579142</v>
      </c>
      <c r="N24" s="15">
        <v>34</v>
      </c>
      <c r="O24" s="15">
        <v>180</v>
      </c>
      <c r="P24" s="18">
        <f t="shared" si="5"/>
        <v>8.4599177523871708E-2</v>
      </c>
      <c r="Q24" s="114">
        <f t="shared" si="6"/>
        <v>2.4882111036432855E-3</v>
      </c>
      <c r="R24" s="119"/>
    </row>
    <row r="25" spans="1:18" ht="13.8" customHeight="1" x14ac:dyDescent="0.25">
      <c r="A25" s="13">
        <v>1990</v>
      </c>
      <c r="B25" s="35">
        <v>0.75777565445444817</v>
      </c>
      <c r="C25" s="15">
        <v>30.067</v>
      </c>
      <c r="D25" s="16">
        <f t="shared" si="0"/>
        <v>0.52993524842962925</v>
      </c>
      <c r="E25" s="15">
        <v>6</v>
      </c>
      <c r="F25" s="16">
        <f t="shared" si="1"/>
        <v>0.49813913352385147</v>
      </c>
      <c r="G25" s="15">
        <v>0</v>
      </c>
      <c r="H25" s="16">
        <f t="shared" si="7"/>
        <v>0.49813913352385147</v>
      </c>
      <c r="I25" s="15">
        <v>27</v>
      </c>
      <c r="J25" s="17">
        <f t="shared" si="2"/>
        <v>52.011975399999997</v>
      </c>
      <c r="K25" s="16">
        <f t="shared" si="8"/>
        <v>0.36364156747241161</v>
      </c>
      <c r="L25" s="18">
        <f t="shared" si="3"/>
        <v>1.594045227276325E-2</v>
      </c>
      <c r="M25" s="16">
        <f t="shared" si="4"/>
        <v>0.45190385170670178</v>
      </c>
      <c r="N25" s="15">
        <v>34</v>
      </c>
      <c r="O25" s="15">
        <v>180</v>
      </c>
      <c r="P25" s="18">
        <f t="shared" si="5"/>
        <v>8.5359616433488106E-2</v>
      </c>
      <c r="Q25" s="114">
        <f t="shared" si="6"/>
        <v>2.5105769539261209E-3</v>
      </c>
      <c r="R25" s="119"/>
    </row>
    <row r="26" spans="1:18" ht="13.8" customHeight="1" x14ac:dyDescent="0.25">
      <c r="A26" s="19">
        <v>1991</v>
      </c>
      <c r="B26" s="20">
        <v>0.58182711948653421</v>
      </c>
      <c r="C26" s="21">
        <v>30.067</v>
      </c>
      <c r="D26" s="20">
        <f t="shared" si="0"/>
        <v>0.40688915947051796</v>
      </c>
      <c r="E26" s="21">
        <v>6</v>
      </c>
      <c r="F26" s="20">
        <f t="shared" si="1"/>
        <v>0.38247580990228686</v>
      </c>
      <c r="G26" s="21">
        <v>0</v>
      </c>
      <c r="H26" s="20">
        <f t="shared" si="7"/>
        <v>0.38247580990228686</v>
      </c>
      <c r="I26" s="21">
        <v>27</v>
      </c>
      <c r="J26" s="22">
        <f t="shared" si="2"/>
        <v>52.011975400000004</v>
      </c>
      <c r="K26" s="20">
        <f t="shared" si="8"/>
        <v>0.27920734122866941</v>
      </c>
      <c r="L26" s="23">
        <f t="shared" si="3"/>
        <v>1.2239225916873179E-2</v>
      </c>
      <c r="M26" s="20">
        <f t="shared" si="4"/>
        <v>0.34697593513039621</v>
      </c>
      <c r="N26" s="21">
        <v>34</v>
      </c>
      <c r="O26" s="21">
        <v>180</v>
      </c>
      <c r="P26" s="23">
        <f t="shared" si="5"/>
        <v>6.5539898857963727E-2</v>
      </c>
      <c r="Q26" s="115">
        <f t="shared" si="6"/>
        <v>1.9276440840577567E-3</v>
      </c>
      <c r="R26" s="119"/>
    </row>
    <row r="27" spans="1:18" ht="13.8" customHeight="1" x14ac:dyDescent="0.25">
      <c r="A27" s="19">
        <v>1992</v>
      </c>
      <c r="B27" s="20">
        <v>0.65611147613412535</v>
      </c>
      <c r="C27" s="21">
        <v>30.067</v>
      </c>
      <c r="D27" s="20">
        <f t="shared" si="0"/>
        <v>0.45883843860487789</v>
      </c>
      <c r="E27" s="21">
        <v>6</v>
      </c>
      <c r="F27" s="20">
        <f t="shared" si="1"/>
        <v>0.43130813228858522</v>
      </c>
      <c r="G27" s="21">
        <v>0</v>
      </c>
      <c r="H27" s="20">
        <f t="shared" si="7"/>
        <v>0.43130813228858522</v>
      </c>
      <c r="I27" s="21">
        <v>27</v>
      </c>
      <c r="J27" s="22">
        <f t="shared" si="2"/>
        <v>52.011975399999997</v>
      </c>
      <c r="K27" s="20">
        <f t="shared" si="8"/>
        <v>0.31485493657066721</v>
      </c>
      <c r="L27" s="23">
        <f t="shared" si="3"/>
        <v>1.3801860233234728E-2</v>
      </c>
      <c r="M27" s="20">
        <f t="shared" si="4"/>
        <v>0.39127583668208787</v>
      </c>
      <c r="N27" s="21">
        <v>34</v>
      </c>
      <c r="O27" s="21">
        <v>180</v>
      </c>
      <c r="P27" s="23">
        <f t="shared" si="5"/>
        <v>7.3907658039949933E-2</v>
      </c>
      <c r="Q27" s="115">
        <f t="shared" si="6"/>
        <v>2.1737546482338216E-3</v>
      </c>
      <c r="R27" s="119"/>
    </row>
    <row r="28" spans="1:18" ht="13.8" customHeight="1" x14ac:dyDescent="0.25">
      <c r="A28" s="19">
        <v>1993</v>
      </c>
      <c r="B28" s="20">
        <v>0.68775743301761738</v>
      </c>
      <c r="C28" s="21">
        <v>30.067</v>
      </c>
      <c r="D28" s="20">
        <f t="shared" si="0"/>
        <v>0.48096940563221036</v>
      </c>
      <c r="E28" s="21">
        <v>6</v>
      </c>
      <c r="F28" s="20">
        <f t="shared" si="1"/>
        <v>0.45211124129427771</v>
      </c>
      <c r="G28" s="21">
        <v>0</v>
      </c>
      <c r="H28" s="20">
        <f t="shared" si="7"/>
        <v>0.45211124129427771</v>
      </c>
      <c r="I28" s="21">
        <v>27</v>
      </c>
      <c r="J28" s="22">
        <f t="shared" si="2"/>
        <v>52.011975399999997</v>
      </c>
      <c r="K28" s="20">
        <f t="shared" si="8"/>
        <v>0.33004120614482274</v>
      </c>
      <c r="L28" s="23">
        <f t="shared" si="3"/>
        <v>1.4467559721416888E-2</v>
      </c>
      <c r="M28" s="20">
        <f t="shared" si="4"/>
        <v>0.41014808432230804</v>
      </c>
      <c r="N28" s="21">
        <v>34</v>
      </c>
      <c r="O28" s="21">
        <v>180</v>
      </c>
      <c r="P28" s="23">
        <f t="shared" si="5"/>
        <v>7.747241592754707E-2</v>
      </c>
      <c r="Q28" s="115">
        <f t="shared" si="6"/>
        <v>2.2786004684572669E-3</v>
      </c>
      <c r="R28" s="119"/>
    </row>
    <row r="29" spans="1:18" ht="13.8" customHeight="1" x14ac:dyDescent="0.25">
      <c r="A29" s="19">
        <v>1994</v>
      </c>
      <c r="B29" s="20">
        <v>0.58723636860565764</v>
      </c>
      <c r="C29" s="21">
        <v>30.067</v>
      </c>
      <c r="D29" s="20">
        <f t="shared" si="0"/>
        <v>0.41067200965699457</v>
      </c>
      <c r="E29" s="21">
        <v>6</v>
      </c>
      <c r="F29" s="20">
        <f t="shared" si="1"/>
        <v>0.3860316890775749</v>
      </c>
      <c r="G29" s="21">
        <v>0</v>
      </c>
      <c r="H29" s="20">
        <f t="shared" si="7"/>
        <v>0.3860316890775749</v>
      </c>
      <c r="I29" s="21">
        <v>27</v>
      </c>
      <c r="J29" s="22">
        <f t="shared" si="2"/>
        <v>52.011975399999997</v>
      </c>
      <c r="K29" s="20">
        <f t="shared" si="8"/>
        <v>0.28180313302662968</v>
      </c>
      <c r="L29" s="23">
        <f t="shared" si="3"/>
        <v>1.2353014050482397E-2</v>
      </c>
      <c r="M29" s="20">
        <f t="shared" si="4"/>
        <v>0.35020177182415069</v>
      </c>
      <c r="N29" s="21">
        <v>34</v>
      </c>
      <c r="O29" s="21">
        <v>180</v>
      </c>
      <c r="P29" s="23">
        <f t="shared" si="5"/>
        <v>6.6149223566784016E-2</v>
      </c>
      <c r="Q29" s="115">
        <f t="shared" si="6"/>
        <v>1.9455653990230594E-3</v>
      </c>
      <c r="R29" s="119"/>
    </row>
    <row r="30" spans="1:18" ht="13.8" customHeight="1" x14ac:dyDescent="0.25">
      <c r="A30" s="19">
        <v>1995</v>
      </c>
      <c r="B30" s="20">
        <v>0.60673807215717457</v>
      </c>
      <c r="C30" s="21">
        <v>30.067</v>
      </c>
      <c r="D30" s="20">
        <f t="shared" si="0"/>
        <v>0.42431013600167689</v>
      </c>
      <c r="E30" s="21">
        <v>6</v>
      </c>
      <c r="F30" s="20">
        <f t="shared" si="1"/>
        <v>0.39885152784157629</v>
      </c>
      <c r="G30" s="21">
        <v>0</v>
      </c>
      <c r="H30" s="20">
        <f t="shared" si="7"/>
        <v>0.39885152784157629</v>
      </c>
      <c r="I30" s="21">
        <v>27</v>
      </c>
      <c r="J30" s="22">
        <f t="shared" si="2"/>
        <v>52.011975399999997</v>
      </c>
      <c r="K30" s="20">
        <f t="shared" si="8"/>
        <v>0.2911616153243507</v>
      </c>
      <c r="L30" s="23">
        <f t="shared" si="3"/>
        <v>1.2763248890930442E-2</v>
      </c>
      <c r="M30" s="20">
        <f t="shared" si="4"/>
        <v>0.36183172443343253</v>
      </c>
      <c r="N30" s="21">
        <v>34</v>
      </c>
      <c r="O30" s="21">
        <v>180</v>
      </c>
      <c r="P30" s="23">
        <f t="shared" si="5"/>
        <v>6.8345992392981697E-2</v>
      </c>
      <c r="Q30" s="115">
        <f t="shared" si="6"/>
        <v>2.0101762468524029E-3</v>
      </c>
      <c r="R30" s="119"/>
    </row>
    <row r="31" spans="1:18" ht="13.8" customHeight="1" x14ac:dyDescent="0.25">
      <c r="A31" s="13">
        <v>1996</v>
      </c>
      <c r="B31" s="35">
        <v>0.47919678069619204</v>
      </c>
      <c r="C31" s="15">
        <v>30.067</v>
      </c>
      <c r="D31" s="16">
        <f t="shared" si="0"/>
        <v>0.33511668464426797</v>
      </c>
      <c r="E31" s="15">
        <v>6</v>
      </c>
      <c r="F31" s="16">
        <f t="shared" si="1"/>
        <v>0.31500968356561188</v>
      </c>
      <c r="G31" s="15">
        <v>0</v>
      </c>
      <c r="H31" s="16">
        <f t="shared" si="7"/>
        <v>0.31500968356561188</v>
      </c>
      <c r="I31" s="15">
        <v>27</v>
      </c>
      <c r="J31" s="17">
        <f t="shared" si="2"/>
        <v>52.011975400000004</v>
      </c>
      <c r="K31" s="16">
        <f t="shared" si="8"/>
        <v>0.22995706900289667</v>
      </c>
      <c r="L31" s="18">
        <f t="shared" si="3"/>
        <v>1.008030987409958E-2</v>
      </c>
      <c r="M31" s="16">
        <f t="shared" si="4"/>
        <v>0.28577174477578604</v>
      </c>
      <c r="N31" s="15">
        <v>34</v>
      </c>
      <c r="O31" s="15">
        <v>180</v>
      </c>
      <c r="P31" s="18">
        <f t="shared" si="5"/>
        <v>5.397910734653736E-2</v>
      </c>
      <c r="Q31" s="114">
        <f t="shared" si="6"/>
        <v>1.5876208043099224E-3</v>
      </c>
      <c r="R31" s="119"/>
    </row>
    <row r="32" spans="1:18" ht="13.8" customHeight="1" x14ac:dyDescent="0.25">
      <c r="A32" s="13">
        <v>1997</v>
      </c>
      <c r="B32" s="35">
        <v>0.43528613029108282</v>
      </c>
      <c r="C32" s="15">
        <v>30.067</v>
      </c>
      <c r="D32" s="16">
        <f t="shared" si="0"/>
        <v>0.30440864949646296</v>
      </c>
      <c r="E32" s="15">
        <v>6</v>
      </c>
      <c r="F32" s="16">
        <f t="shared" si="1"/>
        <v>0.2861441305266752</v>
      </c>
      <c r="G32" s="15">
        <v>0</v>
      </c>
      <c r="H32" s="16">
        <f t="shared" si="7"/>
        <v>0.2861441305266752</v>
      </c>
      <c r="I32" s="15">
        <v>27</v>
      </c>
      <c r="J32" s="17">
        <f t="shared" si="2"/>
        <v>52.01197539999999</v>
      </c>
      <c r="K32" s="16">
        <f t="shared" si="8"/>
        <v>0.2088852152844729</v>
      </c>
      <c r="L32" s="18">
        <f t="shared" si="3"/>
        <v>9.1566121768536061E-3</v>
      </c>
      <c r="M32" s="16">
        <f t="shared" si="4"/>
        <v>0.25958537690771127</v>
      </c>
      <c r="N32" s="15">
        <v>34</v>
      </c>
      <c r="O32" s="15">
        <v>180</v>
      </c>
      <c r="P32" s="18">
        <f t="shared" si="5"/>
        <v>4.903279341590102E-2</v>
      </c>
      <c r="Q32" s="114">
        <f t="shared" si="6"/>
        <v>1.4421409828206183E-3</v>
      </c>
      <c r="R32" s="119"/>
    </row>
    <row r="33" spans="1:18" ht="13.8" customHeight="1" x14ac:dyDescent="0.25">
      <c r="A33" s="13">
        <v>1998</v>
      </c>
      <c r="B33" s="35">
        <v>0.77455710823388813</v>
      </c>
      <c r="C33" s="15">
        <v>30.067</v>
      </c>
      <c r="D33" s="16">
        <f t="shared" si="0"/>
        <v>0.54167102250120502</v>
      </c>
      <c r="E33" s="15">
        <v>6</v>
      </c>
      <c r="F33" s="16">
        <f t="shared" si="1"/>
        <v>0.50917076115113269</v>
      </c>
      <c r="G33" s="15">
        <v>0</v>
      </c>
      <c r="H33" s="16">
        <f t="shared" si="7"/>
        <v>0.50917076115113269</v>
      </c>
      <c r="I33" s="15">
        <v>27</v>
      </c>
      <c r="J33" s="17">
        <f t="shared" si="2"/>
        <v>52.011975399999997</v>
      </c>
      <c r="K33" s="16">
        <f t="shared" si="8"/>
        <v>0.37169465564032689</v>
      </c>
      <c r="L33" s="18">
        <f t="shared" si="3"/>
        <v>1.6293464356836249E-2</v>
      </c>
      <c r="M33" s="16">
        <f t="shared" si="4"/>
        <v>0.46191156778412923</v>
      </c>
      <c r="N33" s="15">
        <v>34</v>
      </c>
      <c r="O33" s="15">
        <v>180</v>
      </c>
      <c r="P33" s="18">
        <f t="shared" si="5"/>
        <v>8.7249962803668854E-2</v>
      </c>
      <c r="Q33" s="114">
        <f t="shared" si="6"/>
        <v>2.5661753765784958E-3</v>
      </c>
      <c r="R33" s="119"/>
    </row>
    <row r="34" spans="1:18" ht="13.8" customHeight="1" x14ac:dyDescent="0.25">
      <c r="A34" s="13">
        <v>1999</v>
      </c>
      <c r="B34" s="35">
        <v>0.50295493055729612</v>
      </c>
      <c r="C34" s="15">
        <v>30.067</v>
      </c>
      <c r="D34" s="16">
        <f t="shared" si="0"/>
        <v>0.35173147158663387</v>
      </c>
      <c r="E34" s="15">
        <v>6</v>
      </c>
      <c r="F34" s="16">
        <f t="shared" si="1"/>
        <v>0.33062758329143582</v>
      </c>
      <c r="G34" s="15">
        <v>0</v>
      </c>
      <c r="H34" s="16">
        <f t="shared" si="7"/>
        <v>0.33062758329143582</v>
      </c>
      <c r="I34" s="15">
        <v>27</v>
      </c>
      <c r="J34" s="17">
        <f t="shared" si="2"/>
        <v>52.011975399999997</v>
      </c>
      <c r="K34" s="16">
        <f t="shared" si="8"/>
        <v>0.24135813580274817</v>
      </c>
      <c r="L34" s="18">
        <f t="shared" si="3"/>
        <v>1.0580082665325948E-2</v>
      </c>
      <c r="M34" s="16">
        <f t="shared" si="4"/>
        <v>0.29994005352065795</v>
      </c>
      <c r="N34" s="15">
        <v>34</v>
      </c>
      <c r="O34" s="15">
        <v>180</v>
      </c>
      <c r="P34" s="18">
        <f t="shared" si="5"/>
        <v>5.665534344279094E-2</v>
      </c>
      <c r="Q34" s="114">
        <f t="shared" si="6"/>
        <v>1.6663336306703218E-3</v>
      </c>
      <c r="R34" s="119"/>
    </row>
    <row r="35" spans="1:18" ht="13.8" customHeight="1" x14ac:dyDescent="0.25">
      <c r="A35" s="13">
        <v>2000</v>
      </c>
      <c r="B35" s="35">
        <v>0.56347315091099037</v>
      </c>
      <c r="C35" s="15">
        <v>30.067</v>
      </c>
      <c r="D35" s="16">
        <f t="shared" si="0"/>
        <v>0.39405367862658292</v>
      </c>
      <c r="E35" s="15">
        <v>6</v>
      </c>
      <c r="F35" s="16">
        <f t="shared" si="1"/>
        <v>0.37041045790898797</v>
      </c>
      <c r="G35" s="15">
        <v>0</v>
      </c>
      <c r="H35" s="16">
        <f t="shared" si="7"/>
        <v>0.37041045790898797</v>
      </c>
      <c r="I35" s="15">
        <v>27</v>
      </c>
      <c r="J35" s="17">
        <f t="shared" si="2"/>
        <v>52.01197539999999</v>
      </c>
      <c r="K35" s="16">
        <f t="shared" si="8"/>
        <v>0.27039963427356123</v>
      </c>
      <c r="L35" s="18">
        <f t="shared" si="3"/>
        <v>1.1853134653087615E-2</v>
      </c>
      <c r="M35" s="16">
        <f t="shared" si="4"/>
        <v>0.33603044084770733</v>
      </c>
      <c r="N35" s="15">
        <v>34</v>
      </c>
      <c r="O35" s="15">
        <v>180</v>
      </c>
      <c r="P35" s="18">
        <f t="shared" si="5"/>
        <v>6.3472416604566942E-2</v>
      </c>
      <c r="Q35" s="114">
        <f t="shared" si="6"/>
        <v>1.866835782487263E-3</v>
      </c>
      <c r="R35" s="119"/>
    </row>
    <row r="36" spans="1:18" ht="13.8" customHeight="1" x14ac:dyDescent="0.25">
      <c r="A36" s="19">
        <v>2001</v>
      </c>
      <c r="B36" s="20">
        <v>0.5017643370047129</v>
      </c>
      <c r="C36" s="21">
        <v>30.067</v>
      </c>
      <c r="D36" s="20">
        <f t="shared" si="0"/>
        <v>0.35089885379750585</v>
      </c>
      <c r="E36" s="21">
        <v>6</v>
      </c>
      <c r="F36" s="20">
        <f t="shared" si="1"/>
        <v>0.32984492256965547</v>
      </c>
      <c r="G36" s="21">
        <v>0</v>
      </c>
      <c r="H36" s="20">
        <f t="shared" si="7"/>
        <v>0.32984492256965547</v>
      </c>
      <c r="I36" s="21">
        <v>27</v>
      </c>
      <c r="J36" s="22">
        <f t="shared" si="2"/>
        <v>52.011975400000004</v>
      </c>
      <c r="K36" s="20">
        <f t="shared" si="8"/>
        <v>0.2407867934758485</v>
      </c>
      <c r="L36" s="23">
        <f t="shared" si="3"/>
        <v>1.0555037522228975E-2</v>
      </c>
      <c r="M36" s="20">
        <f t="shared" si="4"/>
        <v>0.2992300362364303</v>
      </c>
      <c r="N36" s="21">
        <v>34</v>
      </c>
      <c r="O36" s="21">
        <v>180</v>
      </c>
      <c r="P36" s="23">
        <f t="shared" si="5"/>
        <v>5.6521229066881278E-2</v>
      </c>
      <c r="Q36" s="115">
        <f t="shared" si="6"/>
        <v>1.6623890902023905E-3</v>
      </c>
      <c r="R36" s="119"/>
    </row>
    <row r="37" spans="1:18" ht="13.8" customHeight="1" x14ac:dyDescent="0.25">
      <c r="A37" s="19">
        <v>2002</v>
      </c>
      <c r="B37" s="20">
        <v>0.30268465347219559</v>
      </c>
      <c r="C37" s="21">
        <v>30.067</v>
      </c>
      <c r="D37" s="20">
        <f t="shared" si="0"/>
        <v>0.21167645871271054</v>
      </c>
      <c r="E37" s="21">
        <v>6</v>
      </c>
      <c r="F37" s="20">
        <f t="shared" si="1"/>
        <v>0.19897587118994792</v>
      </c>
      <c r="G37" s="21">
        <v>0</v>
      </c>
      <c r="H37" s="20">
        <f t="shared" si="7"/>
        <v>0.19897587118994792</v>
      </c>
      <c r="I37" s="21">
        <v>27</v>
      </c>
      <c r="J37" s="22">
        <f t="shared" si="2"/>
        <v>52.011975399999997</v>
      </c>
      <c r="K37" s="20">
        <f t="shared" si="8"/>
        <v>0.14525238596866197</v>
      </c>
      <c r="L37" s="23">
        <f t="shared" si="3"/>
        <v>6.3672278780783327E-3</v>
      </c>
      <c r="M37" s="20">
        <f t="shared" si="4"/>
        <v>0.18050772672958168</v>
      </c>
      <c r="N37" s="21">
        <v>34</v>
      </c>
      <c r="O37" s="21">
        <v>180</v>
      </c>
      <c r="P37" s="23">
        <f t="shared" si="5"/>
        <v>3.4095903937809868E-2</v>
      </c>
      <c r="Q37" s="115">
        <f t="shared" si="6"/>
        <v>1.0028207040532315E-3</v>
      </c>
      <c r="R37" s="119"/>
    </row>
    <row r="38" spans="1:18" ht="13.8" customHeight="1" x14ac:dyDescent="0.25">
      <c r="A38" s="19">
        <v>2003</v>
      </c>
      <c r="B38" s="20">
        <v>0.36072652983257653</v>
      </c>
      <c r="C38" s="21">
        <v>30.067</v>
      </c>
      <c r="D38" s="20">
        <f t="shared" si="0"/>
        <v>0.25226688410781573</v>
      </c>
      <c r="E38" s="21">
        <v>6</v>
      </c>
      <c r="F38" s="20">
        <f t="shared" si="1"/>
        <v>0.23713087106134678</v>
      </c>
      <c r="G38" s="21">
        <v>0</v>
      </c>
      <c r="H38" s="20">
        <f t="shared" si="7"/>
        <v>0.23713087106134678</v>
      </c>
      <c r="I38" s="21">
        <v>27</v>
      </c>
      <c r="J38" s="22">
        <f t="shared" si="2"/>
        <v>52.011975399999997</v>
      </c>
      <c r="K38" s="20">
        <f t="shared" si="8"/>
        <v>0.17310553587478317</v>
      </c>
      <c r="L38" s="23">
        <f t="shared" si="3"/>
        <v>7.5881878739630978E-3</v>
      </c>
      <c r="M38" s="20">
        <f t="shared" ref="M38:M43" si="9">+L38*28.3495</f>
        <v>0.21512133213291684</v>
      </c>
      <c r="N38" s="21">
        <v>34</v>
      </c>
      <c r="O38" s="21">
        <v>180</v>
      </c>
      <c r="P38" s="23">
        <f t="shared" si="5"/>
        <v>4.063402940288429E-2</v>
      </c>
      <c r="Q38" s="115">
        <f t="shared" si="6"/>
        <v>1.195118511849538E-3</v>
      </c>
      <c r="R38" s="119"/>
    </row>
    <row r="39" spans="1:18" ht="13.8" customHeight="1" x14ac:dyDescent="0.25">
      <c r="A39" s="19">
        <v>2004</v>
      </c>
      <c r="B39" s="20">
        <v>0.38237546208734835</v>
      </c>
      <c r="C39" s="21">
        <v>30.067</v>
      </c>
      <c r="D39" s="20">
        <f t="shared" si="0"/>
        <v>0.26740663190154534</v>
      </c>
      <c r="E39" s="21">
        <v>6</v>
      </c>
      <c r="F39" s="20">
        <f t="shared" si="1"/>
        <v>0.25136223398745261</v>
      </c>
      <c r="G39" s="21">
        <v>0</v>
      </c>
      <c r="H39" s="20">
        <f t="shared" si="7"/>
        <v>0.25136223398745261</v>
      </c>
      <c r="I39" s="21">
        <v>27</v>
      </c>
      <c r="J39" s="22">
        <f t="shared" si="2"/>
        <v>52.011975399999997</v>
      </c>
      <c r="K39" s="20">
        <f t="shared" si="8"/>
        <v>0.18349443081084041</v>
      </c>
      <c r="L39" s="23">
        <f t="shared" si="3"/>
        <v>8.0435914875984834E-3</v>
      </c>
      <c r="M39" s="20">
        <f t="shared" si="9"/>
        <v>0.22803179687767319</v>
      </c>
      <c r="N39" s="21">
        <v>34</v>
      </c>
      <c r="O39" s="21">
        <v>180</v>
      </c>
      <c r="P39" s="23">
        <f t="shared" si="5"/>
        <v>4.307267274356049E-2</v>
      </c>
      <c r="Q39" s="115">
        <f t="shared" si="6"/>
        <v>1.2668433159870732E-3</v>
      </c>
      <c r="R39" s="119"/>
    </row>
    <row r="40" spans="1:18" ht="13.8" customHeight="1" x14ac:dyDescent="0.25">
      <c r="A40" s="19">
        <v>2005</v>
      </c>
      <c r="B40" s="20">
        <v>0.36494268534765295</v>
      </c>
      <c r="C40" s="21">
        <v>30.067</v>
      </c>
      <c r="D40" s="20">
        <f t="shared" si="0"/>
        <v>0.25521536814417412</v>
      </c>
      <c r="E40" s="21">
        <v>6</v>
      </c>
      <c r="F40" s="20">
        <f t="shared" si="1"/>
        <v>0.23990244605552366</v>
      </c>
      <c r="G40" s="21">
        <v>0</v>
      </c>
      <c r="H40" s="20">
        <f t="shared" si="7"/>
        <v>0.23990244605552366</v>
      </c>
      <c r="I40" s="21">
        <v>27</v>
      </c>
      <c r="J40" s="22">
        <f t="shared" si="2"/>
        <v>52.011975400000004</v>
      </c>
      <c r="K40" s="20">
        <f t="shared" si="8"/>
        <v>0.17512878562053227</v>
      </c>
      <c r="L40" s="23">
        <f t="shared" si="3"/>
        <v>7.6768782737767572E-3</v>
      </c>
      <c r="M40" s="20">
        <f t="shared" si="9"/>
        <v>0.21763566062243417</v>
      </c>
      <c r="N40" s="21">
        <v>34</v>
      </c>
      <c r="O40" s="21">
        <v>180</v>
      </c>
      <c r="P40" s="23">
        <f t="shared" si="5"/>
        <v>4.1108958117570898E-2</v>
      </c>
      <c r="Q40" s="115">
        <f t="shared" si="6"/>
        <v>1.2090870034579676E-3</v>
      </c>
      <c r="R40" s="119"/>
    </row>
    <row r="41" spans="1:18" ht="13.8" customHeight="1" x14ac:dyDescent="0.25">
      <c r="A41" s="13">
        <v>2006</v>
      </c>
      <c r="B41" s="35">
        <v>0.35765656002052865</v>
      </c>
      <c r="C41" s="15">
        <v>30.067</v>
      </c>
      <c r="D41" s="16">
        <f t="shared" si="0"/>
        <v>0.25011996211915632</v>
      </c>
      <c r="E41" s="15">
        <v>6</v>
      </c>
      <c r="F41" s="16">
        <f t="shared" si="1"/>
        <v>0.23511276439200696</v>
      </c>
      <c r="G41" s="15">
        <v>0</v>
      </c>
      <c r="H41" s="16">
        <f t="shared" si="7"/>
        <v>0.23511276439200696</v>
      </c>
      <c r="I41" s="15">
        <v>27</v>
      </c>
      <c r="J41" s="17">
        <f t="shared" si="2"/>
        <v>52.01197539999999</v>
      </c>
      <c r="K41" s="16">
        <f t="shared" si="8"/>
        <v>0.17163231800616507</v>
      </c>
      <c r="L41" s="18">
        <f t="shared" si="3"/>
        <v>7.5236084605442228E-3</v>
      </c>
      <c r="M41" s="16">
        <f t="shared" si="9"/>
        <v>0.21329053805219844</v>
      </c>
      <c r="N41" s="15">
        <v>34</v>
      </c>
      <c r="O41" s="15">
        <v>180</v>
      </c>
      <c r="P41" s="18">
        <f t="shared" si="5"/>
        <v>4.0288212743193039E-2</v>
      </c>
      <c r="Q41" s="114">
        <f t="shared" si="6"/>
        <v>1.1849474336233247E-3</v>
      </c>
      <c r="R41" s="119"/>
    </row>
    <row r="42" spans="1:18" ht="13.8" customHeight="1" x14ac:dyDescent="0.25">
      <c r="A42" s="13">
        <v>2007</v>
      </c>
      <c r="B42" s="35">
        <v>0.36466994393321062</v>
      </c>
      <c r="C42" s="15">
        <v>30.067</v>
      </c>
      <c r="D42" s="16">
        <f t="shared" si="0"/>
        <v>0.2550246318908122</v>
      </c>
      <c r="E42" s="15">
        <v>6</v>
      </c>
      <c r="F42" s="16">
        <f t="shared" si="1"/>
        <v>0.23972315397736346</v>
      </c>
      <c r="G42" s="15">
        <v>0</v>
      </c>
      <c r="H42" s="16">
        <f t="shared" si="7"/>
        <v>0.23972315397736346</v>
      </c>
      <c r="I42" s="15">
        <v>27</v>
      </c>
      <c r="J42" s="17">
        <f t="shared" si="2"/>
        <v>52.01197539999999</v>
      </c>
      <c r="K42" s="16">
        <f t="shared" si="8"/>
        <v>0.17499790240347535</v>
      </c>
      <c r="L42" s="18">
        <f t="shared" si="3"/>
        <v>7.6711409272756321E-3</v>
      </c>
      <c r="M42" s="16">
        <f t="shared" si="9"/>
        <v>0.21747300971780054</v>
      </c>
      <c r="N42" s="15">
        <v>34</v>
      </c>
      <c r="O42" s="15">
        <v>180</v>
      </c>
      <c r="P42" s="18">
        <f t="shared" si="5"/>
        <v>4.1078235168917877E-2</v>
      </c>
      <c r="Q42" s="114">
        <f t="shared" si="6"/>
        <v>1.208183387321114E-3</v>
      </c>
      <c r="R42" s="119"/>
    </row>
    <row r="43" spans="1:18" ht="13.8" customHeight="1" x14ac:dyDescent="0.25">
      <c r="A43" s="13">
        <v>2008</v>
      </c>
      <c r="B43" s="35">
        <v>0.44250173717552937</v>
      </c>
      <c r="C43" s="15">
        <v>30.067</v>
      </c>
      <c r="D43" s="16">
        <f t="shared" si="0"/>
        <v>0.30945473985896299</v>
      </c>
      <c r="E43" s="15">
        <v>6</v>
      </c>
      <c r="F43" s="16">
        <f t="shared" si="1"/>
        <v>0.29088745546742523</v>
      </c>
      <c r="G43" s="15">
        <v>0</v>
      </c>
      <c r="H43" s="16">
        <f t="shared" si="7"/>
        <v>0.29088745546742523</v>
      </c>
      <c r="I43" s="15">
        <v>27</v>
      </c>
      <c r="J43" s="17">
        <f t="shared" si="2"/>
        <v>52.01197539999999</v>
      </c>
      <c r="K43" s="16">
        <f t="shared" si="8"/>
        <v>0.21234784249122041</v>
      </c>
      <c r="L43" s="18">
        <f t="shared" si="3"/>
        <v>9.3083985749576065E-3</v>
      </c>
      <c r="M43" s="16">
        <f t="shared" si="9"/>
        <v>0.26388844540076067</v>
      </c>
      <c r="N43" s="15">
        <v>34</v>
      </c>
      <c r="O43" s="15">
        <v>180</v>
      </c>
      <c r="P43" s="18">
        <f t="shared" si="5"/>
        <v>4.9845595242365912E-2</v>
      </c>
      <c r="Q43" s="114">
        <f t="shared" si="6"/>
        <v>1.466046918893115E-3</v>
      </c>
      <c r="R43" s="119"/>
    </row>
    <row r="44" spans="1:18" ht="13.8" customHeight="1" x14ac:dyDescent="0.25">
      <c r="A44" s="13">
        <v>2009</v>
      </c>
      <c r="B44" s="35">
        <v>0.3561135283918932</v>
      </c>
      <c r="C44" s="15">
        <v>30.067</v>
      </c>
      <c r="D44" s="16">
        <f t="shared" si="0"/>
        <v>0.24904087381030265</v>
      </c>
      <c r="E44" s="15">
        <v>6</v>
      </c>
      <c r="F44" s="16">
        <f t="shared" si="1"/>
        <v>0.23409842138168449</v>
      </c>
      <c r="G44" s="15">
        <v>0</v>
      </c>
      <c r="H44" s="16">
        <f t="shared" si="7"/>
        <v>0.23409842138168449</v>
      </c>
      <c r="I44" s="15">
        <v>27</v>
      </c>
      <c r="J44" s="17">
        <f t="shared" si="2"/>
        <v>52.011975399999997</v>
      </c>
      <c r="K44" s="16">
        <f t="shared" si="8"/>
        <v>0.17089184760862969</v>
      </c>
      <c r="L44" s="18">
        <f t="shared" si="3"/>
        <v>7.4911494842139041E-3</v>
      </c>
      <c r="M44" s="16">
        <f t="shared" ref="M44:M49" si="10">+L44*28.3495</f>
        <v>0.21237034230272206</v>
      </c>
      <c r="N44" s="15">
        <v>34</v>
      </c>
      <c r="O44" s="15">
        <v>180</v>
      </c>
      <c r="P44" s="18">
        <f t="shared" si="5"/>
        <v>4.0114397990514167E-2</v>
      </c>
      <c r="Q44" s="114">
        <f t="shared" si="6"/>
        <v>1.1798352350151226E-3</v>
      </c>
      <c r="R44" s="119"/>
    </row>
    <row r="45" spans="1:18" ht="13.8" customHeight="1" x14ac:dyDescent="0.25">
      <c r="A45" s="13">
        <v>2010</v>
      </c>
      <c r="B45" s="35">
        <v>0.37047026741457595</v>
      </c>
      <c r="C45" s="15">
        <v>30.067</v>
      </c>
      <c r="D45" s="16">
        <f t="shared" si="0"/>
        <v>0.25908097211103542</v>
      </c>
      <c r="E45" s="15">
        <v>6</v>
      </c>
      <c r="F45" s="16">
        <f t="shared" si="1"/>
        <v>0.24353611378437329</v>
      </c>
      <c r="G45" s="15">
        <v>0</v>
      </c>
      <c r="H45" s="16">
        <f t="shared" si="7"/>
        <v>0.24353611378437329</v>
      </c>
      <c r="I45" s="15">
        <v>27</v>
      </c>
      <c r="J45" s="17">
        <f t="shared" si="2"/>
        <v>52.01197539999999</v>
      </c>
      <c r="K45" s="16">
        <f t="shared" si="8"/>
        <v>0.17778136306259251</v>
      </c>
      <c r="L45" s="18">
        <f t="shared" si="3"/>
        <v>7.7931556410999461E-3</v>
      </c>
      <c r="M45" s="16">
        <f t="shared" si="10"/>
        <v>0.22093206584736291</v>
      </c>
      <c r="N45" s="15">
        <v>34</v>
      </c>
      <c r="O45" s="15">
        <v>180</v>
      </c>
      <c r="P45" s="18">
        <f t="shared" si="5"/>
        <v>4.1731612437835221E-2</v>
      </c>
      <c r="Q45" s="114">
        <f t="shared" si="6"/>
        <v>1.2274003658186829E-3</v>
      </c>
      <c r="R45" s="119"/>
    </row>
    <row r="46" spans="1:18" ht="13.8" customHeight="1" x14ac:dyDescent="0.25">
      <c r="A46" s="24">
        <v>2011</v>
      </c>
      <c r="B46" s="20">
        <v>0.44275753225881698</v>
      </c>
      <c r="C46" s="25">
        <v>30.067</v>
      </c>
      <c r="D46" s="26">
        <f t="shared" si="0"/>
        <v>0.30963362503455849</v>
      </c>
      <c r="E46" s="25">
        <v>6</v>
      </c>
      <c r="F46" s="26">
        <f t="shared" si="1"/>
        <v>0.29105560753248499</v>
      </c>
      <c r="G46" s="25">
        <v>0</v>
      </c>
      <c r="H46" s="20">
        <f t="shared" si="7"/>
        <v>0.29105560753248499</v>
      </c>
      <c r="I46" s="25">
        <v>27</v>
      </c>
      <c r="J46" s="27">
        <f t="shared" si="2"/>
        <v>52.01197539999999</v>
      </c>
      <c r="K46" s="20">
        <f t="shared" si="8"/>
        <v>0.21247059349871406</v>
      </c>
      <c r="L46" s="28">
        <f t="shared" si="3"/>
        <v>9.3137794410395203E-3</v>
      </c>
      <c r="M46" s="26">
        <f t="shared" si="10"/>
        <v>0.26404099026374989</v>
      </c>
      <c r="N46" s="25">
        <v>34</v>
      </c>
      <c r="O46" s="25">
        <v>180</v>
      </c>
      <c r="P46" s="28">
        <f t="shared" si="5"/>
        <v>4.9874409272041641E-2</v>
      </c>
      <c r="Q46" s="116">
        <f t="shared" si="6"/>
        <v>1.4668943903541659E-3</v>
      </c>
      <c r="R46" s="119"/>
    </row>
    <row r="47" spans="1:18" ht="13.8" customHeight="1" x14ac:dyDescent="0.25">
      <c r="A47" s="19">
        <v>2012</v>
      </c>
      <c r="B47" s="20">
        <v>0.33793701142846455</v>
      </c>
      <c r="C47" s="21">
        <v>30.067</v>
      </c>
      <c r="D47" s="20">
        <f t="shared" ref="D47:D52" si="11">+B47-B47*(C47/100)</f>
        <v>0.23632949020226812</v>
      </c>
      <c r="E47" s="21">
        <v>6</v>
      </c>
      <c r="F47" s="20">
        <f t="shared" ref="F47:F52" si="12">+(D47-D47*(E47)/100)</f>
        <v>0.22214972079013204</v>
      </c>
      <c r="G47" s="21">
        <v>0</v>
      </c>
      <c r="H47" s="20">
        <f t="shared" si="7"/>
        <v>0.22214972079013204</v>
      </c>
      <c r="I47" s="21">
        <v>27</v>
      </c>
      <c r="J47" s="22">
        <f t="shared" ref="J47:J52" si="13">100-(K47/B47*100)</f>
        <v>52.011975400000004</v>
      </c>
      <c r="K47" s="20">
        <f t="shared" si="8"/>
        <v>0.16216929617679637</v>
      </c>
      <c r="L47" s="23">
        <f t="shared" ref="L47:L52" si="14">+(K47/365)*16</f>
        <v>7.1087910652842248E-3</v>
      </c>
      <c r="M47" s="20">
        <f t="shared" si="10"/>
        <v>0.20153067230527513</v>
      </c>
      <c r="N47" s="21">
        <v>34</v>
      </c>
      <c r="O47" s="21">
        <v>180</v>
      </c>
      <c r="P47" s="23">
        <f t="shared" ref="P47:P52" si="15">+Q47*N47</f>
        <v>3.8066904768774189E-2</v>
      </c>
      <c r="Q47" s="115">
        <f t="shared" ref="Q47:Q52" si="16">+M47/O47</f>
        <v>1.1196148461404174E-3</v>
      </c>
      <c r="R47" s="119"/>
    </row>
    <row r="48" spans="1:18" ht="13.8" customHeight="1" x14ac:dyDescent="0.25">
      <c r="A48" s="19">
        <v>2013</v>
      </c>
      <c r="B48" s="20">
        <v>0.336253957557966</v>
      </c>
      <c r="C48" s="21">
        <v>30.067</v>
      </c>
      <c r="D48" s="20">
        <f t="shared" si="11"/>
        <v>0.23515248013901235</v>
      </c>
      <c r="E48" s="21">
        <v>6</v>
      </c>
      <c r="F48" s="20">
        <f t="shared" si="12"/>
        <v>0.22104333133067161</v>
      </c>
      <c r="G48" s="21">
        <v>0</v>
      </c>
      <c r="H48" s="20">
        <f t="shared" si="7"/>
        <v>0.22104333133067161</v>
      </c>
      <c r="I48" s="21">
        <v>27</v>
      </c>
      <c r="J48" s="22">
        <f t="shared" si="13"/>
        <v>52.011975400000004</v>
      </c>
      <c r="K48" s="20">
        <f t="shared" si="8"/>
        <v>0.16136163187139027</v>
      </c>
      <c r="L48" s="23">
        <f t="shared" si="14"/>
        <v>7.0733866025814917E-3</v>
      </c>
      <c r="M48" s="20">
        <f t="shared" si="10"/>
        <v>0.20052697348988399</v>
      </c>
      <c r="N48" s="21">
        <v>34</v>
      </c>
      <c r="O48" s="21">
        <v>180</v>
      </c>
      <c r="P48" s="23">
        <f t="shared" si="15"/>
        <v>3.787731721475586E-2</v>
      </c>
      <c r="Q48" s="115">
        <f t="shared" si="16"/>
        <v>1.1140387416104665E-3</v>
      </c>
      <c r="R48" s="119"/>
    </row>
    <row r="49" spans="1:18" ht="13.8" customHeight="1" x14ac:dyDescent="0.25">
      <c r="A49" s="19">
        <v>2014</v>
      </c>
      <c r="B49" s="20">
        <v>0.35681368726609358</v>
      </c>
      <c r="C49" s="21">
        <v>30.067</v>
      </c>
      <c r="D49" s="20">
        <f t="shared" si="11"/>
        <v>0.24953051591579722</v>
      </c>
      <c r="E49" s="21">
        <v>6</v>
      </c>
      <c r="F49" s="20">
        <f t="shared" si="12"/>
        <v>0.23455868496084939</v>
      </c>
      <c r="G49" s="21">
        <v>0</v>
      </c>
      <c r="H49" s="20">
        <f t="shared" si="7"/>
        <v>0.23455868496084939</v>
      </c>
      <c r="I49" s="21">
        <v>27</v>
      </c>
      <c r="J49" s="22">
        <f t="shared" si="13"/>
        <v>52.011975399999997</v>
      </c>
      <c r="K49" s="20">
        <f t="shared" si="8"/>
        <v>0.17122784002142005</v>
      </c>
      <c r="L49" s="23">
        <f t="shared" si="14"/>
        <v>7.5058779187471801E-3</v>
      </c>
      <c r="M49" s="20">
        <f t="shared" si="10"/>
        <v>0.21278788605752316</v>
      </c>
      <c r="N49" s="21">
        <v>34</v>
      </c>
      <c r="O49" s="21">
        <v>180</v>
      </c>
      <c r="P49" s="23">
        <f t="shared" si="15"/>
        <v>4.0193267366421037E-2</v>
      </c>
      <c r="Q49" s="115">
        <f t="shared" si="16"/>
        <v>1.1821549225417953E-3</v>
      </c>
      <c r="R49" s="119"/>
    </row>
    <row r="50" spans="1:18" ht="13.8" customHeight="1" x14ac:dyDescent="0.25">
      <c r="A50" s="24">
        <v>2015</v>
      </c>
      <c r="B50" s="20">
        <v>0.3421926119190089</v>
      </c>
      <c r="C50" s="25">
        <v>30.067</v>
      </c>
      <c r="D50" s="26">
        <f t="shared" si="11"/>
        <v>0.23930555929332048</v>
      </c>
      <c r="E50" s="25">
        <v>6</v>
      </c>
      <c r="F50" s="26">
        <f t="shared" si="12"/>
        <v>0.22494722573572126</v>
      </c>
      <c r="G50" s="25">
        <v>0</v>
      </c>
      <c r="H50" s="20">
        <f t="shared" si="7"/>
        <v>0.22494722573572126</v>
      </c>
      <c r="I50" s="25">
        <v>27</v>
      </c>
      <c r="J50" s="27">
        <f t="shared" si="13"/>
        <v>52.011975400000004</v>
      </c>
      <c r="K50" s="20">
        <f t="shared" si="8"/>
        <v>0.16421147478707651</v>
      </c>
      <c r="L50" s="28">
        <f t="shared" si="14"/>
        <v>7.1983112235430797E-3</v>
      </c>
      <c r="M50" s="26">
        <f t="shared" ref="M50:M57" si="17">+L50*28.3495</f>
        <v>0.20406852403183454</v>
      </c>
      <c r="N50" s="25">
        <v>34</v>
      </c>
      <c r="O50" s="25">
        <v>180</v>
      </c>
      <c r="P50" s="28">
        <f t="shared" si="15"/>
        <v>3.8546276761568743E-2</v>
      </c>
      <c r="Q50" s="116">
        <f t="shared" si="16"/>
        <v>1.1337140223990807E-3</v>
      </c>
      <c r="R50" s="119"/>
    </row>
    <row r="51" spans="1:18" ht="13.8" customHeight="1" x14ac:dyDescent="0.25">
      <c r="A51" s="29">
        <v>2016</v>
      </c>
      <c r="B51" s="35">
        <v>0.40788019100508816</v>
      </c>
      <c r="C51" s="30">
        <v>30.067</v>
      </c>
      <c r="D51" s="14">
        <f t="shared" si="11"/>
        <v>0.2852428539755883</v>
      </c>
      <c r="E51" s="30">
        <v>6</v>
      </c>
      <c r="F51" s="14">
        <f t="shared" si="12"/>
        <v>0.26812828273705303</v>
      </c>
      <c r="G51" s="30">
        <v>0</v>
      </c>
      <c r="H51" s="16">
        <f t="shared" si="7"/>
        <v>0.26812828273705303</v>
      </c>
      <c r="I51" s="30">
        <v>27</v>
      </c>
      <c r="J51" s="32">
        <f t="shared" si="13"/>
        <v>52.01197539999999</v>
      </c>
      <c r="K51" s="16">
        <f t="shared" si="8"/>
        <v>0.19573364639804872</v>
      </c>
      <c r="L51" s="33">
        <f t="shared" si="14"/>
        <v>8.5801050475856969E-3</v>
      </c>
      <c r="M51" s="14">
        <f t="shared" si="17"/>
        <v>0.24324168804653071</v>
      </c>
      <c r="N51" s="30">
        <v>34</v>
      </c>
      <c r="O51" s="30">
        <v>180</v>
      </c>
      <c r="P51" s="33">
        <f t="shared" si="15"/>
        <v>4.5945652186566911E-2</v>
      </c>
      <c r="Q51" s="117">
        <f t="shared" si="16"/>
        <v>1.3513427113696151E-3</v>
      </c>
      <c r="R51" s="119"/>
    </row>
    <row r="52" spans="1:18" ht="13.8" customHeight="1" x14ac:dyDescent="0.25">
      <c r="A52" s="29">
        <v>2017</v>
      </c>
      <c r="B52" s="35">
        <v>0.52859699672254967</v>
      </c>
      <c r="C52" s="30">
        <v>30.067</v>
      </c>
      <c r="D52" s="14">
        <f t="shared" si="11"/>
        <v>0.36966373771798067</v>
      </c>
      <c r="E52" s="30">
        <v>6</v>
      </c>
      <c r="F52" s="14">
        <f t="shared" si="12"/>
        <v>0.34748391345490182</v>
      </c>
      <c r="G52" s="30">
        <v>0</v>
      </c>
      <c r="H52" s="16">
        <f t="shared" si="7"/>
        <v>0.34748391345490182</v>
      </c>
      <c r="I52" s="30">
        <v>27</v>
      </c>
      <c r="J52" s="32">
        <f t="shared" si="13"/>
        <v>52.01197539999999</v>
      </c>
      <c r="K52" s="16">
        <f t="shared" si="8"/>
        <v>0.25366325682207835</v>
      </c>
      <c r="L52" s="33">
        <f t="shared" si="14"/>
        <v>1.111948523055686E-2</v>
      </c>
      <c r="M52" s="14">
        <f t="shared" si="17"/>
        <v>0.3152318465436717</v>
      </c>
      <c r="N52" s="30">
        <v>34</v>
      </c>
      <c r="O52" s="30">
        <v>180</v>
      </c>
      <c r="P52" s="33">
        <f t="shared" si="15"/>
        <v>5.9543793236026876E-2</v>
      </c>
      <c r="Q52" s="117">
        <f t="shared" si="16"/>
        <v>1.7512880363537316E-3</v>
      </c>
      <c r="R52" s="119"/>
    </row>
    <row r="53" spans="1:18" ht="13.8" customHeight="1" x14ac:dyDescent="0.25">
      <c r="A53" s="59">
        <v>2018</v>
      </c>
      <c r="B53" s="35">
        <v>0.58257085779118567</v>
      </c>
      <c r="C53" s="31">
        <v>30.067</v>
      </c>
      <c r="D53" s="35">
        <f>+B53-B53*(C53/100)</f>
        <v>0.40740927797910986</v>
      </c>
      <c r="E53" s="31">
        <v>6</v>
      </c>
      <c r="F53" s="35">
        <f>+(D53-D53*(E53)/100)</f>
        <v>0.3829647213003633</v>
      </c>
      <c r="G53" s="31">
        <v>0</v>
      </c>
      <c r="H53" s="80">
        <f>F53-(F53*G53/100)</f>
        <v>0.3829647213003633</v>
      </c>
      <c r="I53" s="31">
        <v>27</v>
      </c>
      <c r="J53" s="60">
        <f>100-(K53/B53*100)</f>
        <v>52.011975399999997</v>
      </c>
      <c r="K53" s="80">
        <f>+H53-H53*I53/100</f>
        <v>0.27956424654926521</v>
      </c>
      <c r="L53" s="61">
        <f>+(K53/365)*16</f>
        <v>1.2254871081611626E-2</v>
      </c>
      <c r="M53" s="35">
        <f t="shared" si="17"/>
        <v>0.3474194677281488</v>
      </c>
      <c r="N53" s="31">
        <v>34</v>
      </c>
      <c r="O53" s="31">
        <v>180</v>
      </c>
      <c r="P53" s="61">
        <f>+Q53*N53</f>
        <v>6.5623677237539216E-2</v>
      </c>
      <c r="Q53" s="120">
        <f>+M53/O53</f>
        <v>1.9301081540452712E-3</v>
      </c>
      <c r="R53" s="119"/>
    </row>
    <row r="54" spans="1:18" ht="13.8" customHeight="1" x14ac:dyDescent="0.25">
      <c r="A54" s="59">
        <v>2019</v>
      </c>
      <c r="B54" s="35">
        <v>0.6780163980448336</v>
      </c>
      <c r="C54" s="31">
        <v>30.067</v>
      </c>
      <c r="D54" s="35">
        <f>+B54-B54*(C54/100)</f>
        <v>0.47415720764469349</v>
      </c>
      <c r="E54" s="31">
        <v>6</v>
      </c>
      <c r="F54" s="35">
        <f>+(D54-D54*(E54)/100)</f>
        <v>0.4457077751860119</v>
      </c>
      <c r="G54" s="31">
        <v>0</v>
      </c>
      <c r="H54" s="80">
        <f>F54-(F54*G54/100)</f>
        <v>0.4457077751860119</v>
      </c>
      <c r="I54" s="31">
        <v>27</v>
      </c>
      <c r="J54" s="60">
        <f>100-(K54/B54*100)</f>
        <v>52.01197539999999</v>
      </c>
      <c r="K54" s="80">
        <f>+H54-H54*I54/100</f>
        <v>0.32536667588578871</v>
      </c>
      <c r="L54" s="61">
        <f>+(K54/365)*16</f>
        <v>1.4262648805952382E-2</v>
      </c>
      <c r="M54" s="35">
        <f t="shared" si="17"/>
        <v>0.40433896232434707</v>
      </c>
      <c r="N54" s="31">
        <v>34</v>
      </c>
      <c r="O54" s="31">
        <v>180</v>
      </c>
      <c r="P54" s="61">
        <f>+Q54*N54</f>
        <v>7.6375137327932233E-2</v>
      </c>
      <c r="Q54" s="120">
        <f>+M54/O54</f>
        <v>2.2463275684685949E-3</v>
      </c>
      <c r="R54" s="119"/>
    </row>
    <row r="55" spans="1:18" ht="13.8" customHeight="1" x14ac:dyDescent="0.25">
      <c r="A55" s="59">
        <v>2020</v>
      </c>
      <c r="B55" s="35">
        <v>0.71560970295349802</v>
      </c>
      <c r="C55" s="31">
        <v>30.067</v>
      </c>
      <c r="D55" s="35">
        <f>+B55-B55*(C55/100)</f>
        <v>0.50044733356646975</v>
      </c>
      <c r="E55" s="31">
        <v>6</v>
      </c>
      <c r="F55" s="35">
        <f>+(D55-D55*(E55)/100)</f>
        <v>0.47042049355248156</v>
      </c>
      <c r="G55" s="31">
        <v>0</v>
      </c>
      <c r="H55" s="80">
        <f>F55-(F55*G55/100)</f>
        <v>0.47042049355248156</v>
      </c>
      <c r="I55" s="31">
        <v>27</v>
      </c>
      <c r="J55" s="60">
        <f>100-(K55/B55*100)</f>
        <v>52.011975400000004</v>
      </c>
      <c r="K55" s="80">
        <f>+H55-H55*I55/100</f>
        <v>0.34340696029331153</v>
      </c>
      <c r="L55" s="61">
        <f>+(K55/365)*16</f>
        <v>1.5053455793679409E-2</v>
      </c>
      <c r="M55" s="35">
        <f t="shared" si="17"/>
        <v>0.42675794502291436</v>
      </c>
      <c r="N55" s="31">
        <v>34</v>
      </c>
      <c r="O55" s="31">
        <v>180</v>
      </c>
      <c r="P55" s="61">
        <f>+Q55*N55</f>
        <v>8.0609834059883811E-2</v>
      </c>
      <c r="Q55" s="120">
        <f>+M55/O55</f>
        <v>2.370877472349524E-3</v>
      </c>
      <c r="R55" s="119"/>
    </row>
    <row r="56" spans="1:18" ht="13.8" customHeight="1" x14ac:dyDescent="0.25">
      <c r="A56" s="19">
        <v>2021</v>
      </c>
      <c r="B56" s="121">
        <v>0.71478965066049216</v>
      </c>
      <c r="C56" s="21">
        <v>30.067</v>
      </c>
      <c r="D56" s="20">
        <f t="shared" ref="D56:D57" si="18">+B56-B56*(C56/100)</f>
        <v>0.49987384639640198</v>
      </c>
      <c r="E56" s="21">
        <v>6</v>
      </c>
      <c r="F56" s="20">
        <f t="shared" ref="F56:F57" si="19">+(D56-D56*(E56)/100)</f>
        <v>0.46988141561261787</v>
      </c>
      <c r="G56" s="21">
        <v>0</v>
      </c>
      <c r="H56" s="20">
        <f t="shared" ref="H56:H57" si="20">F56-(F56*G56/100)</f>
        <v>0.46988141561261787</v>
      </c>
      <c r="I56" s="21">
        <v>27</v>
      </c>
      <c r="J56" s="22">
        <f t="shared" ref="J56:J57" si="21">100-(K56/B56*100)</f>
        <v>52.011975400000004</v>
      </c>
      <c r="K56" s="20">
        <f t="shared" ref="K56:K57" si="22">+H56-H56*I56/100</f>
        <v>0.34301343339721102</v>
      </c>
      <c r="L56" s="23">
        <f t="shared" ref="L56:L57" si="23">+(K56/365)*16</f>
        <v>1.5036205299603771E-2</v>
      </c>
      <c r="M56" s="20">
        <f t="shared" si="17"/>
        <v>0.42626890214111707</v>
      </c>
      <c r="N56" s="21">
        <v>34</v>
      </c>
      <c r="O56" s="21">
        <v>180</v>
      </c>
      <c r="P56" s="23">
        <f t="shared" ref="P56:P57" si="24">+Q56*N56</f>
        <v>8.0517459293322116E-2</v>
      </c>
      <c r="Q56" s="115">
        <f t="shared" ref="Q56:Q57" si="25">+M56/O56</f>
        <v>2.3681605674506505E-3</v>
      </c>
      <c r="R56" s="119"/>
    </row>
    <row r="57" spans="1:18" ht="13.8" customHeight="1" thickBot="1" x14ac:dyDescent="0.3">
      <c r="A57" s="123">
        <v>2022</v>
      </c>
      <c r="B57" s="124">
        <v>0.78703161421206203</v>
      </c>
      <c r="C57" s="125">
        <v>30.067</v>
      </c>
      <c r="D57" s="124">
        <f t="shared" si="18"/>
        <v>0.55039481876692131</v>
      </c>
      <c r="E57" s="125">
        <v>6</v>
      </c>
      <c r="F57" s="124">
        <f t="shared" si="19"/>
        <v>0.51737112964090604</v>
      </c>
      <c r="G57" s="125">
        <v>0</v>
      </c>
      <c r="H57" s="124">
        <f t="shared" si="20"/>
        <v>0.51737112964090604</v>
      </c>
      <c r="I57" s="125">
        <v>27</v>
      </c>
      <c r="J57" s="126">
        <f t="shared" si="21"/>
        <v>52.011975400000004</v>
      </c>
      <c r="K57" s="124">
        <f t="shared" si="22"/>
        <v>0.3776809246378614</v>
      </c>
      <c r="L57" s="127">
        <f t="shared" si="23"/>
        <v>1.6555876148508994E-2</v>
      </c>
      <c r="M57" s="124">
        <f t="shared" si="17"/>
        <v>0.46935081087215569</v>
      </c>
      <c r="N57" s="125">
        <v>34</v>
      </c>
      <c r="O57" s="125">
        <v>180</v>
      </c>
      <c r="P57" s="127">
        <f t="shared" si="24"/>
        <v>8.8655153164740513E-2</v>
      </c>
      <c r="Q57" s="128">
        <f t="shared" si="25"/>
        <v>2.6075045048453093E-3</v>
      </c>
      <c r="R57" s="119"/>
    </row>
    <row r="58" spans="1:18" ht="15" customHeight="1" thickTop="1" x14ac:dyDescent="0.25">
      <c r="A58" s="7" t="s">
        <v>96</v>
      </c>
    </row>
    <row r="59" spans="1:18" ht="15" customHeight="1" x14ac:dyDescent="0.25">
      <c r="A59" s="7" t="s">
        <v>104</v>
      </c>
    </row>
    <row r="60" spans="1:18" ht="15" customHeight="1" x14ac:dyDescent="0.25">
      <c r="A60" s="7" t="s">
        <v>209</v>
      </c>
    </row>
    <row r="61" spans="1:18" ht="15" customHeight="1" x14ac:dyDescent="0.25">
      <c r="A61" s="7" t="s">
        <v>210</v>
      </c>
    </row>
    <row r="62" spans="1:18" ht="15" customHeight="1" x14ac:dyDescent="0.25">
      <c r="A62" s="7" t="s">
        <v>105</v>
      </c>
    </row>
    <row r="63" spans="1:18" ht="15" customHeight="1" x14ac:dyDescent="0.25">
      <c r="A63" s="7" t="s">
        <v>106</v>
      </c>
    </row>
    <row r="64" spans="1:18" ht="15" customHeight="1" x14ac:dyDescent="0.25">
      <c r="A64"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09">
    <pageSetUpPr fitToPage="1"/>
  </sheetPr>
  <dimension ref="A1:R66"/>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159</v>
      </c>
      <c r="B1" s="129"/>
      <c r="C1" s="129"/>
      <c r="D1" s="129"/>
      <c r="E1" s="129"/>
      <c r="F1" s="43"/>
      <c r="G1" s="129"/>
      <c r="H1" s="43"/>
      <c r="I1" s="129"/>
      <c r="J1" s="129"/>
      <c r="K1" s="129"/>
      <c r="L1" s="129"/>
      <c r="M1" s="129"/>
      <c r="N1" s="129"/>
      <c r="O1" s="129"/>
      <c r="P1" s="129"/>
      <c r="Q1" s="129"/>
    </row>
    <row r="2" spans="1:18" ht="36" customHeight="1" thickTop="1" x14ac:dyDescent="0.25">
      <c r="A2" s="52" t="s">
        <v>0</v>
      </c>
      <c r="B2" s="53" t="s">
        <v>141</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35">
        <v>5.7498407896533568</v>
      </c>
      <c r="C5" s="15">
        <v>72.972999999999999</v>
      </c>
      <c r="D5" s="16">
        <f t="shared" ref="D5:D46" si="0">+B5-B5*(C5/100)</f>
        <v>1.5540094702196132</v>
      </c>
      <c r="E5" s="15">
        <v>6</v>
      </c>
      <c r="F5" s="16">
        <f t="shared" ref="F5:F46" si="1">+(D5-D5*(E5)/100)</f>
        <v>1.4607689020064365</v>
      </c>
      <c r="G5" s="15">
        <v>0</v>
      </c>
      <c r="H5" s="16">
        <f>F5-(F5*G5/100)</f>
        <v>1.4607689020064365</v>
      </c>
      <c r="I5" s="15">
        <v>36</v>
      </c>
      <c r="J5" s="17">
        <f t="shared" ref="J5:J46" si="2">100-(K5/B5*100)</f>
        <v>83.740556799999993</v>
      </c>
      <c r="K5" s="16">
        <f>+H5-H5*I5/100</f>
        <v>0.93489209728411937</v>
      </c>
      <c r="L5" s="18">
        <f t="shared" ref="L5:L46" si="3">+(K5/365)*16</f>
        <v>4.0981571387797011E-2</v>
      </c>
      <c r="M5" s="16">
        <f t="shared" ref="M5:M37" si="4">+L5*28.3495</f>
        <v>1.1618070580583513</v>
      </c>
      <c r="N5" s="15">
        <v>134</v>
      </c>
      <c r="O5" s="15">
        <v>165</v>
      </c>
      <c r="P5" s="18">
        <f t="shared" ref="P5:P46" si="5">+Q5*N5</f>
        <v>0.94352815624132769</v>
      </c>
      <c r="Q5" s="114">
        <f t="shared" ref="Q5:Q46" si="6">+M5/O5</f>
        <v>7.0412548973233409E-3</v>
      </c>
      <c r="R5" s="119"/>
    </row>
    <row r="6" spans="1:18" ht="13.8" customHeight="1" x14ac:dyDescent="0.25">
      <c r="A6" s="19">
        <v>1971</v>
      </c>
      <c r="B6" s="20">
        <v>5.4658715232999935</v>
      </c>
      <c r="C6" s="21">
        <v>72.972999999999999</v>
      </c>
      <c r="D6" s="20">
        <f t="shared" si="0"/>
        <v>1.4772610966022892</v>
      </c>
      <c r="E6" s="21">
        <v>6</v>
      </c>
      <c r="F6" s="20">
        <f t="shared" si="1"/>
        <v>1.3886254308061519</v>
      </c>
      <c r="G6" s="21">
        <v>0</v>
      </c>
      <c r="H6" s="20">
        <f t="shared" ref="H6:H52" si="7">F6-(F6*G6/100)</f>
        <v>1.3886254308061519</v>
      </c>
      <c r="I6" s="21">
        <v>36</v>
      </c>
      <c r="J6" s="22">
        <f t="shared" si="2"/>
        <v>83.740556800000007</v>
      </c>
      <c r="K6" s="20">
        <f t="shared" ref="K6:K52" si="8">+H6-H6*I6/100</f>
        <v>0.88872027571593715</v>
      </c>
      <c r="L6" s="23">
        <f t="shared" si="3"/>
        <v>3.8957601127273957E-2</v>
      </c>
      <c r="M6" s="20">
        <f t="shared" si="4"/>
        <v>1.104428513157653</v>
      </c>
      <c r="N6" s="21">
        <v>134</v>
      </c>
      <c r="O6" s="21">
        <v>165</v>
      </c>
      <c r="P6" s="23">
        <f t="shared" si="5"/>
        <v>0.89692982280682121</v>
      </c>
      <c r="Q6" s="115">
        <f t="shared" si="6"/>
        <v>6.6935061403494119E-3</v>
      </c>
      <c r="R6" s="119"/>
    </row>
    <row r="7" spans="1:18" ht="13.8" customHeight="1" x14ac:dyDescent="0.25">
      <c r="A7" s="19">
        <v>1972</v>
      </c>
      <c r="B7" s="20">
        <v>5.3277227769943218</v>
      </c>
      <c r="C7" s="21">
        <v>72.972999999999999</v>
      </c>
      <c r="D7" s="20">
        <f t="shared" si="0"/>
        <v>1.4399236349382556</v>
      </c>
      <c r="E7" s="21">
        <v>6</v>
      </c>
      <c r="F7" s="20">
        <f t="shared" si="1"/>
        <v>1.3535282168419602</v>
      </c>
      <c r="G7" s="21">
        <v>0</v>
      </c>
      <c r="H7" s="20">
        <f t="shared" si="7"/>
        <v>1.3535282168419602</v>
      </c>
      <c r="I7" s="21">
        <v>36</v>
      </c>
      <c r="J7" s="22">
        <f t="shared" si="2"/>
        <v>83.740556800000007</v>
      </c>
      <c r="K7" s="20">
        <f t="shared" si="8"/>
        <v>0.86625805877885453</v>
      </c>
      <c r="L7" s="23">
        <f t="shared" si="3"/>
        <v>3.7972956001264858E-2</v>
      </c>
      <c r="M7" s="20">
        <f t="shared" si="4"/>
        <v>1.0765143161578581</v>
      </c>
      <c r="N7" s="21">
        <v>134</v>
      </c>
      <c r="O7" s="21">
        <v>165</v>
      </c>
      <c r="P7" s="23">
        <f t="shared" si="5"/>
        <v>0.87426011130395742</v>
      </c>
      <c r="Q7" s="115">
        <f t="shared" si="6"/>
        <v>6.5243291888355034E-3</v>
      </c>
      <c r="R7" s="119"/>
    </row>
    <row r="8" spans="1:18" ht="13.8" customHeight="1" x14ac:dyDescent="0.25">
      <c r="A8" s="19">
        <v>1973</v>
      </c>
      <c r="B8" s="20">
        <v>5.9233378752200236</v>
      </c>
      <c r="C8" s="21">
        <v>72.972999999999999</v>
      </c>
      <c r="D8" s="20">
        <f t="shared" si="0"/>
        <v>1.6009005275357158</v>
      </c>
      <c r="E8" s="21">
        <v>6</v>
      </c>
      <c r="F8" s="20">
        <f t="shared" si="1"/>
        <v>1.5048464958835728</v>
      </c>
      <c r="G8" s="21">
        <v>0</v>
      </c>
      <c r="H8" s="20">
        <f t="shared" si="7"/>
        <v>1.5048464958835728</v>
      </c>
      <c r="I8" s="21">
        <v>36</v>
      </c>
      <c r="J8" s="22">
        <f t="shared" si="2"/>
        <v>83.740556800000007</v>
      </c>
      <c r="K8" s="20">
        <f t="shared" si="8"/>
        <v>0.96310175736548653</v>
      </c>
      <c r="L8" s="23">
        <f t="shared" si="3"/>
        <v>4.2218159226980231E-2</v>
      </c>
      <c r="M8" s="20">
        <f t="shared" si="4"/>
        <v>1.1968637050052759</v>
      </c>
      <c r="N8" s="21">
        <v>134</v>
      </c>
      <c r="O8" s="21">
        <v>165</v>
      </c>
      <c r="P8" s="23">
        <f t="shared" si="5"/>
        <v>0.97199840285276962</v>
      </c>
      <c r="Q8" s="115">
        <f t="shared" si="6"/>
        <v>7.2537194242744E-3</v>
      </c>
      <c r="R8" s="119"/>
    </row>
    <row r="9" spans="1:18" ht="13.8" customHeight="1" x14ac:dyDescent="0.25">
      <c r="A9" s="19">
        <v>1974</v>
      </c>
      <c r="B9" s="20">
        <v>5.7908329097421607</v>
      </c>
      <c r="C9" s="21">
        <v>72.972999999999999</v>
      </c>
      <c r="D9" s="20">
        <f t="shared" si="0"/>
        <v>1.5650884105160134</v>
      </c>
      <c r="E9" s="21">
        <v>6</v>
      </c>
      <c r="F9" s="20">
        <f t="shared" si="1"/>
        <v>1.4711831058850526</v>
      </c>
      <c r="G9" s="21">
        <v>0</v>
      </c>
      <c r="H9" s="20">
        <f t="shared" si="7"/>
        <v>1.4711831058850526</v>
      </c>
      <c r="I9" s="21">
        <v>36</v>
      </c>
      <c r="J9" s="22">
        <f t="shared" si="2"/>
        <v>83.740556800000007</v>
      </c>
      <c r="K9" s="20">
        <f t="shared" si="8"/>
        <v>0.9415571877664336</v>
      </c>
      <c r="L9" s="23">
        <f t="shared" si="3"/>
        <v>4.1273739737706677E-2</v>
      </c>
      <c r="M9" s="20">
        <f t="shared" si="4"/>
        <v>1.1700898846941155</v>
      </c>
      <c r="N9" s="21">
        <v>134</v>
      </c>
      <c r="O9" s="21">
        <v>165</v>
      </c>
      <c r="P9" s="23">
        <f t="shared" si="5"/>
        <v>0.95025481544855428</v>
      </c>
      <c r="Q9" s="115">
        <f t="shared" si="6"/>
        <v>7.0914538466310025E-3</v>
      </c>
      <c r="R9" s="119"/>
    </row>
    <row r="10" spans="1:18" ht="13.8" customHeight="1" x14ac:dyDescent="0.25">
      <c r="A10" s="19">
        <v>1975</v>
      </c>
      <c r="B10" s="20">
        <v>6.2270772379880821</v>
      </c>
      <c r="C10" s="21">
        <v>72.972999999999999</v>
      </c>
      <c r="D10" s="20">
        <f t="shared" si="0"/>
        <v>1.6829921651110391</v>
      </c>
      <c r="E10" s="21">
        <v>6</v>
      </c>
      <c r="F10" s="20">
        <f t="shared" si="1"/>
        <v>1.5820126352043768</v>
      </c>
      <c r="G10" s="21">
        <v>0</v>
      </c>
      <c r="H10" s="20">
        <f t="shared" si="7"/>
        <v>1.5820126352043768</v>
      </c>
      <c r="I10" s="21">
        <v>36</v>
      </c>
      <c r="J10" s="22">
        <f t="shared" si="2"/>
        <v>83.740556800000007</v>
      </c>
      <c r="K10" s="20">
        <f t="shared" si="8"/>
        <v>1.012488086530801</v>
      </c>
      <c r="L10" s="23">
        <f t="shared" si="3"/>
        <v>4.4383039409569357E-2</v>
      </c>
      <c r="M10" s="20">
        <f t="shared" si="4"/>
        <v>1.2582369757415863</v>
      </c>
      <c r="N10" s="21">
        <v>134</v>
      </c>
      <c r="O10" s="21">
        <v>165</v>
      </c>
      <c r="P10" s="23">
        <f t="shared" si="5"/>
        <v>1.0218409378749853</v>
      </c>
      <c r="Q10" s="115">
        <f t="shared" si="6"/>
        <v>7.6256786408580987E-3</v>
      </c>
      <c r="R10" s="119"/>
    </row>
    <row r="11" spans="1:18" ht="13.8" customHeight="1" x14ac:dyDescent="0.25">
      <c r="A11" s="13">
        <v>1976</v>
      </c>
      <c r="B11" s="35">
        <v>5.6997672491113818</v>
      </c>
      <c r="C11" s="15">
        <v>72.972999999999999</v>
      </c>
      <c r="D11" s="16">
        <f t="shared" si="0"/>
        <v>1.5404760944173335</v>
      </c>
      <c r="E11" s="15">
        <v>6</v>
      </c>
      <c r="F11" s="16">
        <f t="shared" si="1"/>
        <v>1.4480475287522934</v>
      </c>
      <c r="G11" s="15">
        <v>0</v>
      </c>
      <c r="H11" s="16">
        <f t="shared" si="7"/>
        <v>1.4480475287522934</v>
      </c>
      <c r="I11" s="15">
        <v>36</v>
      </c>
      <c r="J11" s="17">
        <f t="shared" si="2"/>
        <v>83.740556799999993</v>
      </c>
      <c r="K11" s="16">
        <f t="shared" si="8"/>
        <v>0.92675041840146777</v>
      </c>
      <c r="L11" s="18">
        <f t="shared" si="3"/>
        <v>4.0624675875132833E-2</v>
      </c>
      <c r="M11" s="16">
        <f t="shared" si="4"/>
        <v>1.1516892487220782</v>
      </c>
      <c r="N11" s="15">
        <v>134</v>
      </c>
      <c r="O11" s="15">
        <v>165</v>
      </c>
      <c r="P11" s="18">
        <f t="shared" si="5"/>
        <v>0.93531126865914238</v>
      </c>
      <c r="Q11" s="114">
        <f t="shared" si="6"/>
        <v>6.9799348407398685E-3</v>
      </c>
      <c r="R11" s="119"/>
    </row>
    <row r="12" spans="1:18" ht="13.8" customHeight="1" x14ac:dyDescent="0.25">
      <c r="A12" s="13">
        <v>1977</v>
      </c>
      <c r="B12" s="35">
        <v>7.2420041593904818</v>
      </c>
      <c r="C12" s="15">
        <v>72.972999999999999</v>
      </c>
      <c r="D12" s="16">
        <f t="shared" si="0"/>
        <v>1.9572964641584658</v>
      </c>
      <c r="E12" s="15">
        <v>6</v>
      </c>
      <c r="F12" s="16">
        <f t="shared" si="1"/>
        <v>1.8398586763089579</v>
      </c>
      <c r="G12" s="15">
        <v>0</v>
      </c>
      <c r="H12" s="16">
        <f t="shared" si="7"/>
        <v>1.8398586763089579</v>
      </c>
      <c r="I12" s="15">
        <v>36</v>
      </c>
      <c r="J12" s="17">
        <f t="shared" si="2"/>
        <v>83.740556799999993</v>
      </c>
      <c r="K12" s="16">
        <f t="shared" si="8"/>
        <v>1.1775095528377331</v>
      </c>
      <c r="L12" s="18">
        <f t="shared" si="3"/>
        <v>5.161685711069515E-2</v>
      </c>
      <c r="M12" s="16">
        <f t="shared" si="4"/>
        <v>1.4633120906596522</v>
      </c>
      <c r="N12" s="15">
        <v>134</v>
      </c>
      <c r="O12" s="15">
        <v>165</v>
      </c>
      <c r="P12" s="18">
        <f t="shared" si="5"/>
        <v>1.1883867887781416</v>
      </c>
      <c r="Q12" s="114">
        <f t="shared" si="6"/>
        <v>8.8685581252100128E-3</v>
      </c>
      <c r="R12" s="119"/>
    </row>
    <row r="13" spans="1:18" ht="13.8" customHeight="1" x14ac:dyDescent="0.25">
      <c r="A13" s="13">
        <v>1978</v>
      </c>
      <c r="B13" s="35">
        <v>6.324968425904709</v>
      </c>
      <c r="C13" s="15">
        <v>72.972999999999999</v>
      </c>
      <c r="D13" s="16">
        <f t="shared" si="0"/>
        <v>1.7094492164692658</v>
      </c>
      <c r="E13" s="15">
        <v>6</v>
      </c>
      <c r="F13" s="16">
        <f t="shared" si="1"/>
        <v>1.60688226348111</v>
      </c>
      <c r="G13" s="15">
        <v>0</v>
      </c>
      <c r="H13" s="16">
        <f t="shared" si="7"/>
        <v>1.60688226348111</v>
      </c>
      <c r="I13" s="15">
        <v>36</v>
      </c>
      <c r="J13" s="17">
        <f t="shared" si="2"/>
        <v>83.740556800000007</v>
      </c>
      <c r="K13" s="16">
        <f t="shared" si="8"/>
        <v>1.0284046486279104</v>
      </c>
      <c r="L13" s="18">
        <f t="shared" si="3"/>
        <v>4.5080751720675521E-2</v>
      </c>
      <c r="M13" s="16">
        <f t="shared" si="4"/>
        <v>1.2780167709052908</v>
      </c>
      <c r="N13" s="15">
        <v>134</v>
      </c>
      <c r="O13" s="15">
        <v>165</v>
      </c>
      <c r="P13" s="18">
        <f t="shared" si="5"/>
        <v>1.0379045290988422</v>
      </c>
      <c r="Q13" s="114">
        <f t="shared" si="6"/>
        <v>7.7455561873047921E-3</v>
      </c>
      <c r="R13" s="119"/>
    </row>
    <row r="14" spans="1:18" ht="13.8" customHeight="1" x14ac:dyDescent="0.25">
      <c r="A14" s="13">
        <v>1979</v>
      </c>
      <c r="B14" s="35">
        <v>6.8482825900335484</v>
      </c>
      <c r="C14" s="15">
        <v>72.972999999999999</v>
      </c>
      <c r="D14" s="16">
        <f t="shared" si="0"/>
        <v>1.8508853356083668</v>
      </c>
      <c r="E14" s="15">
        <v>6</v>
      </c>
      <c r="F14" s="16">
        <f t="shared" si="1"/>
        <v>1.7398322154718648</v>
      </c>
      <c r="G14" s="15">
        <v>0</v>
      </c>
      <c r="H14" s="16">
        <f t="shared" si="7"/>
        <v>1.7398322154718648</v>
      </c>
      <c r="I14" s="15">
        <v>36</v>
      </c>
      <c r="J14" s="17">
        <f t="shared" si="2"/>
        <v>83.740556800000007</v>
      </c>
      <c r="K14" s="16">
        <f t="shared" si="8"/>
        <v>1.1134926179019935</v>
      </c>
      <c r="L14" s="18">
        <f t="shared" si="3"/>
        <v>4.8810635305292865E-2</v>
      </c>
      <c r="M14" s="16">
        <f t="shared" si="4"/>
        <v>1.3837571055874001</v>
      </c>
      <c r="N14" s="15">
        <v>134</v>
      </c>
      <c r="O14" s="15">
        <v>165</v>
      </c>
      <c r="P14" s="18">
        <f t="shared" si="5"/>
        <v>1.1237784978709795</v>
      </c>
      <c r="Q14" s="114">
        <f t="shared" si="6"/>
        <v>8.3864067005296975E-3</v>
      </c>
      <c r="R14" s="119"/>
    </row>
    <row r="15" spans="1:18" ht="13.8" customHeight="1" x14ac:dyDescent="0.25">
      <c r="A15" s="13">
        <v>1980</v>
      </c>
      <c r="B15" s="35">
        <v>6.3918350544074887</v>
      </c>
      <c r="C15" s="15">
        <v>72.972999999999999</v>
      </c>
      <c r="D15" s="16">
        <f t="shared" si="0"/>
        <v>1.7275212601547123</v>
      </c>
      <c r="E15" s="15">
        <v>6</v>
      </c>
      <c r="F15" s="16">
        <f t="shared" si="1"/>
        <v>1.6238699845454296</v>
      </c>
      <c r="G15" s="15">
        <v>0</v>
      </c>
      <c r="H15" s="16">
        <f t="shared" si="7"/>
        <v>1.6238699845454296</v>
      </c>
      <c r="I15" s="15">
        <v>36</v>
      </c>
      <c r="J15" s="17">
        <f t="shared" si="2"/>
        <v>83.740556799999993</v>
      </c>
      <c r="K15" s="16">
        <f t="shared" si="8"/>
        <v>1.0392767901090751</v>
      </c>
      <c r="L15" s="18">
        <f t="shared" si="3"/>
        <v>4.5557338744507403E-2</v>
      </c>
      <c r="M15" s="16">
        <f t="shared" si="4"/>
        <v>1.2915277747374125</v>
      </c>
      <c r="N15" s="15">
        <v>134</v>
      </c>
      <c r="O15" s="15">
        <v>165</v>
      </c>
      <c r="P15" s="18">
        <f t="shared" si="5"/>
        <v>1.0488771019079595</v>
      </c>
      <c r="Q15" s="114">
        <f t="shared" si="6"/>
        <v>7.8274410590146223E-3</v>
      </c>
      <c r="R15" s="119"/>
    </row>
    <row r="16" spans="1:18" ht="13.8" customHeight="1" x14ac:dyDescent="0.25">
      <c r="A16" s="19">
        <v>1981</v>
      </c>
      <c r="B16" s="20">
        <v>6.275523094979258</v>
      </c>
      <c r="C16" s="21">
        <v>72.972999999999999</v>
      </c>
      <c r="D16" s="20">
        <f t="shared" si="0"/>
        <v>1.6960856268800439</v>
      </c>
      <c r="E16" s="21">
        <v>6</v>
      </c>
      <c r="F16" s="20">
        <f t="shared" si="1"/>
        <v>1.5943204892672413</v>
      </c>
      <c r="G16" s="21">
        <v>0</v>
      </c>
      <c r="H16" s="20">
        <f t="shared" si="7"/>
        <v>1.5943204892672413</v>
      </c>
      <c r="I16" s="21">
        <v>36</v>
      </c>
      <c r="J16" s="22">
        <f t="shared" si="2"/>
        <v>83.740556800000007</v>
      </c>
      <c r="K16" s="20">
        <f t="shared" si="8"/>
        <v>1.0203651131310345</v>
      </c>
      <c r="L16" s="23">
        <f t="shared" si="3"/>
        <v>4.4728333726291924E-2</v>
      </c>
      <c r="M16" s="20">
        <f t="shared" si="4"/>
        <v>1.268025896973513</v>
      </c>
      <c r="N16" s="21">
        <v>134</v>
      </c>
      <c r="O16" s="21">
        <v>165</v>
      </c>
      <c r="P16" s="23">
        <f t="shared" si="5"/>
        <v>1.0297907284512167</v>
      </c>
      <c r="Q16" s="115">
        <f t="shared" si="6"/>
        <v>7.6850054362031092E-3</v>
      </c>
      <c r="R16" s="119"/>
    </row>
    <row r="17" spans="1:18" ht="13.8" customHeight="1" x14ac:dyDescent="0.25">
      <c r="A17" s="19">
        <v>1982</v>
      </c>
      <c r="B17" s="20">
        <v>5.7582447437421411</v>
      </c>
      <c r="C17" s="21">
        <v>72.972999999999999</v>
      </c>
      <c r="D17" s="20">
        <f t="shared" si="0"/>
        <v>1.5562808068911886</v>
      </c>
      <c r="E17" s="21">
        <v>6</v>
      </c>
      <c r="F17" s="20">
        <f t="shared" si="1"/>
        <v>1.4629039584777173</v>
      </c>
      <c r="G17" s="21">
        <v>0</v>
      </c>
      <c r="H17" s="20">
        <f t="shared" si="7"/>
        <v>1.4629039584777173</v>
      </c>
      <c r="I17" s="21">
        <v>36</v>
      </c>
      <c r="J17" s="22">
        <f t="shared" si="2"/>
        <v>83.740556800000007</v>
      </c>
      <c r="K17" s="20">
        <f t="shared" si="8"/>
        <v>0.93625853342573906</v>
      </c>
      <c r="L17" s="23">
        <f t="shared" si="3"/>
        <v>4.104146995838856E-2</v>
      </c>
      <c r="M17" s="20">
        <f t="shared" si="4"/>
        <v>1.1635051525853364</v>
      </c>
      <c r="N17" s="21">
        <v>134</v>
      </c>
      <c r="O17" s="21">
        <v>165</v>
      </c>
      <c r="P17" s="23">
        <f t="shared" si="5"/>
        <v>0.94490721482687923</v>
      </c>
      <c r="Q17" s="115">
        <f t="shared" si="6"/>
        <v>7.0515463793050688E-3</v>
      </c>
      <c r="R17" s="119"/>
    </row>
    <row r="18" spans="1:18" ht="13.8" customHeight="1" x14ac:dyDescent="0.25">
      <c r="A18" s="19">
        <v>1983</v>
      </c>
      <c r="B18" s="20">
        <v>6.6489598975702835</v>
      </c>
      <c r="C18" s="21">
        <v>72.972999999999999</v>
      </c>
      <c r="D18" s="20">
        <f t="shared" si="0"/>
        <v>1.7970143915163206</v>
      </c>
      <c r="E18" s="21">
        <v>6</v>
      </c>
      <c r="F18" s="20">
        <f t="shared" si="1"/>
        <v>1.6891935280253414</v>
      </c>
      <c r="G18" s="21">
        <v>0</v>
      </c>
      <c r="H18" s="20">
        <f t="shared" si="7"/>
        <v>1.6891935280253414</v>
      </c>
      <c r="I18" s="21">
        <v>36</v>
      </c>
      <c r="J18" s="22">
        <f t="shared" si="2"/>
        <v>83.740556800000007</v>
      </c>
      <c r="K18" s="20">
        <f t="shared" si="8"/>
        <v>1.0810838579362185</v>
      </c>
      <c r="L18" s="23">
        <f t="shared" si="3"/>
        <v>4.7389977334190404E-2</v>
      </c>
      <c r="M18" s="20">
        <f t="shared" si="4"/>
        <v>1.3434821624356308</v>
      </c>
      <c r="N18" s="21">
        <v>134</v>
      </c>
      <c r="O18" s="21">
        <v>165</v>
      </c>
      <c r="P18" s="23">
        <f t="shared" si="5"/>
        <v>1.0910703622204518</v>
      </c>
      <c r="Q18" s="115">
        <f t="shared" si="6"/>
        <v>8.1423161359735208E-3</v>
      </c>
      <c r="R18" s="119"/>
    </row>
    <row r="19" spans="1:18" ht="13.8" customHeight="1" x14ac:dyDescent="0.25">
      <c r="A19" s="19">
        <v>1984</v>
      </c>
      <c r="B19" s="20">
        <v>7.9860354080423779</v>
      </c>
      <c r="C19" s="21">
        <v>72.972999999999999</v>
      </c>
      <c r="D19" s="20">
        <f t="shared" si="0"/>
        <v>2.1583857897316134</v>
      </c>
      <c r="E19" s="21">
        <v>6</v>
      </c>
      <c r="F19" s="20">
        <f t="shared" si="1"/>
        <v>2.0288826423477166</v>
      </c>
      <c r="G19" s="21">
        <v>0</v>
      </c>
      <c r="H19" s="20">
        <f t="shared" si="7"/>
        <v>2.0288826423477166</v>
      </c>
      <c r="I19" s="21">
        <v>36</v>
      </c>
      <c r="J19" s="22">
        <f t="shared" si="2"/>
        <v>83.740556800000007</v>
      </c>
      <c r="K19" s="20">
        <f t="shared" si="8"/>
        <v>1.2984848911025386</v>
      </c>
      <c r="L19" s="23">
        <f t="shared" si="3"/>
        <v>5.6919885637371555E-2</v>
      </c>
      <c r="M19" s="20">
        <f t="shared" si="4"/>
        <v>1.6136502978766649</v>
      </c>
      <c r="N19" s="21">
        <v>134</v>
      </c>
      <c r="O19" s="21">
        <v>165</v>
      </c>
      <c r="P19" s="23">
        <f t="shared" si="5"/>
        <v>1.3104796358513522</v>
      </c>
      <c r="Q19" s="115">
        <f t="shared" si="6"/>
        <v>9.7796987750100907E-3</v>
      </c>
      <c r="R19" s="119"/>
    </row>
    <row r="20" spans="1:18" ht="13.8" customHeight="1" x14ac:dyDescent="0.25">
      <c r="A20" s="19">
        <v>1985</v>
      </c>
      <c r="B20" s="20">
        <v>7.9030326051512585</v>
      </c>
      <c r="C20" s="21">
        <v>72.972999999999999</v>
      </c>
      <c r="D20" s="20">
        <f t="shared" si="0"/>
        <v>2.1359526221942309</v>
      </c>
      <c r="E20" s="21">
        <v>6</v>
      </c>
      <c r="F20" s="20">
        <f t="shared" si="1"/>
        <v>2.0077954648625771</v>
      </c>
      <c r="G20" s="21">
        <v>0</v>
      </c>
      <c r="H20" s="20">
        <f t="shared" si="7"/>
        <v>2.0077954648625771</v>
      </c>
      <c r="I20" s="21">
        <v>36</v>
      </c>
      <c r="J20" s="22">
        <f t="shared" si="2"/>
        <v>83.740556800000007</v>
      </c>
      <c r="K20" s="20">
        <f t="shared" si="8"/>
        <v>1.2849890975120493</v>
      </c>
      <c r="L20" s="23">
        <f t="shared" si="3"/>
        <v>5.6328289206007638E-2</v>
      </c>
      <c r="M20" s="20">
        <f t="shared" si="4"/>
        <v>1.5968788348457135</v>
      </c>
      <c r="N20" s="21">
        <v>134</v>
      </c>
      <c r="O20" s="21">
        <v>165</v>
      </c>
      <c r="P20" s="23">
        <f t="shared" si="5"/>
        <v>1.2968591749656098</v>
      </c>
      <c r="Q20" s="115">
        <f t="shared" si="6"/>
        <v>9.6780535445194753E-3</v>
      </c>
      <c r="R20" s="119"/>
    </row>
    <row r="21" spans="1:18" ht="13.8" customHeight="1" x14ac:dyDescent="0.25">
      <c r="A21" s="13">
        <v>1986</v>
      </c>
      <c r="B21" s="35">
        <v>7.5600928249622905</v>
      </c>
      <c r="C21" s="15">
        <v>72.972999999999999</v>
      </c>
      <c r="D21" s="16">
        <f t="shared" si="0"/>
        <v>2.0432662878025587</v>
      </c>
      <c r="E21" s="15">
        <v>6</v>
      </c>
      <c r="F21" s="16">
        <f t="shared" si="1"/>
        <v>1.9206703105344052</v>
      </c>
      <c r="G21" s="15">
        <v>0</v>
      </c>
      <c r="H21" s="16">
        <f t="shared" si="7"/>
        <v>1.9206703105344052</v>
      </c>
      <c r="I21" s="15">
        <v>36</v>
      </c>
      <c r="J21" s="17">
        <f t="shared" si="2"/>
        <v>83.740556799999993</v>
      </c>
      <c r="K21" s="16">
        <f t="shared" si="8"/>
        <v>1.2292289987420193</v>
      </c>
      <c r="L21" s="18">
        <f t="shared" si="3"/>
        <v>5.3884010903759751E-2</v>
      </c>
      <c r="M21" s="16">
        <f t="shared" si="4"/>
        <v>1.5275847671161369</v>
      </c>
      <c r="N21" s="15">
        <v>134</v>
      </c>
      <c r="O21" s="15">
        <v>165</v>
      </c>
      <c r="P21" s="18">
        <f t="shared" si="5"/>
        <v>1.2405839926882567</v>
      </c>
      <c r="Q21" s="114">
        <f t="shared" si="6"/>
        <v>9.2580894976735575E-3</v>
      </c>
      <c r="R21" s="119"/>
    </row>
    <row r="22" spans="1:18" ht="13.8" customHeight="1" x14ac:dyDescent="0.25">
      <c r="A22" s="13">
        <v>1987</v>
      </c>
      <c r="B22" s="35">
        <v>7.8429515164494816</v>
      </c>
      <c r="C22" s="15">
        <v>72.972999999999999</v>
      </c>
      <c r="D22" s="16">
        <f t="shared" si="0"/>
        <v>2.1197145063508014</v>
      </c>
      <c r="E22" s="15">
        <v>6</v>
      </c>
      <c r="F22" s="16">
        <f t="shared" si="1"/>
        <v>1.9925316359697534</v>
      </c>
      <c r="G22" s="15">
        <v>0</v>
      </c>
      <c r="H22" s="16">
        <f t="shared" si="7"/>
        <v>1.9925316359697534</v>
      </c>
      <c r="I22" s="15">
        <v>36</v>
      </c>
      <c r="J22" s="17">
        <f t="shared" si="2"/>
        <v>83.740556800000007</v>
      </c>
      <c r="K22" s="16">
        <f t="shared" si="8"/>
        <v>1.2752202470206422</v>
      </c>
      <c r="L22" s="18">
        <f t="shared" si="3"/>
        <v>5.5900065622822674E-2</v>
      </c>
      <c r="M22" s="16">
        <f t="shared" si="4"/>
        <v>1.5847389103742113</v>
      </c>
      <c r="N22" s="15">
        <v>134</v>
      </c>
      <c r="O22" s="15">
        <v>165</v>
      </c>
      <c r="P22" s="18">
        <f t="shared" si="5"/>
        <v>1.2870000847887535</v>
      </c>
      <c r="Q22" s="114">
        <f t="shared" si="6"/>
        <v>9.6044782446921897E-3</v>
      </c>
      <c r="R22" s="119"/>
    </row>
    <row r="23" spans="1:18" ht="13.8" customHeight="1" x14ac:dyDescent="0.25">
      <c r="A23" s="13">
        <v>1988</v>
      </c>
      <c r="B23" s="35">
        <v>8.7106819415478682</v>
      </c>
      <c r="C23" s="15">
        <v>72.972999999999999</v>
      </c>
      <c r="D23" s="16">
        <f t="shared" si="0"/>
        <v>2.3542360083421423</v>
      </c>
      <c r="E23" s="15">
        <v>6</v>
      </c>
      <c r="F23" s="16">
        <f t="shared" si="1"/>
        <v>2.2129818478416139</v>
      </c>
      <c r="G23" s="15">
        <v>0</v>
      </c>
      <c r="H23" s="16">
        <f t="shared" si="7"/>
        <v>2.2129818478416139</v>
      </c>
      <c r="I23" s="15">
        <v>36</v>
      </c>
      <c r="J23" s="17">
        <f t="shared" si="2"/>
        <v>83.740556800000007</v>
      </c>
      <c r="K23" s="16">
        <f t="shared" si="8"/>
        <v>1.4163083826186329</v>
      </c>
      <c r="L23" s="18">
        <f t="shared" si="3"/>
        <v>6.2084751018898973E-2</v>
      </c>
      <c r="M23" s="16">
        <f t="shared" si="4"/>
        <v>1.7600716490102764</v>
      </c>
      <c r="N23" s="15">
        <v>134</v>
      </c>
      <c r="O23" s="15">
        <v>165</v>
      </c>
      <c r="P23" s="18">
        <f t="shared" si="5"/>
        <v>1.4293915210144061</v>
      </c>
      <c r="Q23" s="114">
        <f t="shared" si="6"/>
        <v>1.0667100903092584E-2</v>
      </c>
      <c r="R23" s="119"/>
    </row>
    <row r="24" spans="1:18" ht="13.8" customHeight="1" x14ac:dyDescent="0.25">
      <c r="A24" s="13">
        <v>1989</v>
      </c>
      <c r="B24" s="35">
        <v>8.3648983997865294</v>
      </c>
      <c r="C24" s="15">
        <v>72.972999999999999</v>
      </c>
      <c r="D24" s="16">
        <f t="shared" si="0"/>
        <v>2.2607810905103056</v>
      </c>
      <c r="E24" s="15">
        <v>6</v>
      </c>
      <c r="F24" s="16">
        <f t="shared" si="1"/>
        <v>2.1251342250796874</v>
      </c>
      <c r="G24" s="15">
        <v>0</v>
      </c>
      <c r="H24" s="16">
        <f t="shared" si="7"/>
        <v>2.1251342250796874</v>
      </c>
      <c r="I24" s="15">
        <v>36</v>
      </c>
      <c r="J24" s="17">
        <f t="shared" si="2"/>
        <v>83.740556799999993</v>
      </c>
      <c r="K24" s="16">
        <f t="shared" si="8"/>
        <v>1.360085904051</v>
      </c>
      <c r="L24" s="18">
        <f t="shared" si="3"/>
        <v>5.9620204013194525E-2</v>
      </c>
      <c r="M24" s="16">
        <f t="shared" si="4"/>
        <v>1.6902029736720581</v>
      </c>
      <c r="N24" s="15">
        <v>134</v>
      </c>
      <c r="O24" s="15">
        <v>165</v>
      </c>
      <c r="P24" s="18">
        <f t="shared" si="5"/>
        <v>1.372649687709429</v>
      </c>
      <c r="Q24" s="114">
        <f t="shared" si="6"/>
        <v>1.0243654385891261E-2</v>
      </c>
      <c r="R24" s="119"/>
    </row>
    <row r="25" spans="1:18" ht="13.8" customHeight="1" x14ac:dyDescent="0.25">
      <c r="A25" s="13">
        <v>1990</v>
      </c>
      <c r="B25" s="35">
        <v>8.5990262525386605</v>
      </c>
      <c r="C25" s="15">
        <v>72.972999999999999</v>
      </c>
      <c r="D25" s="16">
        <f t="shared" si="0"/>
        <v>2.3240588252736236</v>
      </c>
      <c r="E25" s="15">
        <v>6</v>
      </c>
      <c r="F25" s="16">
        <f t="shared" si="1"/>
        <v>2.1846152957572063</v>
      </c>
      <c r="G25" s="15">
        <v>0</v>
      </c>
      <c r="H25" s="16">
        <f t="shared" si="7"/>
        <v>2.1846152957572063</v>
      </c>
      <c r="I25" s="15">
        <v>36</v>
      </c>
      <c r="J25" s="17">
        <f t="shared" si="2"/>
        <v>83.740556800000007</v>
      </c>
      <c r="K25" s="16">
        <f t="shared" si="8"/>
        <v>1.3981537892846121</v>
      </c>
      <c r="L25" s="18">
        <f t="shared" si="3"/>
        <v>6.1288933228914502E-2</v>
      </c>
      <c r="M25" s="16">
        <f t="shared" si="4"/>
        <v>1.7375106125731117</v>
      </c>
      <c r="N25" s="15">
        <v>134</v>
      </c>
      <c r="O25" s="15">
        <v>165</v>
      </c>
      <c r="P25" s="18">
        <f t="shared" si="5"/>
        <v>1.4110692247563452</v>
      </c>
      <c r="Q25" s="114">
        <f t="shared" si="6"/>
        <v>1.053036734892795E-2</v>
      </c>
      <c r="R25" s="119"/>
    </row>
    <row r="26" spans="1:18" ht="13.8" customHeight="1" x14ac:dyDescent="0.25">
      <c r="A26" s="19">
        <v>1991</v>
      </c>
      <c r="B26" s="20">
        <v>9.3532671960172458</v>
      </c>
      <c r="C26" s="21">
        <v>72.972999999999999</v>
      </c>
      <c r="D26" s="20">
        <f t="shared" si="0"/>
        <v>2.5279075250675813</v>
      </c>
      <c r="E26" s="21">
        <v>6</v>
      </c>
      <c r="F26" s="20">
        <f t="shared" si="1"/>
        <v>2.3762330735635264</v>
      </c>
      <c r="G26" s="21">
        <v>0</v>
      </c>
      <c r="H26" s="20">
        <f t="shared" si="7"/>
        <v>2.3762330735635264</v>
      </c>
      <c r="I26" s="21">
        <v>36</v>
      </c>
      <c r="J26" s="22">
        <f t="shared" si="2"/>
        <v>83.740556799999993</v>
      </c>
      <c r="K26" s="20">
        <f t="shared" si="8"/>
        <v>1.520789167080657</v>
      </c>
      <c r="L26" s="23">
        <f t="shared" si="3"/>
        <v>6.6664730611754833E-2</v>
      </c>
      <c r="M26" s="20">
        <f t="shared" si="4"/>
        <v>1.8899117804779435</v>
      </c>
      <c r="N26" s="21">
        <v>134</v>
      </c>
      <c r="O26" s="21">
        <v>165</v>
      </c>
      <c r="P26" s="23">
        <f t="shared" si="5"/>
        <v>1.5348374459639056</v>
      </c>
      <c r="Q26" s="115">
        <f t="shared" si="6"/>
        <v>1.1454010790775414E-2</v>
      </c>
      <c r="R26" s="119"/>
    </row>
    <row r="27" spans="1:18" ht="13.8" customHeight="1" x14ac:dyDescent="0.25">
      <c r="A27" s="19">
        <v>1992</v>
      </c>
      <c r="B27" s="20">
        <v>8.9412931057167562</v>
      </c>
      <c r="C27" s="21">
        <v>72.972999999999999</v>
      </c>
      <c r="D27" s="20">
        <f t="shared" si="0"/>
        <v>2.4165632876820675</v>
      </c>
      <c r="E27" s="21">
        <v>6</v>
      </c>
      <c r="F27" s="20">
        <f t="shared" si="1"/>
        <v>2.2715694904211436</v>
      </c>
      <c r="G27" s="21">
        <v>0</v>
      </c>
      <c r="H27" s="20">
        <f t="shared" si="7"/>
        <v>2.2715694904211436</v>
      </c>
      <c r="I27" s="21">
        <v>36</v>
      </c>
      <c r="J27" s="22">
        <f t="shared" si="2"/>
        <v>83.740556800000007</v>
      </c>
      <c r="K27" s="20">
        <f t="shared" si="8"/>
        <v>1.4538044738695319</v>
      </c>
      <c r="L27" s="23">
        <f t="shared" si="3"/>
        <v>6.3728415292910984E-2</v>
      </c>
      <c r="M27" s="20">
        <f t="shared" si="4"/>
        <v>1.8066687093463798</v>
      </c>
      <c r="N27" s="21">
        <v>134</v>
      </c>
      <c r="O27" s="21">
        <v>165</v>
      </c>
      <c r="P27" s="23">
        <f t="shared" si="5"/>
        <v>1.467233982135848</v>
      </c>
      <c r="Q27" s="115">
        <f t="shared" si="6"/>
        <v>1.0949507329371999E-2</v>
      </c>
      <c r="R27" s="119"/>
    </row>
    <row r="28" spans="1:18" ht="13.8" customHeight="1" x14ac:dyDescent="0.25">
      <c r="A28" s="19">
        <v>1993</v>
      </c>
      <c r="B28" s="20">
        <v>9.7163638844978983</v>
      </c>
      <c r="C28" s="21">
        <v>72.972999999999999</v>
      </c>
      <c r="D28" s="20">
        <f t="shared" si="0"/>
        <v>2.6260416670632472</v>
      </c>
      <c r="E28" s="21">
        <v>6</v>
      </c>
      <c r="F28" s="20">
        <f t="shared" si="1"/>
        <v>2.4684791670394524</v>
      </c>
      <c r="G28" s="21">
        <v>0</v>
      </c>
      <c r="H28" s="20">
        <f t="shared" si="7"/>
        <v>2.4684791670394524</v>
      </c>
      <c r="I28" s="21">
        <v>36</v>
      </c>
      <c r="J28" s="22">
        <f t="shared" si="2"/>
        <v>83.740556800000007</v>
      </c>
      <c r="K28" s="20">
        <f t="shared" si="8"/>
        <v>1.5798266669052494</v>
      </c>
      <c r="L28" s="23">
        <f t="shared" si="3"/>
        <v>6.9252675809545181E-2</v>
      </c>
      <c r="M28" s="20">
        <f t="shared" si="4"/>
        <v>1.963278732862701</v>
      </c>
      <c r="N28" s="21">
        <v>134</v>
      </c>
      <c r="O28" s="21">
        <v>165</v>
      </c>
      <c r="P28" s="23">
        <f t="shared" si="5"/>
        <v>1.5944203042642542</v>
      </c>
      <c r="Q28" s="115">
        <f t="shared" si="6"/>
        <v>1.1898658987046673E-2</v>
      </c>
      <c r="R28" s="119"/>
    </row>
    <row r="29" spans="1:18" ht="13.8" customHeight="1" x14ac:dyDescent="0.25">
      <c r="A29" s="19">
        <v>1994</v>
      </c>
      <c r="B29" s="20">
        <v>9.1025618950333325</v>
      </c>
      <c r="C29" s="21">
        <v>72.972999999999999</v>
      </c>
      <c r="D29" s="20">
        <f t="shared" si="0"/>
        <v>2.460149403370659</v>
      </c>
      <c r="E29" s="21">
        <v>6</v>
      </c>
      <c r="F29" s="20">
        <f t="shared" si="1"/>
        <v>2.3125404391684197</v>
      </c>
      <c r="G29" s="21">
        <v>0</v>
      </c>
      <c r="H29" s="20">
        <f t="shared" si="7"/>
        <v>2.3125404391684197</v>
      </c>
      <c r="I29" s="21">
        <v>36</v>
      </c>
      <c r="J29" s="22">
        <f t="shared" si="2"/>
        <v>83.740556799999993</v>
      </c>
      <c r="K29" s="20">
        <f t="shared" si="8"/>
        <v>1.4800258810677887</v>
      </c>
      <c r="L29" s="23">
        <f t="shared" si="3"/>
        <v>6.4877846841327719E-2</v>
      </c>
      <c r="M29" s="20">
        <f t="shared" si="4"/>
        <v>1.8392545190282201</v>
      </c>
      <c r="N29" s="21">
        <v>134</v>
      </c>
      <c r="O29" s="21">
        <v>165</v>
      </c>
      <c r="P29" s="23">
        <f t="shared" si="5"/>
        <v>1.4936976093926151</v>
      </c>
      <c r="Q29" s="115">
        <f t="shared" si="6"/>
        <v>1.1146997085019516E-2</v>
      </c>
      <c r="R29" s="119"/>
    </row>
    <row r="30" spans="1:18" ht="13.8" customHeight="1" x14ac:dyDescent="0.25">
      <c r="A30" s="19">
        <v>1995</v>
      </c>
      <c r="B30" s="20">
        <v>10.340082020505932</v>
      </c>
      <c r="C30" s="21">
        <v>72.972999999999999</v>
      </c>
      <c r="D30" s="20">
        <f t="shared" si="0"/>
        <v>2.794613967682138</v>
      </c>
      <c r="E30" s="21">
        <v>6</v>
      </c>
      <c r="F30" s="20">
        <f t="shared" si="1"/>
        <v>2.6269371296212096</v>
      </c>
      <c r="G30" s="21">
        <v>0</v>
      </c>
      <c r="H30" s="20">
        <f t="shared" si="7"/>
        <v>2.6269371296212096</v>
      </c>
      <c r="I30" s="21">
        <v>36</v>
      </c>
      <c r="J30" s="22">
        <f t="shared" si="2"/>
        <v>83.740556800000007</v>
      </c>
      <c r="K30" s="20">
        <f t="shared" si="8"/>
        <v>1.6812397629575742</v>
      </c>
      <c r="L30" s="23">
        <f t="shared" si="3"/>
        <v>7.3698181389921055E-2</v>
      </c>
      <c r="M30" s="20">
        <f t="shared" si="4"/>
        <v>2.0893065933135668</v>
      </c>
      <c r="N30" s="21">
        <v>134</v>
      </c>
      <c r="O30" s="21">
        <v>165</v>
      </c>
      <c r="P30" s="23">
        <f t="shared" si="5"/>
        <v>1.6967702030546541</v>
      </c>
      <c r="Q30" s="115">
        <f t="shared" si="6"/>
        <v>1.2662464201900404E-2</v>
      </c>
      <c r="R30" s="119"/>
    </row>
    <row r="31" spans="1:18" ht="13.8" customHeight="1" x14ac:dyDescent="0.25">
      <c r="A31" s="13">
        <v>1996</v>
      </c>
      <c r="B31" s="35">
        <v>10.350401803631891</v>
      </c>
      <c r="C31" s="15">
        <v>72.972999999999999</v>
      </c>
      <c r="D31" s="16">
        <f t="shared" si="0"/>
        <v>2.7974030954675912</v>
      </c>
      <c r="E31" s="15">
        <v>6</v>
      </c>
      <c r="F31" s="16">
        <f t="shared" si="1"/>
        <v>2.6295589097395355</v>
      </c>
      <c r="G31" s="15">
        <v>0</v>
      </c>
      <c r="H31" s="16">
        <f t="shared" si="7"/>
        <v>2.6295589097395355</v>
      </c>
      <c r="I31" s="15">
        <v>36</v>
      </c>
      <c r="J31" s="17">
        <f t="shared" si="2"/>
        <v>83.740556800000007</v>
      </c>
      <c r="K31" s="16">
        <f t="shared" si="8"/>
        <v>1.6829177022333028</v>
      </c>
      <c r="L31" s="18">
        <f t="shared" si="3"/>
        <v>7.3771734892418755E-2</v>
      </c>
      <c r="M31" s="16">
        <f t="shared" si="4"/>
        <v>2.0913917983326256</v>
      </c>
      <c r="N31" s="15">
        <v>134</v>
      </c>
      <c r="O31" s="15">
        <v>165</v>
      </c>
      <c r="P31" s="18">
        <f t="shared" si="5"/>
        <v>1.6984636422822534</v>
      </c>
      <c r="Q31" s="114">
        <f t="shared" si="6"/>
        <v>1.2675101808076518E-2</v>
      </c>
      <c r="R31" s="119"/>
    </row>
    <row r="32" spans="1:18" ht="13.8" customHeight="1" x14ac:dyDescent="0.25">
      <c r="A32" s="13">
        <v>1997</v>
      </c>
      <c r="B32" s="35">
        <v>10.058817292020869</v>
      </c>
      <c r="C32" s="15">
        <v>72.972999999999999</v>
      </c>
      <c r="D32" s="16">
        <f t="shared" si="0"/>
        <v>2.7185965495144808</v>
      </c>
      <c r="E32" s="15">
        <v>6</v>
      </c>
      <c r="F32" s="16">
        <f t="shared" si="1"/>
        <v>2.555480756543612</v>
      </c>
      <c r="G32" s="15">
        <v>0</v>
      </c>
      <c r="H32" s="16">
        <f t="shared" si="7"/>
        <v>2.555480756543612</v>
      </c>
      <c r="I32" s="15">
        <v>36</v>
      </c>
      <c r="J32" s="17">
        <f t="shared" si="2"/>
        <v>83.740556799999993</v>
      </c>
      <c r="K32" s="16">
        <f t="shared" si="8"/>
        <v>1.6355076841879117</v>
      </c>
      <c r="L32" s="18">
        <f t="shared" si="3"/>
        <v>7.1693487526045444E-2</v>
      </c>
      <c r="M32" s="16">
        <f t="shared" si="4"/>
        <v>2.0324745246196252</v>
      </c>
      <c r="N32" s="15">
        <v>134</v>
      </c>
      <c r="O32" s="15">
        <v>165</v>
      </c>
      <c r="P32" s="18">
        <f t="shared" si="5"/>
        <v>1.6506156745395744</v>
      </c>
      <c r="Q32" s="114">
        <f t="shared" si="6"/>
        <v>1.2318027421937123E-2</v>
      </c>
      <c r="R32" s="119"/>
    </row>
    <row r="33" spans="1:18" ht="13.8" customHeight="1" x14ac:dyDescent="0.25">
      <c r="A33" s="13">
        <v>1998</v>
      </c>
      <c r="B33" s="35">
        <v>9.8174592349564502</v>
      </c>
      <c r="C33" s="15">
        <v>72.972999999999999</v>
      </c>
      <c r="D33" s="16">
        <f t="shared" si="0"/>
        <v>2.6533647074316802</v>
      </c>
      <c r="E33" s="15">
        <v>6</v>
      </c>
      <c r="F33" s="16">
        <f t="shared" si="1"/>
        <v>2.4941628249857795</v>
      </c>
      <c r="G33" s="15">
        <v>0</v>
      </c>
      <c r="H33" s="16">
        <f t="shared" si="7"/>
        <v>2.4941628249857795</v>
      </c>
      <c r="I33" s="15">
        <v>36</v>
      </c>
      <c r="J33" s="17">
        <f t="shared" si="2"/>
        <v>83.740556799999993</v>
      </c>
      <c r="K33" s="16">
        <f t="shared" si="8"/>
        <v>1.5962642079908989</v>
      </c>
      <c r="L33" s="18">
        <f t="shared" si="3"/>
        <v>6.9973225555765434E-2</v>
      </c>
      <c r="M33" s="16">
        <f t="shared" si="4"/>
        <v>1.9837059578931722</v>
      </c>
      <c r="N33" s="15">
        <v>134</v>
      </c>
      <c r="O33" s="15">
        <v>165</v>
      </c>
      <c r="P33" s="18">
        <f t="shared" si="5"/>
        <v>1.6110096870162731</v>
      </c>
      <c r="Q33" s="114">
        <f t="shared" si="6"/>
        <v>1.202246035086771E-2</v>
      </c>
      <c r="R33" s="119"/>
    </row>
    <row r="34" spans="1:18" ht="13.8" customHeight="1" x14ac:dyDescent="0.25">
      <c r="A34" s="13">
        <v>1999</v>
      </c>
      <c r="B34" s="35">
        <v>10.075919938487978</v>
      </c>
      <c r="C34" s="15">
        <v>72.972999999999999</v>
      </c>
      <c r="D34" s="16">
        <f t="shared" si="0"/>
        <v>2.7232188817751455</v>
      </c>
      <c r="E34" s="15">
        <v>6</v>
      </c>
      <c r="F34" s="16">
        <f t="shared" si="1"/>
        <v>2.5598257488686369</v>
      </c>
      <c r="G34" s="15">
        <v>0</v>
      </c>
      <c r="H34" s="16">
        <f t="shared" si="7"/>
        <v>2.5598257488686369</v>
      </c>
      <c r="I34" s="15">
        <v>36</v>
      </c>
      <c r="J34" s="17">
        <f t="shared" si="2"/>
        <v>83.740556800000007</v>
      </c>
      <c r="K34" s="16">
        <f t="shared" si="8"/>
        <v>1.6382884792759276</v>
      </c>
      <c r="L34" s="18">
        <f t="shared" si="3"/>
        <v>7.1815385392917375E-2</v>
      </c>
      <c r="M34" s="16">
        <f t="shared" si="4"/>
        <v>2.0359302681965112</v>
      </c>
      <c r="N34" s="15">
        <v>134</v>
      </c>
      <c r="O34" s="15">
        <v>165</v>
      </c>
      <c r="P34" s="18">
        <f t="shared" si="5"/>
        <v>1.6534221572020151</v>
      </c>
      <c r="Q34" s="114">
        <f t="shared" si="6"/>
        <v>1.2338971322403098E-2</v>
      </c>
      <c r="R34" s="119"/>
    </row>
    <row r="35" spans="1:18" ht="13.8" customHeight="1" x14ac:dyDescent="0.25">
      <c r="A35" s="13">
        <v>2000</v>
      </c>
      <c r="B35" s="35">
        <v>9.0673511753103018</v>
      </c>
      <c r="C35" s="15">
        <v>72.972999999999999</v>
      </c>
      <c r="D35" s="16">
        <f t="shared" si="0"/>
        <v>2.4506330021511156</v>
      </c>
      <c r="E35" s="15">
        <v>6</v>
      </c>
      <c r="F35" s="16">
        <f t="shared" si="1"/>
        <v>2.3035950220220487</v>
      </c>
      <c r="G35" s="15">
        <v>0</v>
      </c>
      <c r="H35" s="16">
        <f t="shared" si="7"/>
        <v>2.3035950220220487</v>
      </c>
      <c r="I35" s="15">
        <v>36</v>
      </c>
      <c r="J35" s="17">
        <f t="shared" si="2"/>
        <v>83.740556799999993</v>
      </c>
      <c r="K35" s="16">
        <f t="shared" si="8"/>
        <v>1.4743008140941112</v>
      </c>
      <c r="L35" s="18">
        <f t="shared" si="3"/>
        <v>6.4626885001385692E-2</v>
      </c>
      <c r="M35" s="16">
        <f t="shared" si="4"/>
        <v>1.8321398763467835</v>
      </c>
      <c r="N35" s="15">
        <v>134</v>
      </c>
      <c r="O35" s="15">
        <v>165</v>
      </c>
      <c r="P35" s="18">
        <f t="shared" si="5"/>
        <v>1.4879196571543576</v>
      </c>
      <c r="Q35" s="114">
        <f t="shared" si="6"/>
        <v>1.1103878038465355E-2</v>
      </c>
      <c r="R35" s="119"/>
    </row>
    <row r="36" spans="1:18" ht="13.8" customHeight="1" x14ac:dyDescent="0.25">
      <c r="A36" s="19">
        <v>2001</v>
      </c>
      <c r="B36" s="20">
        <v>9.2839107541847472</v>
      </c>
      <c r="C36" s="21">
        <v>72.972999999999999</v>
      </c>
      <c r="D36" s="20">
        <f t="shared" si="0"/>
        <v>2.5091625595335119</v>
      </c>
      <c r="E36" s="21">
        <v>6</v>
      </c>
      <c r="F36" s="20">
        <f t="shared" si="1"/>
        <v>2.358612805961501</v>
      </c>
      <c r="G36" s="21">
        <v>0</v>
      </c>
      <c r="H36" s="20">
        <f t="shared" si="7"/>
        <v>2.358612805961501</v>
      </c>
      <c r="I36" s="21">
        <v>36</v>
      </c>
      <c r="J36" s="22">
        <f t="shared" si="2"/>
        <v>83.740556800000007</v>
      </c>
      <c r="K36" s="20">
        <f t="shared" si="8"/>
        <v>1.5095121958153608</v>
      </c>
      <c r="L36" s="23">
        <f t="shared" si="3"/>
        <v>6.617039762478294E-2</v>
      </c>
      <c r="M36" s="20">
        <f t="shared" si="4"/>
        <v>1.8758976874637838</v>
      </c>
      <c r="N36" s="21">
        <v>134</v>
      </c>
      <c r="O36" s="21">
        <v>165</v>
      </c>
      <c r="P36" s="23">
        <f t="shared" si="5"/>
        <v>1.523456303758467</v>
      </c>
      <c r="Q36" s="115">
        <f t="shared" si="6"/>
        <v>1.1369076893719902E-2</v>
      </c>
      <c r="R36" s="119"/>
    </row>
    <row r="37" spans="1:18" ht="13.8" customHeight="1" x14ac:dyDescent="0.25">
      <c r="A37" s="19">
        <v>2002</v>
      </c>
      <c r="B37" s="20">
        <v>9.3273716949086207</v>
      </c>
      <c r="C37" s="21">
        <v>72.972999999999999</v>
      </c>
      <c r="D37" s="20">
        <f t="shared" si="0"/>
        <v>2.5209087479829533</v>
      </c>
      <c r="E37" s="21">
        <v>6</v>
      </c>
      <c r="F37" s="20">
        <f t="shared" si="1"/>
        <v>2.3696542231039759</v>
      </c>
      <c r="G37" s="21">
        <v>0</v>
      </c>
      <c r="H37" s="20">
        <f t="shared" si="7"/>
        <v>2.3696542231039759</v>
      </c>
      <c r="I37" s="21">
        <v>36</v>
      </c>
      <c r="J37" s="22">
        <f t="shared" si="2"/>
        <v>83.740556800000007</v>
      </c>
      <c r="K37" s="20">
        <f t="shared" si="8"/>
        <v>1.5165787027865445</v>
      </c>
      <c r="L37" s="23">
        <f t="shared" si="3"/>
        <v>6.6480162313930724E-2</v>
      </c>
      <c r="M37" s="20">
        <f t="shared" si="4"/>
        <v>1.8846793615187789</v>
      </c>
      <c r="N37" s="21">
        <v>134</v>
      </c>
      <c r="O37" s="21">
        <v>165</v>
      </c>
      <c r="P37" s="23">
        <f t="shared" si="5"/>
        <v>1.5305880875364628</v>
      </c>
      <c r="Q37" s="115">
        <f t="shared" si="6"/>
        <v>1.1422299160719872E-2</v>
      </c>
      <c r="R37" s="119"/>
    </row>
    <row r="38" spans="1:18" ht="13.8" customHeight="1" x14ac:dyDescent="0.25">
      <c r="A38" s="19">
        <v>2003</v>
      </c>
      <c r="B38" s="20">
        <v>9.0042610696635403</v>
      </c>
      <c r="C38" s="21">
        <v>72.972999999999999</v>
      </c>
      <c r="D38" s="20">
        <f t="shared" si="0"/>
        <v>2.433581639297965</v>
      </c>
      <c r="E38" s="21">
        <v>6</v>
      </c>
      <c r="F38" s="20">
        <f t="shared" si="1"/>
        <v>2.2875667409400871</v>
      </c>
      <c r="G38" s="21">
        <v>0</v>
      </c>
      <c r="H38" s="20">
        <f t="shared" si="7"/>
        <v>2.2875667409400871</v>
      </c>
      <c r="I38" s="21">
        <v>36</v>
      </c>
      <c r="J38" s="22">
        <f t="shared" si="2"/>
        <v>83.740556800000007</v>
      </c>
      <c r="K38" s="20">
        <f t="shared" si="8"/>
        <v>1.4640427142016557</v>
      </c>
      <c r="L38" s="23">
        <f t="shared" si="3"/>
        <v>6.4177214869113666E-2</v>
      </c>
      <c r="M38" s="20">
        <f t="shared" ref="M38:M43" si="9">+L38*28.3495</f>
        <v>1.8193919529319378</v>
      </c>
      <c r="N38" s="21">
        <v>134</v>
      </c>
      <c r="O38" s="21">
        <v>165</v>
      </c>
      <c r="P38" s="23">
        <f t="shared" si="5"/>
        <v>1.4775667981386646</v>
      </c>
      <c r="Q38" s="115">
        <f t="shared" si="6"/>
        <v>1.1026617896557199E-2</v>
      </c>
      <c r="R38" s="119"/>
    </row>
    <row r="39" spans="1:18" ht="13.8" customHeight="1" x14ac:dyDescent="0.25">
      <c r="A39" s="19">
        <v>2004</v>
      </c>
      <c r="B39" s="20">
        <v>9.066737414166619</v>
      </c>
      <c r="C39" s="21">
        <v>72.972999999999999</v>
      </c>
      <c r="D39" s="20">
        <f t="shared" si="0"/>
        <v>2.4504671209268123</v>
      </c>
      <c r="E39" s="21">
        <v>6</v>
      </c>
      <c r="F39" s="20">
        <f t="shared" si="1"/>
        <v>2.3034390936712037</v>
      </c>
      <c r="G39" s="21">
        <v>0</v>
      </c>
      <c r="H39" s="20">
        <f t="shared" si="7"/>
        <v>2.3034390936712037</v>
      </c>
      <c r="I39" s="21">
        <v>36</v>
      </c>
      <c r="J39" s="22">
        <f t="shared" si="2"/>
        <v>83.740556800000007</v>
      </c>
      <c r="K39" s="20">
        <f t="shared" si="8"/>
        <v>1.4742010199495703</v>
      </c>
      <c r="L39" s="23">
        <f t="shared" si="3"/>
        <v>6.4622510463542809E-2</v>
      </c>
      <c r="M39" s="20">
        <f t="shared" si="9"/>
        <v>1.8320158603862069</v>
      </c>
      <c r="N39" s="21">
        <v>134</v>
      </c>
      <c r="O39" s="21">
        <v>165</v>
      </c>
      <c r="P39" s="23">
        <f t="shared" si="5"/>
        <v>1.4878189411621316</v>
      </c>
      <c r="Q39" s="115">
        <f t="shared" si="6"/>
        <v>1.1103126426583072E-2</v>
      </c>
      <c r="R39" s="119"/>
    </row>
    <row r="40" spans="1:18" ht="13.8" customHeight="1" x14ac:dyDescent="0.25">
      <c r="A40" s="19">
        <v>2005</v>
      </c>
      <c r="B40" s="20">
        <v>9.4469292128030702</v>
      </c>
      <c r="C40" s="21">
        <v>72.972999999999999</v>
      </c>
      <c r="D40" s="20">
        <f t="shared" si="0"/>
        <v>2.5532215583442861</v>
      </c>
      <c r="E40" s="21">
        <v>6</v>
      </c>
      <c r="F40" s="20">
        <f t="shared" si="1"/>
        <v>2.4000282648436291</v>
      </c>
      <c r="G40" s="21">
        <v>0</v>
      </c>
      <c r="H40" s="20">
        <f t="shared" si="7"/>
        <v>2.4000282648436291</v>
      </c>
      <c r="I40" s="21">
        <v>36</v>
      </c>
      <c r="J40" s="22">
        <f t="shared" si="2"/>
        <v>83.740556800000007</v>
      </c>
      <c r="K40" s="20">
        <f t="shared" si="8"/>
        <v>1.5360180894999225</v>
      </c>
      <c r="L40" s="23">
        <f t="shared" si="3"/>
        <v>6.7332299813695234E-2</v>
      </c>
      <c r="M40" s="20">
        <f t="shared" si="9"/>
        <v>1.9088370335683529</v>
      </c>
      <c r="N40" s="21">
        <v>134</v>
      </c>
      <c r="O40" s="21">
        <v>165</v>
      </c>
      <c r="P40" s="23">
        <f t="shared" si="5"/>
        <v>1.5502070454433896</v>
      </c>
      <c r="Q40" s="115">
        <f t="shared" si="6"/>
        <v>1.1568709294353654E-2</v>
      </c>
      <c r="R40" s="119"/>
    </row>
    <row r="41" spans="1:18" ht="13.8" customHeight="1" x14ac:dyDescent="0.25">
      <c r="A41" s="13">
        <v>2006</v>
      </c>
      <c r="B41" s="35">
        <v>9.4360972504549174</v>
      </c>
      <c r="C41" s="15">
        <v>72.972999999999999</v>
      </c>
      <c r="D41" s="16">
        <f t="shared" si="0"/>
        <v>2.5502940038804507</v>
      </c>
      <c r="E41" s="15">
        <v>6</v>
      </c>
      <c r="F41" s="16">
        <f t="shared" si="1"/>
        <v>2.3972763636476238</v>
      </c>
      <c r="G41" s="15">
        <v>0</v>
      </c>
      <c r="H41" s="16">
        <f t="shared" si="7"/>
        <v>2.3972763636476238</v>
      </c>
      <c r="I41" s="15">
        <v>36</v>
      </c>
      <c r="J41" s="17">
        <f t="shared" si="2"/>
        <v>83.740556800000007</v>
      </c>
      <c r="K41" s="16">
        <f t="shared" si="8"/>
        <v>1.5342568727344792</v>
      </c>
      <c r="L41" s="18">
        <f t="shared" si="3"/>
        <v>6.7255095791100464E-2</v>
      </c>
      <c r="M41" s="16">
        <f t="shared" si="9"/>
        <v>1.9066483381298025</v>
      </c>
      <c r="N41" s="15">
        <v>134</v>
      </c>
      <c r="O41" s="15">
        <v>165</v>
      </c>
      <c r="P41" s="18">
        <f t="shared" si="5"/>
        <v>1.5484295594508699</v>
      </c>
      <c r="Q41" s="114">
        <f t="shared" si="6"/>
        <v>1.1555444473513955E-2</v>
      </c>
      <c r="R41" s="119"/>
    </row>
    <row r="42" spans="1:18" ht="13.8" customHeight="1" x14ac:dyDescent="0.25">
      <c r="A42" s="13">
        <v>2007</v>
      </c>
      <c r="B42" s="35">
        <v>9.9820526701976533</v>
      </c>
      <c r="C42" s="15">
        <v>72.972999999999999</v>
      </c>
      <c r="D42" s="16">
        <f t="shared" si="0"/>
        <v>2.6978493751743198</v>
      </c>
      <c r="E42" s="15">
        <v>6</v>
      </c>
      <c r="F42" s="16">
        <f t="shared" si="1"/>
        <v>2.5359784126638605</v>
      </c>
      <c r="G42" s="15">
        <v>0</v>
      </c>
      <c r="H42" s="16">
        <f t="shared" si="7"/>
        <v>2.5359784126638605</v>
      </c>
      <c r="I42" s="15">
        <v>36</v>
      </c>
      <c r="J42" s="17">
        <f t="shared" si="2"/>
        <v>83.740556800000007</v>
      </c>
      <c r="K42" s="16">
        <f t="shared" si="8"/>
        <v>1.6230261841048708</v>
      </c>
      <c r="L42" s="18">
        <f t="shared" si="3"/>
        <v>7.1146353275829952E-2</v>
      </c>
      <c r="M42" s="16">
        <f t="shared" si="9"/>
        <v>2.0169635421931411</v>
      </c>
      <c r="N42" s="15">
        <v>134</v>
      </c>
      <c r="O42" s="15">
        <v>165</v>
      </c>
      <c r="P42" s="18">
        <f t="shared" si="5"/>
        <v>1.6380188766901873</v>
      </c>
      <c r="Q42" s="114">
        <f t="shared" si="6"/>
        <v>1.2224021467837218E-2</v>
      </c>
      <c r="R42" s="119"/>
    </row>
    <row r="43" spans="1:18" ht="13.8" customHeight="1" x14ac:dyDescent="0.25">
      <c r="A43" s="13">
        <v>2008</v>
      </c>
      <c r="B43" s="35">
        <v>9.2454370483098831</v>
      </c>
      <c r="C43" s="15">
        <v>69.969899999999996</v>
      </c>
      <c r="D43" s="16">
        <f t="shared" si="0"/>
        <v>2.7764139910445067</v>
      </c>
      <c r="E43" s="15">
        <v>6</v>
      </c>
      <c r="F43" s="16">
        <f t="shared" si="1"/>
        <v>2.6098291515818364</v>
      </c>
      <c r="G43" s="15">
        <v>0</v>
      </c>
      <c r="H43" s="16">
        <f t="shared" si="7"/>
        <v>2.6098291515818364</v>
      </c>
      <c r="I43" s="15">
        <v>36</v>
      </c>
      <c r="J43" s="17">
        <f t="shared" si="2"/>
        <v>81.933891840000001</v>
      </c>
      <c r="K43" s="16">
        <f t="shared" si="8"/>
        <v>1.6702906570123752</v>
      </c>
      <c r="L43" s="18">
        <f t="shared" si="3"/>
        <v>7.3218220581364388E-2</v>
      </c>
      <c r="M43" s="16">
        <f t="shared" si="9"/>
        <v>2.0756999443713897</v>
      </c>
      <c r="N43" s="15">
        <v>134</v>
      </c>
      <c r="O43" s="15">
        <v>165</v>
      </c>
      <c r="P43" s="18">
        <f t="shared" si="5"/>
        <v>1.6857199548228257</v>
      </c>
      <c r="Q43" s="114">
        <f t="shared" si="6"/>
        <v>1.2579999662856908E-2</v>
      </c>
      <c r="R43" s="119"/>
    </row>
    <row r="44" spans="1:18" ht="13.8" customHeight="1" x14ac:dyDescent="0.25">
      <c r="A44" s="13">
        <v>2009</v>
      </c>
      <c r="B44" s="35">
        <v>9.0646258482066528</v>
      </c>
      <c r="C44" s="15">
        <v>69.969899999999996</v>
      </c>
      <c r="D44" s="16">
        <f t="shared" si="0"/>
        <v>2.7221162068423066</v>
      </c>
      <c r="E44" s="15">
        <v>6</v>
      </c>
      <c r="F44" s="16">
        <f t="shared" si="1"/>
        <v>2.5587892344317682</v>
      </c>
      <c r="G44" s="15">
        <v>0</v>
      </c>
      <c r="H44" s="16">
        <f t="shared" si="7"/>
        <v>2.5587892344317682</v>
      </c>
      <c r="I44" s="15">
        <v>36</v>
      </c>
      <c r="J44" s="17">
        <f t="shared" si="2"/>
        <v>81.933891840000001</v>
      </c>
      <c r="K44" s="16">
        <f t="shared" si="8"/>
        <v>1.6376251100363317</v>
      </c>
      <c r="L44" s="18">
        <f t="shared" si="3"/>
        <v>7.178630619337345E-2</v>
      </c>
      <c r="M44" s="16">
        <f t="shared" ref="M44:M49" si="10">+L44*28.3495</f>
        <v>2.0351058874290406</v>
      </c>
      <c r="N44" s="15">
        <v>134</v>
      </c>
      <c r="O44" s="15">
        <v>165</v>
      </c>
      <c r="P44" s="18">
        <f t="shared" si="5"/>
        <v>1.6527526600938875</v>
      </c>
      <c r="Q44" s="114">
        <f t="shared" si="6"/>
        <v>1.2333975075327519E-2</v>
      </c>
      <c r="R44" s="119"/>
    </row>
    <row r="45" spans="1:18" ht="13.8" customHeight="1" x14ac:dyDescent="0.25">
      <c r="A45" s="13">
        <v>2010</v>
      </c>
      <c r="B45" s="35">
        <v>8.5485345327826749</v>
      </c>
      <c r="C45" s="15">
        <v>69.969899999999996</v>
      </c>
      <c r="D45" s="16">
        <f t="shared" si="0"/>
        <v>2.5671334687291703</v>
      </c>
      <c r="E45" s="15">
        <v>6</v>
      </c>
      <c r="F45" s="16">
        <f t="shared" si="1"/>
        <v>2.4131054606054199</v>
      </c>
      <c r="G45" s="15">
        <v>0</v>
      </c>
      <c r="H45" s="16">
        <f t="shared" si="7"/>
        <v>2.4131054606054199</v>
      </c>
      <c r="I45" s="15">
        <v>36</v>
      </c>
      <c r="J45" s="17">
        <f t="shared" si="2"/>
        <v>81.933891840000001</v>
      </c>
      <c r="K45" s="16">
        <f t="shared" si="8"/>
        <v>1.5443874947874687</v>
      </c>
      <c r="L45" s="18">
        <f t="shared" si="3"/>
        <v>6.7699177853697265E-2</v>
      </c>
      <c r="M45" s="16">
        <f t="shared" si="10"/>
        <v>1.9192378425633905</v>
      </c>
      <c r="N45" s="15">
        <v>134</v>
      </c>
      <c r="O45" s="15">
        <v>165</v>
      </c>
      <c r="P45" s="18">
        <f t="shared" si="5"/>
        <v>1.5586537630514807</v>
      </c>
      <c r="Q45" s="114">
        <f t="shared" si="6"/>
        <v>1.1631744500384185E-2</v>
      </c>
      <c r="R45" s="119"/>
    </row>
    <row r="46" spans="1:18" ht="13.8" customHeight="1" x14ac:dyDescent="0.25">
      <c r="A46" s="24">
        <v>2011</v>
      </c>
      <c r="B46" s="20">
        <v>9.7568687595217707</v>
      </c>
      <c r="C46" s="21">
        <v>69.969899999999996</v>
      </c>
      <c r="D46" s="26">
        <f t="shared" si="0"/>
        <v>2.9299974453531474</v>
      </c>
      <c r="E46" s="25">
        <v>6</v>
      </c>
      <c r="F46" s="26">
        <f t="shared" si="1"/>
        <v>2.7541975986319587</v>
      </c>
      <c r="G46" s="25">
        <v>0</v>
      </c>
      <c r="H46" s="20">
        <f t="shared" si="7"/>
        <v>2.7541975986319587</v>
      </c>
      <c r="I46" s="25">
        <v>36</v>
      </c>
      <c r="J46" s="27">
        <f t="shared" si="2"/>
        <v>81.933891840000001</v>
      </c>
      <c r="K46" s="20">
        <f t="shared" si="8"/>
        <v>1.7626864631244534</v>
      </c>
      <c r="L46" s="28">
        <f t="shared" si="3"/>
        <v>7.7268447698606177E-2</v>
      </c>
      <c r="M46" s="26">
        <f t="shared" si="10"/>
        <v>2.1905218580316359</v>
      </c>
      <c r="N46" s="21">
        <v>134</v>
      </c>
      <c r="O46" s="21">
        <v>165</v>
      </c>
      <c r="P46" s="28">
        <f t="shared" si="5"/>
        <v>1.7789692665226617</v>
      </c>
      <c r="Q46" s="116">
        <f t="shared" si="6"/>
        <v>1.327589004867658E-2</v>
      </c>
      <c r="R46" s="119"/>
    </row>
    <row r="47" spans="1:18" ht="13.8" customHeight="1" x14ac:dyDescent="0.25">
      <c r="A47" s="19">
        <v>2012</v>
      </c>
      <c r="B47" s="20">
        <v>9.7870333218755228</v>
      </c>
      <c r="C47" s="21">
        <v>69.969899999999996</v>
      </c>
      <c r="D47" s="20">
        <f t="shared" ref="D47:D52" si="11">+B47-B47*(C47/100)</f>
        <v>2.9390558935925419</v>
      </c>
      <c r="E47" s="21">
        <v>6</v>
      </c>
      <c r="F47" s="20">
        <f t="shared" ref="F47:F52" si="12">+(D47-D47*(E47)/100)</f>
        <v>2.7627125399769894</v>
      </c>
      <c r="G47" s="21">
        <v>0</v>
      </c>
      <c r="H47" s="20">
        <f t="shared" si="7"/>
        <v>2.7627125399769894</v>
      </c>
      <c r="I47" s="21">
        <v>36</v>
      </c>
      <c r="J47" s="22">
        <f t="shared" ref="J47:J52" si="13">100-(K47/B47*100)</f>
        <v>81.933891840000001</v>
      </c>
      <c r="K47" s="20">
        <f t="shared" si="8"/>
        <v>1.7681360255852732</v>
      </c>
      <c r="L47" s="23">
        <f t="shared" ref="L47:L52" si="14">+(K47/365)*16</f>
        <v>7.7507332628395542E-2</v>
      </c>
      <c r="M47" s="20">
        <f t="shared" si="10"/>
        <v>2.1972941263486994</v>
      </c>
      <c r="N47" s="21">
        <v>134</v>
      </c>
      <c r="O47" s="21">
        <v>165</v>
      </c>
      <c r="P47" s="23">
        <f t="shared" ref="P47:P52" si="15">+Q47*N47</f>
        <v>1.7844691692771257</v>
      </c>
      <c r="Q47" s="115">
        <f t="shared" ref="Q47:Q52" si="16">+M47/O47</f>
        <v>1.3316934099083027E-2</v>
      </c>
      <c r="R47" s="119"/>
    </row>
    <row r="48" spans="1:18" ht="13.8" customHeight="1" x14ac:dyDescent="0.25">
      <c r="A48" s="19">
        <v>2013</v>
      </c>
      <c r="B48" s="20">
        <v>7.0202670209496336</v>
      </c>
      <c r="C48" s="21">
        <v>69.969899999999996</v>
      </c>
      <c r="D48" s="20">
        <f t="shared" si="11"/>
        <v>2.1081932066581963</v>
      </c>
      <c r="E48" s="21">
        <v>6</v>
      </c>
      <c r="F48" s="20">
        <f t="shared" si="12"/>
        <v>1.9817016142587045</v>
      </c>
      <c r="G48" s="21">
        <v>0</v>
      </c>
      <c r="H48" s="20">
        <f t="shared" si="7"/>
        <v>1.9817016142587045</v>
      </c>
      <c r="I48" s="21">
        <v>36</v>
      </c>
      <c r="J48" s="22">
        <f t="shared" si="13"/>
        <v>81.933891840000001</v>
      </c>
      <c r="K48" s="20">
        <f t="shared" si="8"/>
        <v>1.268289033125571</v>
      </c>
      <c r="L48" s="23">
        <f t="shared" si="14"/>
        <v>5.5596231589066125E-2</v>
      </c>
      <c r="M48" s="20">
        <f t="shared" si="10"/>
        <v>1.5761253674342302</v>
      </c>
      <c r="N48" s="21">
        <v>134</v>
      </c>
      <c r="O48" s="21">
        <v>165</v>
      </c>
      <c r="P48" s="23">
        <f t="shared" si="15"/>
        <v>1.2800048438556779</v>
      </c>
      <c r="Q48" s="115">
        <f t="shared" si="16"/>
        <v>9.5522749541468496E-3</v>
      </c>
      <c r="R48" s="119"/>
    </row>
    <row r="49" spans="1:18" ht="13.8" customHeight="1" x14ac:dyDescent="0.25">
      <c r="A49" s="19">
        <v>2014</v>
      </c>
      <c r="B49" s="20">
        <v>7.6770612286165996</v>
      </c>
      <c r="C49" s="21">
        <v>69.969899999999996</v>
      </c>
      <c r="D49" s="20">
        <f t="shared" si="11"/>
        <v>2.3054291640147939</v>
      </c>
      <c r="E49" s="21">
        <v>6</v>
      </c>
      <c r="F49" s="20">
        <f t="shared" si="12"/>
        <v>2.1671034141739063</v>
      </c>
      <c r="G49" s="21">
        <v>0</v>
      </c>
      <c r="H49" s="20">
        <f t="shared" si="7"/>
        <v>2.1671034141739063</v>
      </c>
      <c r="I49" s="21">
        <v>36</v>
      </c>
      <c r="J49" s="22">
        <f t="shared" si="13"/>
        <v>81.933891840000001</v>
      </c>
      <c r="K49" s="20">
        <f t="shared" si="8"/>
        <v>1.3869461850713001</v>
      </c>
      <c r="L49" s="23">
        <f t="shared" si="14"/>
        <v>6.0797640989426853E-2</v>
      </c>
      <c r="M49" s="20">
        <f t="shared" si="10"/>
        <v>1.7235827232297565</v>
      </c>
      <c r="N49" s="21">
        <v>134</v>
      </c>
      <c r="O49" s="21">
        <v>165</v>
      </c>
      <c r="P49" s="23">
        <f t="shared" si="15"/>
        <v>1.3997580903805296</v>
      </c>
      <c r="Q49" s="115">
        <f t="shared" si="16"/>
        <v>1.0445955898362161E-2</v>
      </c>
      <c r="R49" s="119"/>
    </row>
    <row r="50" spans="1:18" ht="13.8" customHeight="1" x14ac:dyDescent="0.25">
      <c r="A50" s="24">
        <v>2015</v>
      </c>
      <c r="B50" s="20">
        <v>8.0123747968432752</v>
      </c>
      <c r="C50" s="21">
        <v>69.969899999999996</v>
      </c>
      <c r="D50" s="26">
        <f t="shared" si="11"/>
        <v>2.4061241638668331</v>
      </c>
      <c r="E50" s="25">
        <v>6</v>
      </c>
      <c r="F50" s="26">
        <f t="shared" si="12"/>
        <v>2.2617567140348234</v>
      </c>
      <c r="G50" s="25">
        <v>0</v>
      </c>
      <c r="H50" s="20">
        <f t="shared" si="7"/>
        <v>2.2617567140348234</v>
      </c>
      <c r="I50" s="25">
        <v>36</v>
      </c>
      <c r="J50" s="27">
        <f t="shared" si="13"/>
        <v>81.933891840000001</v>
      </c>
      <c r="K50" s="20">
        <f t="shared" si="8"/>
        <v>1.4475242969822868</v>
      </c>
      <c r="L50" s="28">
        <f t="shared" si="14"/>
        <v>6.3453119867716679E-2</v>
      </c>
      <c r="M50" s="26">
        <f t="shared" ref="M50:M54" si="17">+L50*28.3495</f>
        <v>1.7988642216898338</v>
      </c>
      <c r="N50" s="25">
        <v>134</v>
      </c>
      <c r="O50" s="25">
        <v>165</v>
      </c>
      <c r="P50" s="28">
        <f t="shared" si="15"/>
        <v>1.4608957921602286</v>
      </c>
      <c r="Q50" s="116">
        <f t="shared" si="16"/>
        <v>1.0902207404180811E-2</v>
      </c>
      <c r="R50" s="119"/>
    </row>
    <row r="51" spans="1:18" ht="13.8" customHeight="1" x14ac:dyDescent="0.25">
      <c r="A51" s="29">
        <v>2016</v>
      </c>
      <c r="B51" s="35">
        <v>7.4519594647491365</v>
      </c>
      <c r="C51" s="15">
        <v>69.969899999999996</v>
      </c>
      <c r="D51" s="14">
        <f t="shared" si="11"/>
        <v>2.2378308792236306</v>
      </c>
      <c r="E51" s="30">
        <v>6</v>
      </c>
      <c r="F51" s="14">
        <f t="shared" si="12"/>
        <v>2.1035610264702127</v>
      </c>
      <c r="G51" s="30">
        <v>0</v>
      </c>
      <c r="H51" s="16">
        <f t="shared" si="7"/>
        <v>2.1035610264702127</v>
      </c>
      <c r="I51" s="30">
        <v>36</v>
      </c>
      <c r="J51" s="32">
        <f t="shared" si="13"/>
        <v>81.933891840000001</v>
      </c>
      <c r="K51" s="16">
        <f t="shared" si="8"/>
        <v>1.346279056940936</v>
      </c>
      <c r="L51" s="33">
        <f t="shared" si="14"/>
        <v>5.9014972359054729E-2</v>
      </c>
      <c r="M51" s="14">
        <f t="shared" si="17"/>
        <v>1.6730449588930221</v>
      </c>
      <c r="N51" s="30">
        <v>134</v>
      </c>
      <c r="O51" s="30">
        <v>165</v>
      </c>
      <c r="P51" s="33">
        <f t="shared" si="15"/>
        <v>1.3587152999494845</v>
      </c>
      <c r="Q51" s="117">
        <f t="shared" si="16"/>
        <v>1.0139666417533466E-2</v>
      </c>
      <c r="R51" s="119"/>
    </row>
    <row r="52" spans="1:18" ht="13.8" customHeight="1" x14ac:dyDescent="0.25">
      <c r="A52" s="29">
        <v>2017</v>
      </c>
      <c r="B52" s="35">
        <v>8.058434498517947</v>
      </c>
      <c r="C52" s="15">
        <v>69.969899999999996</v>
      </c>
      <c r="D52" s="14">
        <f t="shared" si="11"/>
        <v>2.419955938339438</v>
      </c>
      <c r="E52" s="30">
        <v>6</v>
      </c>
      <c r="F52" s="14">
        <f t="shared" si="12"/>
        <v>2.2747585820390719</v>
      </c>
      <c r="G52" s="30">
        <v>0</v>
      </c>
      <c r="H52" s="16">
        <f t="shared" si="7"/>
        <v>2.2747585820390719</v>
      </c>
      <c r="I52" s="30">
        <v>36</v>
      </c>
      <c r="J52" s="32">
        <f t="shared" si="13"/>
        <v>81.933891840000001</v>
      </c>
      <c r="K52" s="16">
        <f t="shared" si="8"/>
        <v>1.4558454925050059</v>
      </c>
      <c r="L52" s="33">
        <f t="shared" si="14"/>
        <v>6.381788460295916E-2</v>
      </c>
      <c r="M52" s="14">
        <f t="shared" si="17"/>
        <v>1.8092051195515906</v>
      </c>
      <c r="N52" s="30">
        <v>134</v>
      </c>
      <c r="O52" s="30">
        <v>165</v>
      </c>
      <c r="P52" s="33">
        <f t="shared" si="15"/>
        <v>1.4692938546661403</v>
      </c>
      <c r="Q52" s="117">
        <f t="shared" si="16"/>
        <v>1.0964879512433882E-2</v>
      </c>
      <c r="R52" s="119"/>
    </row>
    <row r="53" spans="1:18" ht="13.8" customHeight="1" x14ac:dyDescent="0.25">
      <c r="A53" s="59">
        <v>2018</v>
      </c>
      <c r="B53" s="35">
        <v>7.927225772319864</v>
      </c>
      <c r="C53" s="15">
        <v>69.969899999999996</v>
      </c>
      <c r="D53" s="35">
        <f>+B53-B53*(C53/100)</f>
        <v>2.3805538266534274</v>
      </c>
      <c r="E53" s="31">
        <v>6</v>
      </c>
      <c r="F53" s="35">
        <f>+(D53-D53*(E53)/100)</f>
        <v>2.2377205970542215</v>
      </c>
      <c r="G53" s="31">
        <v>0</v>
      </c>
      <c r="H53" s="80">
        <f>F53-(F53*G53/100)</f>
        <v>2.2377205970542215</v>
      </c>
      <c r="I53" s="31">
        <v>36</v>
      </c>
      <c r="J53" s="60">
        <f>100-(K53/B53*100)</f>
        <v>81.933891840000001</v>
      </c>
      <c r="K53" s="80">
        <f>+H53-H53*I53/100</f>
        <v>1.4321411821147019</v>
      </c>
      <c r="L53" s="61">
        <f>+(K53/365)*16</f>
        <v>6.2778791544754048E-2</v>
      </c>
      <c r="M53" s="35">
        <f t="shared" si="17"/>
        <v>1.7797473508980048</v>
      </c>
      <c r="N53" s="31">
        <v>134</v>
      </c>
      <c r="O53" s="31">
        <v>165</v>
      </c>
      <c r="P53" s="61">
        <f>+Q53*N53</f>
        <v>1.445370575880804</v>
      </c>
      <c r="Q53" s="120">
        <f>+M53/O53</f>
        <v>1.0786347581200029E-2</v>
      </c>
      <c r="R53" s="119"/>
    </row>
    <row r="54" spans="1:18" ht="13.8" customHeight="1" x14ac:dyDescent="0.25">
      <c r="A54" s="59">
        <v>2019</v>
      </c>
      <c r="B54" s="35">
        <v>5.9824755308757762</v>
      </c>
      <c r="C54" s="15">
        <v>69.969899999999996</v>
      </c>
      <c r="D54" s="35">
        <f>+B54-B54*(C54/100)</f>
        <v>1.7965433843975269</v>
      </c>
      <c r="E54" s="31">
        <v>6</v>
      </c>
      <c r="F54" s="35">
        <f>+(D54-D54*(E54)/100)</f>
        <v>1.6887507813336753</v>
      </c>
      <c r="G54" s="31">
        <v>0</v>
      </c>
      <c r="H54" s="80">
        <f>F54-(F54*G54/100)</f>
        <v>1.6887507813336753</v>
      </c>
      <c r="I54" s="31">
        <v>36</v>
      </c>
      <c r="J54" s="60">
        <f>100-(K54/B54*100)</f>
        <v>81.933891839999987</v>
      </c>
      <c r="K54" s="80">
        <f>+H54-H54*I54/100</f>
        <v>1.0808005000535523</v>
      </c>
      <c r="L54" s="61">
        <f>+(K54/365)*16</f>
        <v>4.7377556166731061E-2</v>
      </c>
      <c r="M54" s="35">
        <f t="shared" si="17"/>
        <v>1.3431300285487422</v>
      </c>
      <c r="N54" s="31">
        <v>134</v>
      </c>
      <c r="O54" s="31">
        <v>165</v>
      </c>
      <c r="P54" s="61">
        <f>+Q54*N54</f>
        <v>1.0907843868214029</v>
      </c>
      <c r="Q54" s="120">
        <f>+M54/O54</f>
        <v>8.1401819912044985E-3</v>
      </c>
      <c r="R54" s="119"/>
    </row>
    <row r="55" spans="1:18" ht="13.8" customHeight="1" x14ac:dyDescent="0.25">
      <c r="A55" s="59">
        <v>2020</v>
      </c>
      <c r="B55" s="84" t="s">
        <v>8</v>
      </c>
      <c r="C55" s="84" t="s">
        <v>8</v>
      </c>
      <c r="D55" s="84" t="s">
        <v>8</v>
      </c>
      <c r="E55" s="84" t="s">
        <v>8</v>
      </c>
      <c r="F55" s="84" t="s">
        <v>8</v>
      </c>
      <c r="G55" s="84" t="s">
        <v>8</v>
      </c>
      <c r="H55" s="84" t="s">
        <v>8</v>
      </c>
      <c r="I55" s="84" t="s">
        <v>8</v>
      </c>
      <c r="J55" s="84" t="s">
        <v>8</v>
      </c>
      <c r="K55" s="84" t="s">
        <v>8</v>
      </c>
      <c r="L55" s="84" t="s">
        <v>8</v>
      </c>
      <c r="M55" s="84" t="s">
        <v>8</v>
      </c>
      <c r="N55" s="84" t="s">
        <v>8</v>
      </c>
      <c r="O55" s="84" t="s">
        <v>8</v>
      </c>
      <c r="P55" s="84" t="s">
        <v>8</v>
      </c>
      <c r="Q55" s="169" t="s">
        <v>8</v>
      </c>
      <c r="R55" s="119"/>
    </row>
    <row r="56" spans="1:18" ht="13.8" customHeight="1" x14ac:dyDescent="0.25">
      <c r="A56" s="19">
        <v>2021</v>
      </c>
      <c r="B56" s="76" t="s">
        <v>8</v>
      </c>
      <c r="C56" s="76" t="s">
        <v>8</v>
      </c>
      <c r="D56" s="76" t="s">
        <v>8</v>
      </c>
      <c r="E56" s="76" t="s">
        <v>8</v>
      </c>
      <c r="F56" s="76" t="s">
        <v>8</v>
      </c>
      <c r="G56" s="76" t="s">
        <v>8</v>
      </c>
      <c r="H56" s="76" t="s">
        <v>8</v>
      </c>
      <c r="I56" s="76" t="s">
        <v>8</v>
      </c>
      <c r="J56" s="76" t="s">
        <v>8</v>
      </c>
      <c r="K56" s="76" t="s">
        <v>8</v>
      </c>
      <c r="L56" s="76" t="s">
        <v>8</v>
      </c>
      <c r="M56" s="76" t="s">
        <v>8</v>
      </c>
      <c r="N56" s="76" t="s">
        <v>8</v>
      </c>
      <c r="O56" s="76" t="s">
        <v>8</v>
      </c>
      <c r="P56" s="76" t="s">
        <v>8</v>
      </c>
      <c r="Q56" s="170" t="s">
        <v>8</v>
      </c>
      <c r="R56" s="119"/>
    </row>
    <row r="57" spans="1:18" ht="13.8" customHeight="1" thickBot="1" x14ac:dyDescent="0.3">
      <c r="A57" s="123">
        <v>2022</v>
      </c>
      <c r="B57" s="135" t="s">
        <v>8</v>
      </c>
      <c r="C57" s="135" t="s">
        <v>8</v>
      </c>
      <c r="D57" s="135" t="s">
        <v>8</v>
      </c>
      <c r="E57" s="135" t="s">
        <v>8</v>
      </c>
      <c r="F57" s="135" t="s">
        <v>8</v>
      </c>
      <c r="G57" s="135" t="s">
        <v>8</v>
      </c>
      <c r="H57" s="135" t="s">
        <v>8</v>
      </c>
      <c r="I57" s="135" t="s">
        <v>8</v>
      </c>
      <c r="J57" s="135" t="s">
        <v>8</v>
      </c>
      <c r="K57" s="135" t="s">
        <v>8</v>
      </c>
      <c r="L57" s="135" t="s">
        <v>8</v>
      </c>
      <c r="M57" s="135" t="s">
        <v>8</v>
      </c>
      <c r="N57" s="135" t="s">
        <v>8</v>
      </c>
      <c r="O57" s="135" t="s">
        <v>8</v>
      </c>
      <c r="P57" s="135" t="s">
        <v>8</v>
      </c>
      <c r="Q57" s="171" t="s">
        <v>8</v>
      </c>
      <c r="R57" s="119"/>
    </row>
    <row r="58" spans="1:18" ht="15" customHeight="1" thickTop="1" x14ac:dyDescent="0.25">
      <c r="A58" s="7" t="s">
        <v>96</v>
      </c>
    </row>
    <row r="59" spans="1:18" ht="15" customHeight="1" x14ac:dyDescent="0.25">
      <c r="A59" s="7" t="s">
        <v>88</v>
      </c>
    </row>
    <row r="60" spans="1:18" ht="15" customHeight="1" x14ac:dyDescent="0.25">
      <c r="A60" s="7" t="s">
        <v>104</v>
      </c>
    </row>
    <row r="61" spans="1:18" ht="15" customHeight="1" x14ac:dyDescent="0.25">
      <c r="A61" s="7" t="s">
        <v>209</v>
      </c>
    </row>
    <row r="62" spans="1:18" ht="15" customHeight="1" x14ac:dyDescent="0.25">
      <c r="A62" s="7" t="s">
        <v>210</v>
      </c>
    </row>
    <row r="63" spans="1:18" ht="15" customHeight="1" x14ac:dyDescent="0.25">
      <c r="A63" s="7" t="s">
        <v>105</v>
      </c>
    </row>
    <row r="64" spans="1:18" ht="15" customHeight="1" x14ac:dyDescent="0.25">
      <c r="A64" s="7" t="s">
        <v>185</v>
      </c>
    </row>
    <row r="65" spans="1:1" ht="15" customHeight="1" x14ac:dyDescent="0.25">
      <c r="A65" s="7" t="s">
        <v>189</v>
      </c>
    </row>
    <row r="66" spans="1:1" ht="15" customHeight="1" x14ac:dyDescent="0.25">
      <c r="A66" s="7" t="s">
        <v>214</v>
      </c>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10">
    <pageSetUpPr fitToPage="1"/>
  </sheetPr>
  <dimension ref="A1:R66"/>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160</v>
      </c>
      <c r="B1" s="129"/>
      <c r="C1" s="129"/>
      <c r="D1" s="129"/>
      <c r="E1" s="129"/>
      <c r="F1" s="43"/>
      <c r="G1" s="129"/>
      <c r="H1" s="43"/>
      <c r="I1" s="129"/>
      <c r="J1" s="129"/>
      <c r="K1" s="129"/>
      <c r="L1" s="129"/>
      <c r="M1" s="129"/>
      <c r="N1" s="129"/>
      <c r="O1" s="129"/>
      <c r="P1" s="129"/>
      <c r="Q1" s="129"/>
    </row>
    <row r="2" spans="1:18" ht="36" customHeight="1" thickTop="1" x14ac:dyDescent="0.25">
      <c r="A2" s="52" t="s">
        <v>0</v>
      </c>
      <c r="B2" s="53" t="s">
        <v>141</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1.919151971207304</v>
      </c>
      <c r="C5" s="15">
        <v>8.2569999999999997</v>
      </c>
      <c r="D5" s="16">
        <f t="shared" ref="D5:D46" si="0">+B5-B5*(C5/100)</f>
        <v>1.7606875929447168</v>
      </c>
      <c r="E5" s="15">
        <v>6</v>
      </c>
      <c r="F5" s="16">
        <f t="shared" ref="F5:F46" si="1">+(D5-D5*(E5)/100)</f>
        <v>1.6550463373680337</v>
      </c>
      <c r="G5" s="15">
        <v>0</v>
      </c>
      <c r="H5" s="16">
        <f>F5-(F5*G5/100)</f>
        <v>1.6550463373680337</v>
      </c>
      <c r="I5" s="15">
        <v>24</v>
      </c>
      <c r="J5" s="17">
        <f t="shared" ref="J5:J46" si="2">100-(K5/B5*100)</f>
        <v>34.458800800000006</v>
      </c>
      <c r="K5" s="16">
        <f>+H5-H5*I5/100</f>
        <v>1.2578352163997057</v>
      </c>
      <c r="L5" s="18">
        <f t="shared" ref="L5:L46" si="3">+(K5/365)*16</f>
        <v>5.5137982088754221E-2</v>
      </c>
      <c r="M5" s="16">
        <f t="shared" ref="M5:M37" si="4">+L5*28.3495</f>
        <v>1.5631342232251377</v>
      </c>
      <c r="N5" s="15">
        <v>125</v>
      </c>
      <c r="O5" s="15">
        <v>160</v>
      </c>
      <c r="P5" s="18">
        <f t="shared" ref="P5:P46" si="5">+Q5*N5</f>
        <v>1.2211986118946387</v>
      </c>
      <c r="Q5" s="114">
        <f t="shared" ref="Q5:Q46" si="6">+M5/O5</f>
        <v>9.7695888951571108E-3</v>
      </c>
      <c r="R5" s="119"/>
    </row>
    <row r="6" spans="1:18" ht="13.8" customHeight="1" x14ac:dyDescent="0.25">
      <c r="A6" s="19">
        <v>1971</v>
      </c>
      <c r="B6" s="20">
        <v>2.0482665016541381</v>
      </c>
      <c r="C6" s="21">
        <v>8.2569999999999997</v>
      </c>
      <c r="D6" s="20">
        <f t="shared" si="0"/>
        <v>1.8791411366125561</v>
      </c>
      <c r="E6" s="21">
        <v>6</v>
      </c>
      <c r="F6" s="20">
        <f t="shared" si="1"/>
        <v>1.7663926684158027</v>
      </c>
      <c r="G6" s="21">
        <v>0</v>
      </c>
      <c r="H6" s="20">
        <f t="shared" ref="H6:H52" si="7">F6-(F6*G6/100)</f>
        <v>1.7663926684158027</v>
      </c>
      <c r="I6" s="21">
        <v>24</v>
      </c>
      <c r="J6" s="22">
        <f t="shared" si="2"/>
        <v>34.458800800000006</v>
      </c>
      <c r="K6" s="20">
        <f t="shared" ref="K6:K52" si="8">+H6-H6*I6/100</f>
        <v>1.3424584279960099</v>
      </c>
      <c r="L6" s="23">
        <f t="shared" si="3"/>
        <v>5.8847492734071666E-2</v>
      </c>
      <c r="M6" s="20">
        <f t="shared" si="4"/>
        <v>1.6682969952645645</v>
      </c>
      <c r="N6" s="21">
        <v>125</v>
      </c>
      <c r="O6" s="21">
        <v>160</v>
      </c>
      <c r="P6" s="23">
        <f t="shared" si="5"/>
        <v>1.3033570275504411</v>
      </c>
      <c r="Q6" s="115">
        <f t="shared" si="6"/>
        <v>1.0426856220403529E-2</v>
      </c>
      <c r="R6" s="119"/>
    </row>
    <row r="7" spans="1:18" ht="13.8" customHeight="1" x14ac:dyDescent="0.25">
      <c r="A7" s="19">
        <v>1972</v>
      </c>
      <c r="B7" s="20">
        <v>1.9969443915081759</v>
      </c>
      <c r="C7" s="21">
        <v>8.2569999999999997</v>
      </c>
      <c r="D7" s="20">
        <f t="shared" si="0"/>
        <v>1.8320566931013458</v>
      </c>
      <c r="E7" s="21">
        <v>6</v>
      </c>
      <c r="F7" s="20">
        <f t="shared" si="1"/>
        <v>1.722133291515265</v>
      </c>
      <c r="G7" s="21">
        <v>0</v>
      </c>
      <c r="H7" s="20">
        <f t="shared" si="7"/>
        <v>1.722133291515265</v>
      </c>
      <c r="I7" s="21">
        <v>24</v>
      </c>
      <c r="J7" s="22">
        <f t="shared" si="2"/>
        <v>34.458800800000006</v>
      </c>
      <c r="K7" s="20">
        <f t="shared" si="8"/>
        <v>1.3088213015516015</v>
      </c>
      <c r="L7" s="23">
        <f t="shared" si="3"/>
        <v>5.7372988561166093E-2</v>
      </c>
      <c r="M7" s="20">
        <f t="shared" si="4"/>
        <v>1.6264955392147782</v>
      </c>
      <c r="N7" s="21">
        <v>125</v>
      </c>
      <c r="O7" s="21">
        <v>160</v>
      </c>
      <c r="P7" s="23">
        <f t="shared" si="5"/>
        <v>1.2706996400115453</v>
      </c>
      <c r="Q7" s="115">
        <f t="shared" si="6"/>
        <v>1.0165597120092363E-2</v>
      </c>
      <c r="R7" s="119"/>
    </row>
    <row r="8" spans="1:18" ht="13.8" customHeight="1" x14ac:dyDescent="0.25">
      <c r="A8" s="19">
        <v>1973</v>
      </c>
      <c r="B8" s="20">
        <v>1.9309541359734603</v>
      </c>
      <c r="C8" s="21">
        <v>8.2569999999999997</v>
      </c>
      <c r="D8" s="20">
        <f t="shared" si="0"/>
        <v>1.7715152529661318</v>
      </c>
      <c r="E8" s="21">
        <v>6</v>
      </c>
      <c r="F8" s="20">
        <f t="shared" si="1"/>
        <v>1.6652243377881639</v>
      </c>
      <c r="G8" s="21">
        <v>0</v>
      </c>
      <c r="H8" s="20">
        <f t="shared" si="7"/>
        <v>1.6652243377881639</v>
      </c>
      <c r="I8" s="21">
        <v>24</v>
      </c>
      <c r="J8" s="22">
        <f t="shared" si="2"/>
        <v>34.458800800000006</v>
      </c>
      <c r="K8" s="20">
        <f t="shared" si="8"/>
        <v>1.2655704967190045</v>
      </c>
      <c r="L8" s="23">
        <f t="shared" si="3"/>
        <v>5.5477062869874166E-2</v>
      </c>
      <c r="M8" s="20">
        <f t="shared" si="4"/>
        <v>1.5727469938294976</v>
      </c>
      <c r="N8" s="21">
        <v>125</v>
      </c>
      <c r="O8" s="21">
        <v>160</v>
      </c>
      <c r="P8" s="23">
        <f t="shared" si="5"/>
        <v>1.2287085889292948</v>
      </c>
      <c r="Q8" s="115">
        <f t="shared" si="6"/>
        <v>9.8296687114343591E-3</v>
      </c>
      <c r="R8" s="119"/>
    </row>
    <row r="9" spans="1:18" ht="13.8" customHeight="1" x14ac:dyDescent="0.25">
      <c r="A9" s="19">
        <v>1974</v>
      </c>
      <c r="B9" s="20">
        <v>1.9414319114910172</v>
      </c>
      <c r="C9" s="21">
        <v>8.2569999999999997</v>
      </c>
      <c r="D9" s="20">
        <f t="shared" si="0"/>
        <v>1.781127878559204</v>
      </c>
      <c r="E9" s="21">
        <v>6</v>
      </c>
      <c r="F9" s="20">
        <f t="shared" si="1"/>
        <v>1.6742602058456517</v>
      </c>
      <c r="G9" s="21">
        <v>0</v>
      </c>
      <c r="H9" s="20">
        <f t="shared" si="7"/>
        <v>1.6742602058456517</v>
      </c>
      <c r="I9" s="21">
        <v>24</v>
      </c>
      <c r="J9" s="22">
        <f t="shared" si="2"/>
        <v>34.458800800000006</v>
      </c>
      <c r="K9" s="20">
        <f t="shared" si="8"/>
        <v>1.2724377564426952</v>
      </c>
      <c r="L9" s="23">
        <f t="shared" si="3"/>
        <v>5.5778093433104449E-2</v>
      </c>
      <c r="M9" s="20">
        <f t="shared" si="4"/>
        <v>1.5812810597817946</v>
      </c>
      <c r="N9" s="21">
        <v>125</v>
      </c>
      <c r="O9" s="21">
        <v>160</v>
      </c>
      <c r="P9" s="23">
        <f t="shared" si="5"/>
        <v>1.2353758279545268</v>
      </c>
      <c r="Q9" s="115">
        <f t="shared" si="6"/>
        <v>9.8830066236362153E-3</v>
      </c>
      <c r="R9" s="119"/>
    </row>
    <row r="10" spans="1:18" ht="13.8" customHeight="1" x14ac:dyDescent="0.25">
      <c r="A10" s="19">
        <v>1975</v>
      </c>
      <c r="B10" s="20">
        <v>1.8912142258523053</v>
      </c>
      <c r="C10" s="21">
        <v>8.2569999999999997</v>
      </c>
      <c r="D10" s="20">
        <f t="shared" si="0"/>
        <v>1.7350566672236805</v>
      </c>
      <c r="E10" s="21">
        <v>6</v>
      </c>
      <c r="F10" s="20">
        <f t="shared" si="1"/>
        <v>1.6309532671902596</v>
      </c>
      <c r="G10" s="21">
        <v>0</v>
      </c>
      <c r="H10" s="20">
        <f t="shared" si="7"/>
        <v>1.6309532671902596</v>
      </c>
      <c r="I10" s="21">
        <v>24</v>
      </c>
      <c r="J10" s="22">
        <f t="shared" si="2"/>
        <v>34.458800800000006</v>
      </c>
      <c r="K10" s="20">
        <f t="shared" si="8"/>
        <v>1.2395244830645973</v>
      </c>
      <c r="L10" s="23">
        <f t="shared" si="3"/>
        <v>5.4335319805571387E-2</v>
      </c>
      <c r="M10" s="20">
        <f t="shared" si="4"/>
        <v>1.5403791488280461</v>
      </c>
      <c r="N10" s="21">
        <v>125</v>
      </c>
      <c r="O10" s="21">
        <v>160</v>
      </c>
      <c r="P10" s="23">
        <f t="shared" si="5"/>
        <v>1.203421210021911</v>
      </c>
      <c r="Q10" s="115">
        <f t="shared" si="6"/>
        <v>9.6273696801752878E-3</v>
      </c>
      <c r="R10" s="119"/>
    </row>
    <row r="11" spans="1:18" ht="13.8" customHeight="1" x14ac:dyDescent="0.25">
      <c r="A11" s="13">
        <v>1976</v>
      </c>
      <c r="B11" s="14">
        <v>1.87193092852065</v>
      </c>
      <c r="C11" s="15">
        <v>8.2569999999999997</v>
      </c>
      <c r="D11" s="16">
        <f t="shared" si="0"/>
        <v>1.7173655917527</v>
      </c>
      <c r="E11" s="15">
        <v>6</v>
      </c>
      <c r="F11" s="16">
        <f t="shared" si="1"/>
        <v>1.614323656247538</v>
      </c>
      <c r="G11" s="15">
        <v>0</v>
      </c>
      <c r="H11" s="16">
        <f t="shared" si="7"/>
        <v>1.614323656247538</v>
      </c>
      <c r="I11" s="15">
        <v>24</v>
      </c>
      <c r="J11" s="17">
        <f t="shared" si="2"/>
        <v>34.458800799999992</v>
      </c>
      <c r="K11" s="16">
        <f t="shared" si="8"/>
        <v>1.226885978748129</v>
      </c>
      <c r="L11" s="18">
        <f t="shared" si="3"/>
        <v>5.3781303178000173E-2</v>
      </c>
      <c r="M11" s="16">
        <f t="shared" si="4"/>
        <v>1.5246730544447158</v>
      </c>
      <c r="N11" s="15">
        <v>125</v>
      </c>
      <c r="O11" s="15">
        <v>160</v>
      </c>
      <c r="P11" s="18">
        <f t="shared" si="5"/>
        <v>1.1911508237849342</v>
      </c>
      <c r="Q11" s="114">
        <f t="shared" si="6"/>
        <v>9.529206590279473E-3</v>
      </c>
      <c r="R11" s="119"/>
    </row>
    <row r="12" spans="1:18" ht="13.8" customHeight="1" x14ac:dyDescent="0.25">
      <c r="A12" s="13">
        <v>1977</v>
      </c>
      <c r="B12" s="14">
        <v>1.7543720685255568</v>
      </c>
      <c r="C12" s="15">
        <v>8.2569999999999997</v>
      </c>
      <c r="D12" s="16">
        <f t="shared" si="0"/>
        <v>1.6095135668274017</v>
      </c>
      <c r="E12" s="15">
        <v>6</v>
      </c>
      <c r="F12" s="16">
        <f t="shared" si="1"/>
        <v>1.5129427528177575</v>
      </c>
      <c r="G12" s="15">
        <v>0</v>
      </c>
      <c r="H12" s="16">
        <f t="shared" si="7"/>
        <v>1.5129427528177575</v>
      </c>
      <c r="I12" s="15">
        <v>24</v>
      </c>
      <c r="J12" s="17">
        <f t="shared" si="2"/>
        <v>34.458800800000006</v>
      </c>
      <c r="K12" s="16">
        <f t="shared" si="8"/>
        <v>1.1498364921414956</v>
      </c>
      <c r="L12" s="18">
        <f t="shared" si="3"/>
        <v>5.0403791436339537E-2</v>
      </c>
      <c r="M12" s="16">
        <f t="shared" si="4"/>
        <v>1.4289222853245076</v>
      </c>
      <c r="N12" s="15">
        <v>125</v>
      </c>
      <c r="O12" s="15">
        <v>160</v>
      </c>
      <c r="P12" s="18">
        <f t="shared" si="5"/>
        <v>1.1163455354097715</v>
      </c>
      <c r="Q12" s="114">
        <f t="shared" si="6"/>
        <v>8.9307642832781725E-3</v>
      </c>
      <c r="R12" s="119"/>
    </row>
    <row r="13" spans="1:18" ht="13.8" customHeight="1" x14ac:dyDescent="0.25">
      <c r="A13" s="13">
        <v>1978</v>
      </c>
      <c r="B13" s="14">
        <v>1.7777252195790374</v>
      </c>
      <c r="C13" s="15">
        <v>8.2569999999999997</v>
      </c>
      <c r="D13" s="16">
        <f t="shared" si="0"/>
        <v>1.6309384481983962</v>
      </c>
      <c r="E13" s="15">
        <v>6</v>
      </c>
      <c r="F13" s="16">
        <f t="shared" si="1"/>
        <v>1.5330821413064923</v>
      </c>
      <c r="G13" s="15">
        <v>0</v>
      </c>
      <c r="H13" s="16">
        <f t="shared" si="7"/>
        <v>1.5330821413064923</v>
      </c>
      <c r="I13" s="15">
        <v>24</v>
      </c>
      <c r="J13" s="17">
        <f t="shared" si="2"/>
        <v>34.458800800000006</v>
      </c>
      <c r="K13" s="16">
        <f t="shared" si="8"/>
        <v>1.1651424273929343</v>
      </c>
      <c r="L13" s="18">
        <f t="shared" si="3"/>
        <v>5.1074736543251911E-2</v>
      </c>
      <c r="M13" s="16">
        <f t="shared" si="4"/>
        <v>1.44794324363292</v>
      </c>
      <c r="N13" s="15">
        <v>125</v>
      </c>
      <c r="O13" s="15">
        <v>160</v>
      </c>
      <c r="P13" s="18">
        <f t="shared" si="5"/>
        <v>1.1312056590882189</v>
      </c>
      <c r="Q13" s="114">
        <f t="shared" si="6"/>
        <v>9.0496452727057506E-3</v>
      </c>
      <c r="R13" s="119"/>
    </row>
    <row r="14" spans="1:18" ht="13.8" customHeight="1" x14ac:dyDescent="0.25">
      <c r="A14" s="13">
        <v>1979</v>
      </c>
      <c r="B14" s="14">
        <v>1.8847001932860854</v>
      </c>
      <c r="C14" s="15">
        <v>8.2569999999999997</v>
      </c>
      <c r="D14" s="16">
        <f t="shared" si="0"/>
        <v>1.7290804983264534</v>
      </c>
      <c r="E14" s="15">
        <v>6</v>
      </c>
      <c r="F14" s="16">
        <f t="shared" si="1"/>
        <v>1.6253356684268663</v>
      </c>
      <c r="G14" s="15">
        <v>0</v>
      </c>
      <c r="H14" s="16">
        <f t="shared" si="7"/>
        <v>1.6253356684268663</v>
      </c>
      <c r="I14" s="15">
        <v>24</v>
      </c>
      <c r="J14" s="17">
        <f t="shared" si="2"/>
        <v>34.458800800000006</v>
      </c>
      <c r="K14" s="16">
        <f t="shared" si="8"/>
        <v>1.2352551080044183</v>
      </c>
      <c r="L14" s="18">
        <f t="shared" si="3"/>
        <v>5.4148169118001896E-2</v>
      </c>
      <c r="M14" s="16">
        <f t="shared" si="4"/>
        <v>1.5350735204107946</v>
      </c>
      <c r="N14" s="15">
        <v>125</v>
      </c>
      <c r="O14" s="15">
        <v>160</v>
      </c>
      <c r="P14" s="18">
        <f t="shared" si="5"/>
        <v>1.1992761878209333</v>
      </c>
      <c r="Q14" s="114">
        <f t="shared" si="6"/>
        <v>9.5942095025674662E-3</v>
      </c>
      <c r="R14" s="119"/>
    </row>
    <row r="15" spans="1:18" ht="13.8" customHeight="1" x14ac:dyDescent="0.25">
      <c r="A15" s="13">
        <v>1980</v>
      </c>
      <c r="B15" s="14">
        <v>1.7816362646338146</v>
      </c>
      <c r="C15" s="15">
        <v>8.2569999999999997</v>
      </c>
      <c r="D15" s="16">
        <f t="shared" si="0"/>
        <v>1.6345265582630006</v>
      </c>
      <c r="E15" s="15">
        <v>6</v>
      </c>
      <c r="F15" s="16">
        <f t="shared" si="1"/>
        <v>1.5364549647672205</v>
      </c>
      <c r="G15" s="15">
        <v>0</v>
      </c>
      <c r="H15" s="16">
        <f t="shared" si="7"/>
        <v>1.5364549647672205</v>
      </c>
      <c r="I15" s="15">
        <v>24</v>
      </c>
      <c r="J15" s="17">
        <f t="shared" si="2"/>
        <v>34.458800800000006</v>
      </c>
      <c r="K15" s="16">
        <f t="shared" si="8"/>
        <v>1.1677057732230876</v>
      </c>
      <c r="L15" s="18">
        <f t="shared" si="3"/>
        <v>5.1187102387861373E-2</v>
      </c>
      <c r="M15" s="16">
        <f t="shared" si="4"/>
        <v>1.451128759144676</v>
      </c>
      <c r="N15" s="15">
        <v>125</v>
      </c>
      <c r="O15" s="15">
        <v>160</v>
      </c>
      <c r="P15" s="18">
        <f t="shared" si="5"/>
        <v>1.1336943430817781</v>
      </c>
      <c r="Q15" s="114">
        <f t="shared" si="6"/>
        <v>9.0695547446542242E-3</v>
      </c>
      <c r="R15" s="119"/>
    </row>
    <row r="16" spans="1:18" ht="13.8" customHeight="1" x14ac:dyDescent="0.25">
      <c r="A16" s="19">
        <v>1981</v>
      </c>
      <c r="B16" s="20">
        <v>1.7069812407051477</v>
      </c>
      <c r="C16" s="21">
        <v>8.2569999999999997</v>
      </c>
      <c r="D16" s="20">
        <f t="shared" si="0"/>
        <v>1.5660357996601237</v>
      </c>
      <c r="E16" s="21">
        <v>6</v>
      </c>
      <c r="F16" s="20">
        <f t="shared" si="1"/>
        <v>1.4720736516805164</v>
      </c>
      <c r="G16" s="21">
        <v>0</v>
      </c>
      <c r="H16" s="20">
        <f t="shared" si="7"/>
        <v>1.4720736516805164</v>
      </c>
      <c r="I16" s="21">
        <v>24</v>
      </c>
      <c r="J16" s="22">
        <f t="shared" si="2"/>
        <v>34.458800800000006</v>
      </c>
      <c r="K16" s="20">
        <f t="shared" si="8"/>
        <v>1.1187759752771924</v>
      </c>
      <c r="L16" s="23">
        <f t="shared" si="3"/>
        <v>4.9042234532698847E-2</v>
      </c>
      <c r="M16" s="20">
        <f t="shared" si="4"/>
        <v>1.3903228278847459</v>
      </c>
      <c r="N16" s="21">
        <v>125</v>
      </c>
      <c r="O16" s="21">
        <v>160</v>
      </c>
      <c r="P16" s="23">
        <f t="shared" si="5"/>
        <v>1.0861897092849577</v>
      </c>
      <c r="Q16" s="115">
        <f t="shared" si="6"/>
        <v>8.6895176742796624E-3</v>
      </c>
      <c r="R16" s="119"/>
    </row>
    <row r="17" spans="1:18" ht="13.8" customHeight="1" x14ac:dyDescent="0.25">
      <c r="A17" s="19">
        <v>1982</v>
      </c>
      <c r="B17" s="20">
        <v>1.6565572725549986</v>
      </c>
      <c r="C17" s="21">
        <v>8.2569999999999997</v>
      </c>
      <c r="D17" s="20">
        <f t="shared" si="0"/>
        <v>1.5197753385601325</v>
      </c>
      <c r="E17" s="21">
        <v>6</v>
      </c>
      <c r="F17" s="20">
        <f t="shared" si="1"/>
        <v>1.4285888182465245</v>
      </c>
      <c r="G17" s="21">
        <v>0</v>
      </c>
      <c r="H17" s="20">
        <f t="shared" si="7"/>
        <v>1.4285888182465245</v>
      </c>
      <c r="I17" s="21">
        <v>24</v>
      </c>
      <c r="J17" s="22">
        <f t="shared" si="2"/>
        <v>34.458800800000006</v>
      </c>
      <c r="K17" s="20">
        <f t="shared" si="8"/>
        <v>1.0857275018673587</v>
      </c>
      <c r="L17" s="23">
        <f t="shared" si="3"/>
        <v>4.7593534328432163E-2</v>
      </c>
      <c r="M17" s="20">
        <f t="shared" si="4"/>
        <v>1.3492529014438877</v>
      </c>
      <c r="N17" s="21">
        <v>125</v>
      </c>
      <c r="O17" s="21">
        <v>160</v>
      </c>
      <c r="P17" s="23">
        <f t="shared" si="5"/>
        <v>1.0541038292530371</v>
      </c>
      <c r="Q17" s="115">
        <f t="shared" si="6"/>
        <v>8.4328306340242971E-3</v>
      </c>
      <c r="R17" s="119"/>
    </row>
    <row r="18" spans="1:18" ht="13.8" customHeight="1" x14ac:dyDescent="0.25">
      <c r="A18" s="19">
        <v>1983</v>
      </c>
      <c r="B18" s="20">
        <v>1.8315528601364881</v>
      </c>
      <c r="C18" s="21">
        <v>8.2569999999999997</v>
      </c>
      <c r="D18" s="20">
        <f t="shared" si="0"/>
        <v>1.6803215404750182</v>
      </c>
      <c r="E18" s="21">
        <v>6</v>
      </c>
      <c r="F18" s="20">
        <f t="shared" si="1"/>
        <v>1.5795022480465171</v>
      </c>
      <c r="G18" s="21">
        <v>0</v>
      </c>
      <c r="H18" s="20">
        <f t="shared" si="7"/>
        <v>1.5795022480465171</v>
      </c>
      <c r="I18" s="21">
        <v>24</v>
      </c>
      <c r="J18" s="22">
        <f t="shared" si="2"/>
        <v>34.458800800000006</v>
      </c>
      <c r="K18" s="20">
        <f t="shared" si="8"/>
        <v>1.200421708515353</v>
      </c>
      <c r="L18" s="23">
        <f t="shared" si="3"/>
        <v>5.2621225578755197E-2</v>
      </c>
      <c r="M18" s="20">
        <f t="shared" si="4"/>
        <v>1.4917854345449204</v>
      </c>
      <c r="N18" s="21">
        <v>125</v>
      </c>
      <c r="O18" s="21">
        <v>160</v>
      </c>
      <c r="P18" s="23">
        <f t="shared" si="5"/>
        <v>1.1654573707382192</v>
      </c>
      <c r="Q18" s="115">
        <f t="shared" si="6"/>
        <v>9.3236589659057532E-3</v>
      </c>
      <c r="R18" s="119"/>
    </row>
    <row r="19" spans="1:18" ht="13.8" customHeight="1" x14ac:dyDescent="0.25">
      <c r="A19" s="19">
        <v>1984</v>
      </c>
      <c r="B19" s="20">
        <v>1.9839856059708565</v>
      </c>
      <c r="C19" s="21">
        <v>8.2569999999999997</v>
      </c>
      <c r="D19" s="20">
        <f t="shared" si="0"/>
        <v>1.8201679144858429</v>
      </c>
      <c r="E19" s="21">
        <v>6</v>
      </c>
      <c r="F19" s="20">
        <f t="shared" si="1"/>
        <v>1.7109578396166922</v>
      </c>
      <c r="G19" s="21">
        <v>0</v>
      </c>
      <c r="H19" s="20">
        <f t="shared" si="7"/>
        <v>1.7109578396166922</v>
      </c>
      <c r="I19" s="21">
        <v>24</v>
      </c>
      <c r="J19" s="22">
        <f t="shared" si="2"/>
        <v>34.458800800000006</v>
      </c>
      <c r="K19" s="20">
        <f t="shared" si="8"/>
        <v>1.3003279581086862</v>
      </c>
      <c r="L19" s="23">
        <f t="shared" si="3"/>
        <v>5.7000677615723229E-2</v>
      </c>
      <c r="M19" s="20">
        <f t="shared" si="4"/>
        <v>1.6159407100669456</v>
      </c>
      <c r="N19" s="21">
        <v>125</v>
      </c>
      <c r="O19" s="21">
        <v>160</v>
      </c>
      <c r="P19" s="23">
        <f t="shared" si="5"/>
        <v>1.2624536797398014</v>
      </c>
      <c r="Q19" s="115">
        <f t="shared" si="6"/>
        <v>1.009962943791841E-2</v>
      </c>
      <c r="R19" s="119"/>
    </row>
    <row r="20" spans="1:18" ht="13.8" customHeight="1" x14ac:dyDescent="0.25">
      <c r="A20" s="19">
        <v>1985</v>
      </c>
      <c r="B20" s="20">
        <v>2.0914261613814968</v>
      </c>
      <c r="C20" s="21">
        <v>8.2569999999999997</v>
      </c>
      <c r="D20" s="20">
        <f t="shared" si="0"/>
        <v>1.9187371032362266</v>
      </c>
      <c r="E20" s="21">
        <v>6</v>
      </c>
      <c r="F20" s="20">
        <f t="shared" si="1"/>
        <v>1.803612877042053</v>
      </c>
      <c r="G20" s="21">
        <v>0</v>
      </c>
      <c r="H20" s="20">
        <f t="shared" si="7"/>
        <v>1.803612877042053</v>
      </c>
      <c r="I20" s="21">
        <v>24</v>
      </c>
      <c r="J20" s="22">
        <f t="shared" si="2"/>
        <v>34.458800800000006</v>
      </c>
      <c r="K20" s="20">
        <f t="shared" si="8"/>
        <v>1.3707457865519603</v>
      </c>
      <c r="L20" s="23">
        <f t="shared" si="3"/>
        <v>6.0087486533784561E-2</v>
      </c>
      <c r="M20" s="20">
        <f t="shared" si="4"/>
        <v>1.7034501994895253</v>
      </c>
      <c r="N20" s="21">
        <v>125</v>
      </c>
      <c r="O20" s="21">
        <v>160</v>
      </c>
      <c r="P20" s="23">
        <f t="shared" si="5"/>
        <v>1.3308204683511915</v>
      </c>
      <c r="Q20" s="115">
        <f t="shared" si="6"/>
        <v>1.0646563746809532E-2</v>
      </c>
      <c r="R20" s="119"/>
    </row>
    <row r="21" spans="1:18" ht="13.8" customHeight="1" x14ac:dyDescent="0.25">
      <c r="A21" s="13">
        <v>1986</v>
      </c>
      <c r="B21" s="14">
        <v>1.9049223564414857</v>
      </c>
      <c r="C21" s="15">
        <v>8.2569999999999997</v>
      </c>
      <c r="D21" s="16">
        <f t="shared" si="0"/>
        <v>1.7476329174701122</v>
      </c>
      <c r="E21" s="15">
        <v>6</v>
      </c>
      <c r="F21" s="16">
        <f t="shared" si="1"/>
        <v>1.6427749424219054</v>
      </c>
      <c r="G21" s="15">
        <v>0</v>
      </c>
      <c r="H21" s="16">
        <f t="shared" si="7"/>
        <v>1.6427749424219054</v>
      </c>
      <c r="I21" s="15">
        <v>24</v>
      </c>
      <c r="J21" s="17">
        <f t="shared" si="2"/>
        <v>34.458800800000006</v>
      </c>
      <c r="K21" s="16">
        <f t="shared" si="8"/>
        <v>1.2485089562406482</v>
      </c>
      <c r="L21" s="18">
        <f t="shared" si="3"/>
        <v>5.4729159725617454E-2</v>
      </c>
      <c r="M21" s="16">
        <f t="shared" si="4"/>
        <v>1.551544313641392</v>
      </c>
      <c r="N21" s="15">
        <v>125</v>
      </c>
      <c r="O21" s="15">
        <v>160</v>
      </c>
      <c r="P21" s="18">
        <f t="shared" si="5"/>
        <v>1.2121439950323376</v>
      </c>
      <c r="Q21" s="114">
        <f t="shared" si="6"/>
        <v>9.6971519602587E-3</v>
      </c>
      <c r="R21" s="119"/>
    </row>
    <row r="22" spans="1:18" ht="13.8" customHeight="1" x14ac:dyDescent="0.25">
      <c r="A22" s="13">
        <v>1987</v>
      </c>
      <c r="B22" s="14">
        <v>1.7183971021894195</v>
      </c>
      <c r="C22" s="15">
        <v>8.2569999999999997</v>
      </c>
      <c r="D22" s="16">
        <f t="shared" si="0"/>
        <v>1.5765090534616393</v>
      </c>
      <c r="E22" s="15">
        <v>6</v>
      </c>
      <c r="F22" s="16">
        <f t="shared" si="1"/>
        <v>1.4819185102539409</v>
      </c>
      <c r="G22" s="15">
        <v>0</v>
      </c>
      <c r="H22" s="16">
        <f t="shared" si="7"/>
        <v>1.4819185102539409</v>
      </c>
      <c r="I22" s="15">
        <v>24</v>
      </c>
      <c r="J22" s="17">
        <f t="shared" si="2"/>
        <v>34.458800799999992</v>
      </c>
      <c r="K22" s="16">
        <f t="shared" si="8"/>
        <v>1.1262580677929952</v>
      </c>
      <c r="L22" s="18">
        <f t="shared" si="3"/>
        <v>4.9370216670377873E-2</v>
      </c>
      <c r="M22" s="16">
        <f t="shared" si="4"/>
        <v>1.3996209574968774</v>
      </c>
      <c r="N22" s="15">
        <v>125</v>
      </c>
      <c r="O22" s="15">
        <v>160</v>
      </c>
      <c r="P22" s="18">
        <f t="shared" si="5"/>
        <v>1.0934538730444354</v>
      </c>
      <c r="Q22" s="114">
        <f t="shared" si="6"/>
        <v>8.7476309843554836E-3</v>
      </c>
      <c r="R22" s="119"/>
    </row>
    <row r="23" spans="1:18" ht="13.8" customHeight="1" x14ac:dyDescent="0.25">
      <c r="A23" s="13">
        <v>1988</v>
      </c>
      <c r="B23" s="14">
        <v>1.9062996232975953</v>
      </c>
      <c r="C23" s="15">
        <v>8.2569999999999997</v>
      </c>
      <c r="D23" s="16">
        <f t="shared" si="0"/>
        <v>1.7488964634019128</v>
      </c>
      <c r="E23" s="15">
        <v>6</v>
      </c>
      <c r="F23" s="16">
        <f t="shared" si="1"/>
        <v>1.6439626755977981</v>
      </c>
      <c r="G23" s="15">
        <v>0</v>
      </c>
      <c r="H23" s="16">
        <f t="shared" si="7"/>
        <v>1.6439626755977981</v>
      </c>
      <c r="I23" s="15">
        <v>24</v>
      </c>
      <c r="J23" s="17">
        <f t="shared" si="2"/>
        <v>34.458800800000006</v>
      </c>
      <c r="K23" s="16">
        <f t="shared" si="8"/>
        <v>1.2494116334543266</v>
      </c>
      <c r="L23" s="18">
        <f t="shared" si="3"/>
        <v>5.4768729137723904E-2</v>
      </c>
      <c r="M23" s="16">
        <f t="shared" si="4"/>
        <v>1.5526660866899038</v>
      </c>
      <c r="N23" s="15">
        <v>125</v>
      </c>
      <c r="O23" s="15">
        <v>160</v>
      </c>
      <c r="P23" s="18">
        <f t="shared" si="5"/>
        <v>1.2130203802264874</v>
      </c>
      <c r="Q23" s="114">
        <f t="shared" si="6"/>
        <v>9.7041630418118995E-3</v>
      </c>
      <c r="R23" s="119"/>
    </row>
    <row r="24" spans="1:18" ht="13.8" customHeight="1" x14ac:dyDescent="0.25">
      <c r="A24" s="13">
        <v>1989</v>
      </c>
      <c r="B24" s="14">
        <v>1.9772980909024755</v>
      </c>
      <c r="C24" s="15">
        <v>8.2569999999999997</v>
      </c>
      <c r="D24" s="16">
        <f t="shared" si="0"/>
        <v>1.8140325875366581</v>
      </c>
      <c r="E24" s="15">
        <v>6</v>
      </c>
      <c r="F24" s="16">
        <f t="shared" si="1"/>
        <v>1.7051906322844586</v>
      </c>
      <c r="G24" s="15">
        <v>0</v>
      </c>
      <c r="H24" s="16">
        <f t="shared" si="7"/>
        <v>1.7051906322844586</v>
      </c>
      <c r="I24" s="15">
        <v>24</v>
      </c>
      <c r="J24" s="17">
        <f t="shared" si="2"/>
        <v>34.458800800000006</v>
      </c>
      <c r="K24" s="16">
        <f t="shared" si="8"/>
        <v>1.2959448805361884</v>
      </c>
      <c r="L24" s="18">
        <f t="shared" si="3"/>
        <v>5.6808542708435654E-2</v>
      </c>
      <c r="M24" s="16">
        <f t="shared" si="4"/>
        <v>1.6104937815127964</v>
      </c>
      <c r="N24" s="15">
        <v>125</v>
      </c>
      <c r="O24" s="15">
        <v>160</v>
      </c>
      <c r="P24" s="18">
        <f t="shared" si="5"/>
        <v>1.2581982668068723</v>
      </c>
      <c r="Q24" s="114">
        <f t="shared" si="6"/>
        <v>1.0065586134454978E-2</v>
      </c>
      <c r="R24" s="119"/>
    </row>
    <row r="25" spans="1:18" ht="13.8" customHeight="1" x14ac:dyDescent="0.25">
      <c r="A25" s="13">
        <v>1990</v>
      </c>
      <c r="B25" s="14">
        <v>2.2136754510018704</v>
      </c>
      <c r="C25" s="15">
        <v>8.2569999999999997</v>
      </c>
      <c r="D25" s="16">
        <f t="shared" si="0"/>
        <v>2.0308922690126461</v>
      </c>
      <c r="E25" s="15">
        <v>6</v>
      </c>
      <c r="F25" s="16">
        <f t="shared" si="1"/>
        <v>1.9090387328718874</v>
      </c>
      <c r="G25" s="15">
        <v>0</v>
      </c>
      <c r="H25" s="16">
        <f t="shared" si="7"/>
        <v>1.9090387328718874</v>
      </c>
      <c r="I25" s="15">
        <v>24</v>
      </c>
      <c r="J25" s="17">
        <f t="shared" si="2"/>
        <v>34.458800799999992</v>
      </c>
      <c r="K25" s="16">
        <f t="shared" si="8"/>
        <v>1.4508694369826345</v>
      </c>
      <c r="L25" s="18">
        <f t="shared" si="3"/>
        <v>6.359975614170453E-2</v>
      </c>
      <c r="M25" s="16">
        <f t="shared" si="4"/>
        <v>1.8030212867392525</v>
      </c>
      <c r="N25" s="15">
        <v>125</v>
      </c>
      <c r="O25" s="15">
        <v>160</v>
      </c>
      <c r="P25" s="18">
        <f t="shared" si="5"/>
        <v>1.4086103802650412</v>
      </c>
      <c r="Q25" s="114">
        <f t="shared" si="6"/>
        <v>1.1268883042120328E-2</v>
      </c>
      <c r="R25" s="119"/>
    </row>
    <row r="26" spans="1:18" ht="13.8" customHeight="1" x14ac:dyDescent="0.25">
      <c r="A26" s="19">
        <v>1991</v>
      </c>
      <c r="B26" s="20">
        <v>2.2467745530251326</v>
      </c>
      <c r="C26" s="21">
        <v>8.2569999999999997</v>
      </c>
      <c r="D26" s="20">
        <f t="shared" si="0"/>
        <v>2.0612583781818477</v>
      </c>
      <c r="E26" s="21">
        <v>6</v>
      </c>
      <c r="F26" s="20">
        <f t="shared" si="1"/>
        <v>1.9375828754909368</v>
      </c>
      <c r="G26" s="21">
        <v>0</v>
      </c>
      <c r="H26" s="20">
        <f t="shared" si="7"/>
        <v>1.9375828754909368</v>
      </c>
      <c r="I26" s="21">
        <v>24</v>
      </c>
      <c r="J26" s="22">
        <f t="shared" si="2"/>
        <v>34.458800800000006</v>
      </c>
      <c r="K26" s="20">
        <f t="shared" si="8"/>
        <v>1.4725629853731119</v>
      </c>
      <c r="L26" s="23">
        <f t="shared" si="3"/>
        <v>6.455070620813641E-2</v>
      </c>
      <c r="M26" s="20">
        <f t="shared" si="4"/>
        <v>1.8299802456475631</v>
      </c>
      <c r="N26" s="21">
        <v>125</v>
      </c>
      <c r="O26" s="21">
        <v>160</v>
      </c>
      <c r="P26" s="23">
        <f t="shared" si="5"/>
        <v>1.4296720669121585</v>
      </c>
      <c r="Q26" s="115">
        <f t="shared" si="6"/>
        <v>1.1437376535297269E-2</v>
      </c>
      <c r="R26" s="119"/>
    </row>
    <row r="27" spans="1:18" ht="13.8" customHeight="1" x14ac:dyDescent="0.25">
      <c r="A27" s="19">
        <v>1992</v>
      </c>
      <c r="B27" s="20">
        <v>1.9896230932991819</v>
      </c>
      <c r="C27" s="21">
        <v>8.2569999999999997</v>
      </c>
      <c r="D27" s="20">
        <f t="shared" si="0"/>
        <v>1.8253399144854685</v>
      </c>
      <c r="E27" s="21">
        <v>6</v>
      </c>
      <c r="F27" s="20">
        <f t="shared" si="1"/>
        <v>1.7158195196163404</v>
      </c>
      <c r="G27" s="21">
        <v>0</v>
      </c>
      <c r="H27" s="20">
        <f t="shared" si="7"/>
        <v>1.7158195196163404</v>
      </c>
      <c r="I27" s="21">
        <v>24</v>
      </c>
      <c r="J27" s="22">
        <f t="shared" si="2"/>
        <v>34.458800800000006</v>
      </c>
      <c r="K27" s="20">
        <f t="shared" si="8"/>
        <v>1.3040228349084186</v>
      </c>
      <c r="L27" s="23">
        <f t="shared" si="3"/>
        <v>5.7162644817903285E-2</v>
      </c>
      <c r="M27" s="20">
        <f t="shared" si="4"/>
        <v>1.620532399265149</v>
      </c>
      <c r="N27" s="21">
        <v>125</v>
      </c>
      <c r="O27" s="21">
        <v>160</v>
      </c>
      <c r="P27" s="23">
        <f t="shared" si="5"/>
        <v>1.2660409369258978</v>
      </c>
      <c r="Q27" s="115">
        <f t="shared" si="6"/>
        <v>1.0128327495407182E-2</v>
      </c>
      <c r="R27" s="119"/>
    </row>
    <row r="28" spans="1:18" ht="13.8" customHeight="1" x14ac:dyDescent="0.25">
      <c r="A28" s="19">
        <v>1993</v>
      </c>
      <c r="B28" s="20">
        <v>1.8601766787189489</v>
      </c>
      <c r="C28" s="21">
        <v>8.2569999999999997</v>
      </c>
      <c r="D28" s="20">
        <f t="shared" si="0"/>
        <v>1.7065818903571253</v>
      </c>
      <c r="E28" s="21">
        <v>6</v>
      </c>
      <c r="F28" s="20">
        <f t="shared" si="1"/>
        <v>1.6041869769356978</v>
      </c>
      <c r="G28" s="21">
        <v>0</v>
      </c>
      <c r="H28" s="20">
        <f t="shared" si="7"/>
        <v>1.6041869769356978</v>
      </c>
      <c r="I28" s="21">
        <v>24</v>
      </c>
      <c r="J28" s="22">
        <f t="shared" si="2"/>
        <v>34.458800800000006</v>
      </c>
      <c r="K28" s="20">
        <f t="shared" si="8"/>
        <v>1.2191821024711302</v>
      </c>
      <c r="L28" s="23">
        <f t="shared" si="3"/>
        <v>5.3443599012433105E-2</v>
      </c>
      <c r="M28" s="20">
        <f t="shared" si="4"/>
        <v>1.5150993102029722</v>
      </c>
      <c r="N28" s="21">
        <v>125</v>
      </c>
      <c r="O28" s="21">
        <v>160</v>
      </c>
      <c r="P28" s="23">
        <f t="shared" si="5"/>
        <v>1.183671336096072</v>
      </c>
      <c r="Q28" s="115">
        <f t="shared" si="6"/>
        <v>9.4693706887685764E-3</v>
      </c>
      <c r="R28" s="119"/>
    </row>
    <row r="29" spans="1:18" ht="13.8" customHeight="1" x14ac:dyDescent="0.25">
      <c r="A29" s="19">
        <v>1994</v>
      </c>
      <c r="B29" s="20">
        <v>2.1342114200792603</v>
      </c>
      <c r="C29" s="21">
        <v>8.2569999999999997</v>
      </c>
      <c r="D29" s="20">
        <f t="shared" si="0"/>
        <v>1.9579895831233158</v>
      </c>
      <c r="E29" s="21">
        <v>6</v>
      </c>
      <c r="F29" s="20">
        <f t="shared" si="1"/>
        <v>1.8405102081359168</v>
      </c>
      <c r="G29" s="21">
        <v>0</v>
      </c>
      <c r="H29" s="20">
        <f t="shared" si="7"/>
        <v>1.8405102081359168</v>
      </c>
      <c r="I29" s="21">
        <v>24</v>
      </c>
      <c r="J29" s="22">
        <f t="shared" si="2"/>
        <v>34.458800800000006</v>
      </c>
      <c r="K29" s="20">
        <f t="shared" si="8"/>
        <v>1.3987877581832968</v>
      </c>
      <c r="L29" s="23">
        <f t="shared" si="3"/>
        <v>6.131672364639109E-2</v>
      </c>
      <c r="M29" s="20">
        <f t="shared" si="4"/>
        <v>1.7382984570133642</v>
      </c>
      <c r="N29" s="21">
        <v>125</v>
      </c>
      <c r="O29" s="21">
        <v>160</v>
      </c>
      <c r="P29" s="23">
        <f t="shared" si="5"/>
        <v>1.3580456695416907</v>
      </c>
      <c r="Q29" s="115">
        <f t="shared" si="6"/>
        <v>1.0864365356333526E-2</v>
      </c>
      <c r="R29" s="119"/>
    </row>
    <row r="30" spans="1:18" ht="13.8" customHeight="1" x14ac:dyDescent="0.25">
      <c r="A30" s="19">
        <v>1995</v>
      </c>
      <c r="B30" s="20">
        <v>2.0759179179312497</v>
      </c>
      <c r="C30" s="21">
        <v>8.2569999999999997</v>
      </c>
      <c r="D30" s="20">
        <f t="shared" si="0"/>
        <v>1.9045093754476665</v>
      </c>
      <c r="E30" s="21">
        <v>6</v>
      </c>
      <c r="F30" s="20">
        <f t="shared" si="1"/>
        <v>1.7902388129208064</v>
      </c>
      <c r="G30" s="21">
        <v>0</v>
      </c>
      <c r="H30" s="20">
        <f t="shared" si="7"/>
        <v>1.7902388129208064</v>
      </c>
      <c r="I30" s="21">
        <v>24</v>
      </c>
      <c r="J30" s="22">
        <f t="shared" si="2"/>
        <v>34.458800800000006</v>
      </c>
      <c r="K30" s="20">
        <f t="shared" si="8"/>
        <v>1.360581497819813</v>
      </c>
      <c r="L30" s="23">
        <f t="shared" si="3"/>
        <v>5.9641928671553449E-2</v>
      </c>
      <c r="M30" s="20">
        <f t="shared" si="4"/>
        <v>1.6908188568742044</v>
      </c>
      <c r="N30" s="21">
        <v>125</v>
      </c>
      <c r="O30" s="21">
        <v>160</v>
      </c>
      <c r="P30" s="23">
        <f t="shared" si="5"/>
        <v>1.3209522319329723</v>
      </c>
      <c r="Q30" s="115">
        <f t="shared" si="6"/>
        <v>1.0567617855463778E-2</v>
      </c>
      <c r="R30" s="119"/>
    </row>
    <row r="31" spans="1:18" ht="13.8" customHeight="1" x14ac:dyDescent="0.25">
      <c r="A31" s="13">
        <v>1996</v>
      </c>
      <c r="B31" s="14">
        <v>1.9131944295371699</v>
      </c>
      <c r="C31" s="15">
        <v>8.2569999999999997</v>
      </c>
      <c r="D31" s="16">
        <f t="shared" si="0"/>
        <v>1.7552219654902859</v>
      </c>
      <c r="E31" s="15">
        <v>6</v>
      </c>
      <c r="F31" s="16">
        <f t="shared" si="1"/>
        <v>1.6499086475608686</v>
      </c>
      <c r="G31" s="15">
        <v>0</v>
      </c>
      <c r="H31" s="16">
        <f t="shared" si="7"/>
        <v>1.6499086475608686</v>
      </c>
      <c r="I31" s="15">
        <v>24</v>
      </c>
      <c r="J31" s="17">
        <f t="shared" si="2"/>
        <v>34.458800800000006</v>
      </c>
      <c r="K31" s="16">
        <f t="shared" si="8"/>
        <v>1.2539305721462601</v>
      </c>
      <c r="L31" s="18">
        <f t="shared" si="3"/>
        <v>5.496681960093195E-2</v>
      </c>
      <c r="M31" s="16">
        <f t="shared" si="4"/>
        <v>1.5582818522766202</v>
      </c>
      <c r="N31" s="15">
        <v>125</v>
      </c>
      <c r="O31" s="15">
        <v>160</v>
      </c>
      <c r="P31" s="18">
        <f t="shared" si="5"/>
        <v>1.2174076970911094</v>
      </c>
      <c r="Q31" s="114">
        <f t="shared" si="6"/>
        <v>9.7392615767288755E-3</v>
      </c>
      <c r="R31" s="119"/>
    </row>
    <row r="32" spans="1:18" ht="13.8" customHeight="1" x14ac:dyDescent="0.25">
      <c r="A32" s="13">
        <v>1997</v>
      </c>
      <c r="B32" s="14">
        <v>2.0231691146596709</v>
      </c>
      <c r="C32" s="15">
        <v>8.2569999999999997</v>
      </c>
      <c r="D32" s="16">
        <f t="shared" si="0"/>
        <v>1.8561160408622219</v>
      </c>
      <c r="E32" s="15">
        <v>6</v>
      </c>
      <c r="F32" s="16">
        <f t="shared" si="1"/>
        <v>1.7447490784104887</v>
      </c>
      <c r="G32" s="15">
        <v>0</v>
      </c>
      <c r="H32" s="16">
        <f t="shared" si="7"/>
        <v>1.7447490784104887</v>
      </c>
      <c r="I32" s="15">
        <v>24</v>
      </c>
      <c r="J32" s="17">
        <f t="shared" si="2"/>
        <v>34.458800800000006</v>
      </c>
      <c r="K32" s="16">
        <f t="shared" si="8"/>
        <v>1.3260092995919712</v>
      </c>
      <c r="L32" s="18">
        <f t="shared" si="3"/>
        <v>5.812643505060696E-2</v>
      </c>
      <c r="M32" s="16">
        <f t="shared" si="4"/>
        <v>1.6478553704671819</v>
      </c>
      <c r="N32" s="15">
        <v>125</v>
      </c>
      <c r="O32" s="15">
        <v>160</v>
      </c>
      <c r="P32" s="18">
        <f t="shared" si="5"/>
        <v>1.2873870081774859</v>
      </c>
      <c r="Q32" s="114">
        <f t="shared" si="6"/>
        <v>1.0299096065419887E-2</v>
      </c>
      <c r="R32" s="119"/>
    </row>
    <row r="33" spans="1:18" ht="13.8" customHeight="1" x14ac:dyDescent="0.25">
      <c r="A33" s="13">
        <v>1998</v>
      </c>
      <c r="B33" s="14">
        <v>1.8937748182822371</v>
      </c>
      <c r="C33" s="15">
        <v>8.2569999999999997</v>
      </c>
      <c r="D33" s="16">
        <f t="shared" si="0"/>
        <v>1.7374058315366729</v>
      </c>
      <c r="E33" s="15">
        <v>6</v>
      </c>
      <c r="F33" s="16">
        <f t="shared" si="1"/>
        <v>1.6331614816444726</v>
      </c>
      <c r="G33" s="15">
        <v>0</v>
      </c>
      <c r="H33" s="16">
        <f t="shared" si="7"/>
        <v>1.6331614816444726</v>
      </c>
      <c r="I33" s="15">
        <v>24</v>
      </c>
      <c r="J33" s="17">
        <f t="shared" si="2"/>
        <v>34.458800799999992</v>
      </c>
      <c r="K33" s="16">
        <f t="shared" si="8"/>
        <v>1.2412027260497993</v>
      </c>
      <c r="L33" s="18">
        <f t="shared" si="3"/>
        <v>5.4408886621361063E-2</v>
      </c>
      <c r="M33" s="16">
        <f t="shared" si="4"/>
        <v>1.5424647312722755</v>
      </c>
      <c r="N33" s="15">
        <v>125</v>
      </c>
      <c r="O33" s="15">
        <v>160</v>
      </c>
      <c r="P33" s="18">
        <f t="shared" si="5"/>
        <v>1.2050505713064652</v>
      </c>
      <c r="Q33" s="114">
        <f t="shared" si="6"/>
        <v>9.6404045704517223E-3</v>
      </c>
      <c r="R33" s="119"/>
    </row>
    <row r="34" spans="1:18" ht="13.8" customHeight="1" x14ac:dyDescent="0.25">
      <c r="A34" s="13">
        <v>1999</v>
      </c>
      <c r="B34" s="14">
        <v>2.0356136695250542</v>
      </c>
      <c r="C34" s="15">
        <v>8.2569999999999997</v>
      </c>
      <c r="D34" s="16">
        <f t="shared" si="0"/>
        <v>1.8675330488323705</v>
      </c>
      <c r="E34" s="15">
        <v>6</v>
      </c>
      <c r="F34" s="16">
        <f t="shared" si="1"/>
        <v>1.7554810659024283</v>
      </c>
      <c r="G34" s="15">
        <v>0</v>
      </c>
      <c r="H34" s="16">
        <f t="shared" si="7"/>
        <v>1.7554810659024283</v>
      </c>
      <c r="I34" s="15">
        <v>24</v>
      </c>
      <c r="J34" s="17">
        <f t="shared" si="2"/>
        <v>34.458800800000006</v>
      </c>
      <c r="K34" s="16">
        <f t="shared" si="8"/>
        <v>1.3341656100858454</v>
      </c>
      <c r="L34" s="18">
        <f t="shared" si="3"/>
        <v>5.8483971948968566E-2</v>
      </c>
      <c r="M34" s="16">
        <f t="shared" si="4"/>
        <v>1.6579913627672842</v>
      </c>
      <c r="N34" s="15">
        <v>125</v>
      </c>
      <c r="O34" s="15">
        <v>160</v>
      </c>
      <c r="P34" s="18">
        <f t="shared" si="5"/>
        <v>1.2953057521619409</v>
      </c>
      <c r="Q34" s="114">
        <f t="shared" si="6"/>
        <v>1.0362446017295527E-2</v>
      </c>
      <c r="R34" s="119"/>
    </row>
    <row r="35" spans="1:18" ht="13.8" customHeight="1" x14ac:dyDescent="0.25">
      <c r="A35" s="13">
        <v>2000</v>
      </c>
      <c r="B35" s="14">
        <v>2.1323146341696622</v>
      </c>
      <c r="C35" s="15">
        <v>8.2569999999999997</v>
      </c>
      <c r="D35" s="16">
        <f t="shared" si="0"/>
        <v>1.9562494148262732</v>
      </c>
      <c r="E35" s="15">
        <v>6</v>
      </c>
      <c r="F35" s="16">
        <f t="shared" si="1"/>
        <v>1.8388744499366969</v>
      </c>
      <c r="G35" s="15">
        <v>0</v>
      </c>
      <c r="H35" s="16">
        <f t="shared" si="7"/>
        <v>1.8388744499366969</v>
      </c>
      <c r="I35" s="15">
        <v>24</v>
      </c>
      <c r="J35" s="17">
        <f t="shared" si="2"/>
        <v>34.458800799999992</v>
      </c>
      <c r="K35" s="16">
        <f t="shared" si="8"/>
        <v>1.3975445819518897</v>
      </c>
      <c r="L35" s="18">
        <f t="shared" si="3"/>
        <v>6.1262228249945851E-2</v>
      </c>
      <c r="M35" s="16">
        <f t="shared" si="4"/>
        <v>1.7367535397718399</v>
      </c>
      <c r="N35" s="15">
        <v>125</v>
      </c>
      <c r="O35" s="15">
        <v>160</v>
      </c>
      <c r="P35" s="18">
        <f t="shared" si="5"/>
        <v>1.3568387029467499</v>
      </c>
      <c r="Q35" s="114">
        <f t="shared" si="6"/>
        <v>1.0854709623573999E-2</v>
      </c>
      <c r="R35" s="119"/>
    </row>
    <row r="36" spans="1:18" ht="13.8" customHeight="1" x14ac:dyDescent="0.25">
      <c r="A36" s="19">
        <v>2001</v>
      </c>
      <c r="B36" s="20">
        <v>1.9766209367885426</v>
      </c>
      <c r="C36" s="21">
        <v>8.2569999999999997</v>
      </c>
      <c r="D36" s="20">
        <f t="shared" si="0"/>
        <v>1.8134113460379127</v>
      </c>
      <c r="E36" s="21">
        <v>6</v>
      </c>
      <c r="F36" s="20">
        <f t="shared" si="1"/>
        <v>1.704606665275638</v>
      </c>
      <c r="G36" s="21">
        <v>0</v>
      </c>
      <c r="H36" s="20">
        <f t="shared" si="7"/>
        <v>1.704606665275638</v>
      </c>
      <c r="I36" s="21">
        <v>24</v>
      </c>
      <c r="J36" s="22">
        <f t="shared" si="2"/>
        <v>34.458800800000006</v>
      </c>
      <c r="K36" s="20">
        <f t="shared" si="8"/>
        <v>1.2955010656094847</v>
      </c>
      <c r="L36" s="23">
        <f t="shared" si="3"/>
        <v>5.6789087807539058E-2</v>
      </c>
      <c r="M36" s="20">
        <f t="shared" si="4"/>
        <v>1.6099422447998284</v>
      </c>
      <c r="N36" s="21">
        <v>125</v>
      </c>
      <c r="O36" s="21">
        <v>160</v>
      </c>
      <c r="P36" s="23">
        <f t="shared" si="5"/>
        <v>1.257767378749866</v>
      </c>
      <c r="Q36" s="115">
        <f t="shared" si="6"/>
        <v>1.0062139029998928E-2</v>
      </c>
      <c r="R36" s="119"/>
    </row>
    <row r="37" spans="1:18" ht="13.8" customHeight="1" x14ac:dyDescent="0.25">
      <c r="A37" s="19">
        <v>2002</v>
      </c>
      <c r="B37" s="20">
        <v>1.701579968600178</v>
      </c>
      <c r="C37" s="21">
        <v>8.2569999999999997</v>
      </c>
      <c r="D37" s="20">
        <f t="shared" si="0"/>
        <v>1.5610805105928613</v>
      </c>
      <c r="E37" s="21">
        <v>6</v>
      </c>
      <c r="F37" s="20">
        <f t="shared" si="1"/>
        <v>1.4674156799572897</v>
      </c>
      <c r="G37" s="21">
        <v>0</v>
      </c>
      <c r="H37" s="20">
        <f t="shared" si="7"/>
        <v>1.4674156799572897</v>
      </c>
      <c r="I37" s="21">
        <v>24</v>
      </c>
      <c r="J37" s="22">
        <f t="shared" si="2"/>
        <v>34.458800799999992</v>
      </c>
      <c r="K37" s="20">
        <f t="shared" si="8"/>
        <v>1.1152359167675403</v>
      </c>
      <c r="L37" s="23">
        <f t="shared" si="3"/>
        <v>4.8887053885700395E-2</v>
      </c>
      <c r="M37" s="20">
        <f t="shared" si="4"/>
        <v>1.3859235341326632</v>
      </c>
      <c r="N37" s="21">
        <v>125</v>
      </c>
      <c r="O37" s="21">
        <v>160</v>
      </c>
      <c r="P37" s="23">
        <f t="shared" si="5"/>
        <v>1.0827527610411432</v>
      </c>
      <c r="Q37" s="115">
        <f t="shared" si="6"/>
        <v>8.6620220883291445E-3</v>
      </c>
      <c r="R37" s="119"/>
    </row>
    <row r="38" spans="1:18" ht="13.8" customHeight="1" x14ac:dyDescent="0.25">
      <c r="A38" s="19">
        <v>2003</v>
      </c>
      <c r="B38" s="20">
        <v>1.8196519550327197</v>
      </c>
      <c r="C38" s="21">
        <v>8.2569999999999997</v>
      </c>
      <c r="D38" s="20">
        <f t="shared" si="0"/>
        <v>1.6694032931056682</v>
      </c>
      <c r="E38" s="21">
        <v>6</v>
      </c>
      <c r="F38" s="20">
        <f t="shared" si="1"/>
        <v>1.5692390955193281</v>
      </c>
      <c r="G38" s="21">
        <v>0</v>
      </c>
      <c r="H38" s="20">
        <f t="shared" si="7"/>
        <v>1.5692390955193281</v>
      </c>
      <c r="I38" s="21">
        <v>24</v>
      </c>
      <c r="J38" s="22">
        <f t="shared" si="2"/>
        <v>34.458800799999992</v>
      </c>
      <c r="K38" s="20">
        <f t="shared" si="8"/>
        <v>1.1926217125946894</v>
      </c>
      <c r="L38" s="23">
        <f t="shared" si="3"/>
        <v>5.227930794935625E-2</v>
      </c>
      <c r="M38" s="20">
        <f t="shared" ref="M38:M43" si="9">+L38*28.3495</f>
        <v>1.482092240710275</v>
      </c>
      <c r="N38" s="21">
        <v>125</v>
      </c>
      <c r="O38" s="21">
        <v>160</v>
      </c>
      <c r="P38" s="23">
        <f t="shared" si="5"/>
        <v>1.1578845630549022</v>
      </c>
      <c r="Q38" s="115">
        <f t="shared" si="6"/>
        <v>9.2630765044392181E-3</v>
      </c>
      <c r="R38" s="119"/>
    </row>
    <row r="39" spans="1:18" ht="13.8" customHeight="1" x14ac:dyDescent="0.25">
      <c r="A39" s="19">
        <v>2004</v>
      </c>
      <c r="B39" s="20">
        <v>1.58983210970739</v>
      </c>
      <c r="C39" s="21">
        <v>8.2569999999999997</v>
      </c>
      <c r="D39" s="20">
        <f t="shared" si="0"/>
        <v>1.4585596724088508</v>
      </c>
      <c r="E39" s="21">
        <v>6</v>
      </c>
      <c r="F39" s="20">
        <f t="shared" si="1"/>
        <v>1.3710460920643197</v>
      </c>
      <c r="G39" s="21">
        <v>0</v>
      </c>
      <c r="H39" s="20">
        <f t="shared" si="7"/>
        <v>1.3710460920643197</v>
      </c>
      <c r="I39" s="21">
        <v>24</v>
      </c>
      <c r="J39" s="22">
        <f t="shared" si="2"/>
        <v>34.458800800000006</v>
      </c>
      <c r="K39" s="20">
        <f t="shared" si="8"/>
        <v>1.0419950299688829</v>
      </c>
      <c r="L39" s="23">
        <f t="shared" si="3"/>
        <v>4.5676494464389386E-2</v>
      </c>
      <c r="M39" s="20">
        <f t="shared" si="9"/>
        <v>1.2949057798182069</v>
      </c>
      <c r="N39" s="21">
        <v>125</v>
      </c>
      <c r="O39" s="21">
        <v>160</v>
      </c>
      <c r="P39" s="23">
        <f t="shared" si="5"/>
        <v>1.011645140482974</v>
      </c>
      <c r="Q39" s="115">
        <f t="shared" si="6"/>
        <v>8.0931611238637922E-3</v>
      </c>
      <c r="R39" s="119"/>
    </row>
    <row r="40" spans="1:18" ht="13.8" customHeight="1" x14ac:dyDescent="0.25">
      <c r="A40" s="19">
        <v>2005</v>
      </c>
      <c r="B40" s="20">
        <v>1.6052643700677818</v>
      </c>
      <c r="C40" s="21">
        <v>9.9099000000000004</v>
      </c>
      <c r="D40" s="20">
        <f t="shared" si="0"/>
        <v>1.4461842762584347</v>
      </c>
      <c r="E40" s="21">
        <v>6</v>
      </c>
      <c r="F40" s="20">
        <f t="shared" si="1"/>
        <v>1.3594132196829287</v>
      </c>
      <c r="G40" s="21">
        <v>0</v>
      </c>
      <c r="H40" s="20">
        <f t="shared" si="7"/>
        <v>1.3594132196829287</v>
      </c>
      <c r="I40" s="21">
        <v>24</v>
      </c>
      <c r="J40" s="22">
        <f t="shared" si="2"/>
        <v>35.639632559999995</v>
      </c>
      <c r="K40" s="20">
        <f t="shared" si="8"/>
        <v>1.0331540469590259</v>
      </c>
      <c r="L40" s="23">
        <f t="shared" si="3"/>
        <v>4.5288944524231274E-2</v>
      </c>
      <c r="M40" s="20">
        <f t="shared" si="9"/>
        <v>1.2839189327896945</v>
      </c>
      <c r="N40" s="21">
        <v>125</v>
      </c>
      <c r="O40" s="21">
        <v>160</v>
      </c>
      <c r="P40" s="23">
        <f t="shared" si="5"/>
        <v>1.0030616662419487</v>
      </c>
      <c r="Q40" s="115">
        <f t="shared" si="6"/>
        <v>8.0244933299355899E-3</v>
      </c>
      <c r="R40" s="119"/>
    </row>
    <row r="41" spans="1:18" ht="13.8" customHeight="1" x14ac:dyDescent="0.25">
      <c r="A41" s="13">
        <v>2006</v>
      </c>
      <c r="B41" s="14">
        <v>1.5879002515837806</v>
      </c>
      <c r="C41" s="15">
        <v>9.9099000000000004</v>
      </c>
      <c r="D41" s="16">
        <f t="shared" si="0"/>
        <v>1.4305409245520795</v>
      </c>
      <c r="E41" s="15">
        <v>6</v>
      </c>
      <c r="F41" s="16">
        <f t="shared" si="1"/>
        <v>1.3447084690789548</v>
      </c>
      <c r="G41" s="15">
        <v>0</v>
      </c>
      <c r="H41" s="16">
        <f t="shared" si="7"/>
        <v>1.3447084690789548</v>
      </c>
      <c r="I41" s="15">
        <v>24</v>
      </c>
      <c r="J41" s="17">
        <f t="shared" si="2"/>
        <v>35.639632559999995</v>
      </c>
      <c r="K41" s="16">
        <f t="shared" si="8"/>
        <v>1.0219784365000057</v>
      </c>
      <c r="L41" s="18">
        <f t="shared" si="3"/>
        <v>4.4799054750685185E-2</v>
      </c>
      <c r="M41" s="16">
        <f t="shared" si="9"/>
        <v>1.2700308026545497</v>
      </c>
      <c r="N41" s="15">
        <v>125</v>
      </c>
      <c r="O41" s="15">
        <v>160</v>
      </c>
      <c r="P41" s="18">
        <f t="shared" si="5"/>
        <v>0.99221156457386706</v>
      </c>
      <c r="Q41" s="114">
        <f t="shared" si="6"/>
        <v>7.9376925165909364E-3</v>
      </c>
      <c r="R41" s="119"/>
    </row>
    <row r="42" spans="1:18" ht="13.8" customHeight="1" x14ac:dyDescent="0.25">
      <c r="A42" s="13">
        <v>2007</v>
      </c>
      <c r="B42" s="14">
        <v>1.8350148447577919</v>
      </c>
      <c r="C42" s="15">
        <v>9.9099000000000004</v>
      </c>
      <c r="D42" s="16">
        <f t="shared" si="0"/>
        <v>1.6531667086571393</v>
      </c>
      <c r="E42" s="15">
        <v>6</v>
      </c>
      <c r="F42" s="16">
        <f t="shared" si="1"/>
        <v>1.553976706137711</v>
      </c>
      <c r="G42" s="15">
        <v>0</v>
      </c>
      <c r="H42" s="16">
        <f t="shared" si="7"/>
        <v>1.553976706137711</v>
      </c>
      <c r="I42" s="15">
        <v>24</v>
      </c>
      <c r="J42" s="17">
        <f t="shared" si="2"/>
        <v>35.639632559999995</v>
      </c>
      <c r="K42" s="16">
        <f t="shared" si="8"/>
        <v>1.1810222966646604</v>
      </c>
      <c r="L42" s="18">
        <f t="shared" si="3"/>
        <v>5.1770840401738537E-2</v>
      </c>
      <c r="M42" s="16">
        <f t="shared" si="9"/>
        <v>1.4676774399690866</v>
      </c>
      <c r="N42" s="15">
        <v>125</v>
      </c>
      <c r="O42" s="15">
        <v>160</v>
      </c>
      <c r="P42" s="18">
        <f t="shared" si="5"/>
        <v>1.146622999975849</v>
      </c>
      <c r="Q42" s="114">
        <f t="shared" si="6"/>
        <v>9.172983999806792E-3</v>
      </c>
      <c r="R42" s="119"/>
    </row>
    <row r="43" spans="1:18" ht="13.8" customHeight="1" x14ac:dyDescent="0.25">
      <c r="A43" s="13">
        <v>2008</v>
      </c>
      <c r="B43" s="14">
        <v>1.7977388366432778</v>
      </c>
      <c r="C43" s="15">
        <v>9.9099000000000004</v>
      </c>
      <c r="D43" s="16">
        <f t="shared" si="0"/>
        <v>1.6195847156707657</v>
      </c>
      <c r="E43" s="15">
        <v>6</v>
      </c>
      <c r="F43" s="16">
        <f t="shared" si="1"/>
        <v>1.5224096327305197</v>
      </c>
      <c r="G43" s="15">
        <v>0</v>
      </c>
      <c r="H43" s="16">
        <f t="shared" si="7"/>
        <v>1.5224096327305197</v>
      </c>
      <c r="I43" s="15">
        <v>24</v>
      </c>
      <c r="J43" s="17">
        <f t="shared" si="2"/>
        <v>35.639632559999995</v>
      </c>
      <c r="K43" s="16">
        <f t="shared" si="8"/>
        <v>1.157031320875195</v>
      </c>
      <c r="L43" s="18">
        <f t="shared" si="3"/>
        <v>5.0719181189049646E-2</v>
      </c>
      <c r="M43" s="16">
        <f t="shared" si="9"/>
        <v>1.437863427118963</v>
      </c>
      <c r="N43" s="15">
        <v>125</v>
      </c>
      <c r="O43" s="15">
        <v>160</v>
      </c>
      <c r="P43" s="18">
        <f t="shared" si="5"/>
        <v>1.1233308024366899</v>
      </c>
      <c r="Q43" s="114">
        <f t="shared" si="6"/>
        <v>8.986646419493519E-3</v>
      </c>
      <c r="R43" s="119"/>
    </row>
    <row r="44" spans="1:18" ht="13.8" customHeight="1" x14ac:dyDescent="0.25">
      <c r="A44" s="13">
        <v>2009</v>
      </c>
      <c r="B44" s="14">
        <v>1.6860539484475741</v>
      </c>
      <c r="C44" s="15">
        <v>9.9099000000000004</v>
      </c>
      <c r="D44" s="16">
        <f t="shared" si="0"/>
        <v>1.518967688210368</v>
      </c>
      <c r="E44" s="15">
        <v>6</v>
      </c>
      <c r="F44" s="16">
        <f t="shared" si="1"/>
        <v>1.427829626917746</v>
      </c>
      <c r="G44" s="15">
        <v>0</v>
      </c>
      <c r="H44" s="16">
        <f t="shared" si="7"/>
        <v>1.427829626917746</v>
      </c>
      <c r="I44" s="15">
        <v>24</v>
      </c>
      <c r="J44" s="17">
        <f t="shared" si="2"/>
        <v>35.639632559999995</v>
      </c>
      <c r="K44" s="16">
        <f t="shared" si="8"/>
        <v>1.0851505164574871</v>
      </c>
      <c r="L44" s="18">
        <f t="shared" si="3"/>
        <v>4.7568241817314498E-2</v>
      </c>
      <c r="M44" s="16">
        <f t="shared" ref="M44:M49" si="10">+L44*28.3495</f>
        <v>1.3485358713999573</v>
      </c>
      <c r="N44" s="15">
        <v>125</v>
      </c>
      <c r="O44" s="15">
        <v>160</v>
      </c>
      <c r="P44" s="18">
        <f t="shared" si="5"/>
        <v>1.0535436495312167</v>
      </c>
      <c r="Q44" s="114">
        <f t="shared" si="6"/>
        <v>8.4283491962497334E-3</v>
      </c>
      <c r="R44" s="119"/>
    </row>
    <row r="45" spans="1:18" ht="13.8" customHeight="1" x14ac:dyDescent="0.25">
      <c r="A45" s="13">
        <v>2010</v>
      </c>
      <c r="B45" s="14">
        <v>1.5080776207074678</v>
      </c>
      <c r="C45" s="15">
        <v>9.9099000000000004</v>
      </c>
      <c r="D45" s="16">
        <f t="shared" si="0"/>
        <v>1.3586286365729783</v>
      </c>
      <c r="E45" s="15">
        <v>6</v>
      </c>
      <c r="F45" s="16">
        <f t="shared" si="1"/>
        <v>1.2771109183785996</v>
      </c>
      <c r="G45" s="15">
        <v>0</v>
      </c>
      <c r="H45" s="16">
        <f t="shared" si="7"/>
        <v>1.2771109183785996</v>
      </c>
      <c r="I45" s="15">
        <v>24</v>
      </c>
      <c r="J45" s="17">
        <f t="shared" si="2"/>
        <v>35.63963256000001</v>
      </c>
      <c r="K45" s="16">
        <f t="shared" si="8"/>
        <v>0.97060429796773562</v>
      </c>
      <c r="L45" s="18">
        <f t="shared" si="3"/>
        <v>4.2547037719133617E-2</v>
      </c>
      <c r="M45" s="16">
        <f t="shared" si="10"/>
        <v>1.2061872458185785</v>
      </c>
      <c r="N45" s="15">
        <v>125</v>
      </c>
      <c r="O45" s="15">
        <v>160</v>
      </c>
      <c r="P45" s="18">
        <f t="shared" si="5"/>
        <v>0.94233378579576443</v>
      </c>
      <c r="Q45" s="114">
        <f t="shared" si="6"/>
        <v>7.5386702863661156E-3</v>
      </c>
      <c r="R45" s="119"/>
    </row>
    <row r="46" spans="1:18" ht="13.8" customHeight="1" x14ac:dyDescent="0.25">
      <c r="A46" s="24">
        <v>2011</v>
      </c>
      <c r="B46" s="20">
        <v>1.5762178429815004</v>
      </c>
      <c r="C46" s="21">
        <v>9.9099000000000004</v>
      </c>
      <c r="D46" s="26">
        <f t="shared" si="0"/>
        <v>1.4200162309598767</v>
      </c>
      <c r="E46" s="25">
        <v>6</v>
      </c>
      <c r="F46" s="26">
        <f t="shared" si="1"/>
        <v>1.3348152571022842</v>
      </c>
      <c r="G46" s="25">
        <v>0</v>
      </c>
      <c r="H46" s="20">
        <f t="shared" si="7"/>
        <v>1.3348152571022842</v>
      </c>
      <c r="I46" s="25">
        <v>24</v>
      </c>
      <c r="J46" s="27">
        <f t="shared" si="2"/>
        <v>35.639632559999995</v>
      </c>
      <c r="K46" s="20">
        <f t="shared" si="8"/>
        <v>1.014459595397736</v>
      </c>
      <c r="L46" s="28">
        <f t="shared" si="3"/>
        <v>4.446946171606514E-2</v>
      </c>
      <c r="M46" s="26">
        <f t="shared" si="10"/>
        <v>1.2606870049195886</v>
      </c>
      <c r="N46" s="25">
        <v>125</v>
      </c>
      <c r="O46" s="25">
        <v>160</v>
      </c>
      <c r="P46" s="28">
        <f t="shared" si="5"/>
        <v>0.98491172259342863</v>
      </c>
      <c r="Q46" s="116">
        <f t="shared" si="6"/>
        <v>7.8792937807474293E-3</v>
      </c>
      <c r="R46" s="119"/>
    </row>
    <row r="47" spans="1:18" ht="13.8" customHeight="1" x14ac:dyDescent="0.25">
      <c r="A47" s="19">
        <v>2012</v>
      </c>
      <c r="B47" s="20">
        <v>1.8892870609142463</v>
      </c>
      <c r="C47" s="21">
        <v>9.9099000000000004</v>
      </c>
      <c r="D47" s="20">
        <f t="shared" ref="D47:D52" si="11">+B47-B47*(C47/100)</f>
        <v>1.7020606024647054</v>
      </c>
      <c r="E47" s="21">
        <v>6</v>
      </c>
      <c r="F47" s="20">
        <f t="shared" ref="F47:F52" si="12">+(D47-D47*(E47)/100)</f>
        <v>1.599936966316823</v>
      </c>
      <c r="G47" s="21">
        <v>0</v>
      </c>
      <c r="H47" s="20">
        <f t="shared" si="7"/>
        <v>1.599936966316823</v>
      </c>
      <c r="I47" s="21">
        <v>24</v>
      </c>
      <c r="J47" s="22">
        <f t="shared" ref="J47:J52" si="13">100-(K47/B47*100)</f>
        <v>35.639632559999995</v>
      </c>
      <c r="K47" s="20">
        <f t="shared" si="8"/>
        <v>1.2159520944007856</v>
      </c>
      <c r="L47" s="23">
        <f t="shared" ref="L47:L52" si="14">+(K47/365)*16</f>
        <v>5.3302009617568681E-2</v>
      </c>
      <c r="M47" s="20">
        <f t="shared" si="10"/>
        <v>1.5110853216532634</v>
      </c>
      <c r="N47" s="21">
        <v>125</v>
      </c>
      <c r="O47" s="21">
        <v>160</v>
      </c>
      <c r="P47" s="23">
        <f t="shared" ref="P47:P52" si="15">+Q47*N47</f>
        <v>1.1805354075416119</v>
      </c>
      <c r="Q47" s="115">
        <f t="shared" ref="Q47:Q52" si="16">+M47/O47</f>
        <v>9.4442832603328954E-3</v>
      </c>
      <c r="R47" s="119"/>
    </row>
    <row r="48" spans="1:18" ht="13.8" customHeight="1" x14ac:dyDescent="0.25">
      <c r="A48" s="19">
        <v>2013</v>
      </c>
      <c r="B48" s="20">
        <v>1.5124378926114512</v>
      </c>
      <c r="C48" s="21">
        <v>9.9099000000000004</v>
      </c>
      <c r="D48" s="20">
        <f t="shared" si="11"/>
        <v>1.362556809891549</v>
      </c>
      <c r="E48" s="21">
        <v>6</v>
      </c>
      <c r="F48" s="20">
        <f t="shared" si="12"/>
        <v>1.280803401298056</v>
      </c>
      <c r="G48" s="21">
        <v>0</v>
      </c>
      <c r="H48" s="20">
        <f t="shared" si="7"/>
        <v>1.280803401298056</v>
      </c>
      <c r="I48" s="21">
        <v>24</v>
      </c>
      <c r="J48" s="22">
        <f t="shared" si="13"/>
        <v>35.639632559999995</v>
      </c>
      <c r="K48" s="20">
        <f t="shared" si="8"/>
        <v>0.97341058498652255</v>
      </c>
      <c r="L48" s="23">
        <f t="shared" si="14"/>
        <v>4.2670053040505099E-2</v>
      </c>
      <c r="M48" s="20">
        <f t="shared" si="10"/>
        <v>1.2096746686717992</v>
      </c>
      <c r="N48" s="21">
        <v>125</v>
      </c>
      <c r="O48" s="21">
        <v>160</v>
      </c>
      <c r="P48" s="23">
        <f t="shared" si="15"/>
        <v>0.94505833489984314</v>
      </c>
      <c r="Q48" s="115">
        <f t="shared" si="16"/>
        <v>7.5604666791987451E-3</v>
      </c>
      <c r="R48" s="119"/>
    </row>
    <row r="49" spans="1:18" ht="13.8" customHeight="1" x14ac:dyDescent="0.25">
      <c r="A49" s="19">
        <v>2014</v>
      </c>
      <c r="B49" s="20">
        <v>1.5689646059357369</v>
      </c>
      <c r="C49" s="21">
        <v>9.9099000000000004</v>
      </c>
      <c r="D49" s="20">
        <f t="shared" si="11"/>
        <v>1.4134817824521113</v>
      </c>
      <c r="E49" s="21">
        <v>6</v>
      </c>
      <c r="F49" s="20">
        <f t="shared" si="12"/>
        <v>1.3286728755049846</v>
      </c>
      <c r="G49" s="21">
        <v>0</v>
      </c>
      <c r="H49" s="20">
        <f t="shared" si="7"/>
        <v>1.3286728755049846</v>
      </c>
      <c r="I49" s="21">
        <v>24</v>
      </c>
      <c r="J49" s="22">
        <f t="shared" si="13"/>
        <v>35.639632559999995</v>
      </c>
      <c r="K49" s="20">
        <f t="shared" si="8"/>
        <v>1.0097913853837883</v>
      </c>
      <c r="L49" s="23">
        <f t="shared" si="14"/>
        <v>4.4264827852440035E-2</v>
      </c>
      <c r="M49" s="20">
        <f t="shared" si="10"/>
        <v>1.2548857372027487</v>
      </c>
      <c r="N49" s="21">
        <v>125</v>
      </c>
      <c r="O49" s="21">
        <v>160</v>
      </c>
      <c r="P49" s="23">
        <f t="shared" si="15"/>
        <v>0.98037948218964732</v>
      </c>
      <c r="Q49" s="115">
        <f t="shared" si="16"/>
        <v>7.8430358575171787E-3</v>
      </c>
      <c r="R49" s="119"/>
    </row>
    <row r="50" spans="1:18" ht="13.8" customHeight="1" x14ac:dyDescent="0.25">
      <c r="A50" s="24">
        <v>2015</v>
      </c>
      <c r="B50" s="20">
        <v>1.477782391940208</v>
      </c>
      <c r="C50" s="21">
        <v>9.9099000000000004</v>
      </c>
      <c r="D50" s="26">
        <f t="shared" si="11"/>
        <v>1.3313356346813254</v>
      </c>
      <c r="E50" s="25">
        <v>6</v>
      </c>
      <c r="F50" s="26">
        <f t="shared" si="12"/>
        <v>1.2514554966004459</v>
      </c>
      <c r="G50" s="25">
        <v>0</v>
      </c>
      <c r="H50" s="20">
        <f t="shared" si="7"/>
        <v>1.2514554966004459</v>
      </c>
      <c r="I50" s="25">
        <v>24</v>
      </c>
      <c r="J50" s="27">
        <f t="shared" si="13"/>
        <v>35.639632559999995</v>
      </c>
      <c r="K50" s="20">
        <f t="shared" si="8"/>
        <v>0.95110617741633885</v>
      </c>
      <c r="L50" s="28">
        <f t="shared" si="14"/>
        <v>4.1692325585373759E-2</v>
      </c>
      <c r="M50" s="26">
        <f t="shared" ref="M50:M54" si="17">+L50*28.3495</f>
        <v>1.1819565841825532</v>
      </c>
      <c r="N50" s="25">
        <v>125</v>
      </c>
      <c r="O50" s="25">
        <v>160</v>
      </c>
      <c r="P50" s="28">
        <f t="shared" si="15"/>
        <v>0.9234035813926198</v>
      </c>
      <c r="Q50" s="116">
        <f t="shared" si="16"/>
        <v>7.387228651140958E-3</v>
      </c>
      <c r="R50" s="119"/>
    </row>
    <row r="51" spans="1:18" ht="13.8" customHeight="1" x14ac:dyDescent="0.25">
      <c r="A51" s="29">
        <v>2016</v>
      </c>
      <c r="B51" s="14">
        <v>0.99816541265823588</v>
      </c>
      <c r="C51" s="15">
        <v>9.9099000000000004</v>
      </c>
      <c r="D51" s="14">
        <f t="shared" si="11"/>
        <v>0.89924821842921732</v>
      </c>
      <c r="E51" s="30">
        <v>6</v>
      </c>
      <c r="F51" s="14">
        <f t="shared" si="12"/>
        <v>0.84529332532346424</v>
      </c>
      <c r="G51" s="30">
        <v>0</v>
      </c>
      <c r="H51" s="16">
        <f t="shared" si="7"/>
        <v>0.84529332532346424</v>
      </c>
      <c r="I51" s="30">
        <v>24</v>
      </c>
      <c r="J51" s="32">
        <f t="shared" si="13"/>
        <v>35.639632559999995</v>
      </c>
      <c r="K51" s="16">
        <f t="shared" si="8"/>
        <v>0.64242292724583283</v>
      </c>
      <c r="L51" s="33">
        <f t="shared" si="14"/>
        <v>2.8161005029954316E-2</v>
      </c>
      <c r="M51" s="14">
        <f t="shared" si="17"/>
        <v>0.79835041209668989</v>
      </c>
      <c r="N51" s="30">
        <v>125</v>
      </c>
      <c r="O51" s="30">
        <v>160</v>
      </c>
      <c r="P51" s="33">
        <f t="shared" si="15"/>
        <v>0.62371125945053896</v>
      </c>
      <c r="Q51" s="117">
        <f t="shared" si="16"/>
        <v>4.9896900756043116E-3</v>
      </c>
      <c r="R51" s="119"/>
    </row>
    <row r="52" spans="1:18" ht="13.8" customHeight="1" x14ac:dyDescent="0.25">
      <c r="A52" s="29">
        <v>2017</v>
      </c>
      <c r="B52" s="14">
        <v>1.2982928409609151</v>
      </c>
      <c r="C52" s="15">
        <v>9.9099000000000004</v>
      </c>
      <c r="D52" s="14">
        <f t="shared" si="11"/>
        <v>1.1696333187145294</v>
      </c>
      <c r="E52" s="30">
        <v>6</v>
      </c>
      <c r="F52" s="14">
        <f t="shared" si="12"/>
        <v>1.0994553195916577</v>
      </c>
      <c r="G52" s="30">
        <v>0</v>
      </c>
      <c r="H52" s="16">
        <f t="shared" si="7"/>
        <v>1.0994553195916577</v>
      </c>
      <c r="I52" s="30">
        <v>24</v>
      </c>
      <c r="J52" s="32">
        <f t="shared" si="13"/>
        <v>35.639632559999995</v>
      </c>
      <c r="K52" s="16">
        <f t="shared" si="8"/>
        <v>0.83558604288965976</v>
      </c>
      <c r="L52" s="33">
        <f t="shared" si="14"/>
        <v>3.6628429277354949E-2</v>
      </c>
      <c r="M52" s="14">
        <f t="shared" si="17"/>
        <v>1.0383976557983741</v>
      </c>
      <c r="N52" s="30">
        <v>125</v>
      </c>
      <c r="O52" s="30">
        <v>160</v>
      </c>
      <c r="P52" s="33">
        <f t="shared" si="15"/>
        <v>0.81124816859247972</v>
      </c>
      <c r="Q52" s="117">
        <f t="shared" si="16"/>
        <v>6.4899853487398376E-3</v>
      </c>
      <c r="R52" s="119"/>
    </row>
    <row r="53" spans="1:18" ht="13.8" customHeight="1" x14ac:dyDescent="0.25">
      <c r="A53" s="59">
        <v>2018</v>
      </c>
      <c r="B53" s="14">
        <v>1.2754040742130901</v>
      </c>
      <c r="C53" s="15">
        <v>9.9099000000000004</v>
      </c>
      <c r="D53" s="35">
        <f>+B53-B53*(C53/100)</f>
        <v>1.149012805862647</v>
      </c>
      <c r="E53" s="31">
        <v>6</v>
      </c>
      <c r="F53" s="35">
        <f>+(D53-D53*(E53)/100)</f>
        <v>1.0800720375108881</v>
      </c>
      <c r="G53" s="31">
        <v>0</v>
      </c>
      <c r="H53" s="80">
        <f>F53-(F53*G53/100)</f>
        <v>1.0800720375108881</v>
      </c>
      <c r="I53" s="31">
        <v>24</v>
      </c>
      <c r="J53" s="60">
        <f>100-(K53/B53*100)</f>
        <v>35.63963256000001</v>
      </c>
      <c r="K53" s="80">
        <f>+H53-H53*I53/100</f>
        <v>0.82085474850827489</v>
      </c>
      <c r="L53" s="61">
        <f>+(K53/365)*16</f>
        <v>3.5982673907212048E-2</v>
      </c>
      <c r="M53" s="35">
        <f t="shared" si="17"/>
        <v>1.020090813932508</v>
      </c>
      <c r="N53" s="31">
        <v>125</v>
      </c>
      <c r="O53" s="31">
        <v>160</v>
      </c>
      <c r="P53" s="61">
        <f>+Q53*N53</f>
        <v>0.79694594838477184</v>
      </c>
      <c r="Q53" s="120">
        <f>+M53/O53</f>
        <v>6.3755675870781747E-3</v>
      </c>
      <c r="R53" s="119"/>
    </row>
    <row r="54" spans="1:18" ht="13.8" customHeight="1" x14ac:dyDescent="0.25">
      <c r="A54" s="59">
        <v>2019</v>
      </c>
      <c r="B54" s="35">
        <v>1.0301221861714291</v>
      </c>
      <c r="C54" s="15">
        <v>9.9099000000000004</v>
      </c>
      <c r="D54" s="35">
        <f>+B54-B54*(C54/100)</f>
        <v>0.92803810764402672</v>
      </c>
      <c r="E54" s="31">
        <v>6</v>
      </c>
      <c r="F54" s="35">
        <f>+(D54-D54*(E54)/100)</f>
        <v>0.87235582118538513</v>
      </c>
      <c r="G54" s="31">
        <v>0</v>
      </c>
      <c r="H54" s="80">
        <f>F54-(F54*G54/100)</f>
        <v>0.87235582118538513</v>
      </c>
      <c r="I54" s="31">
        <v>24</v>
      </c>
      <c r="J54" s="60">
        <f>100-(K54/B54*100)</f>
        <v>35.639632559999995</v>
      </c>
      <c r="K54" s="80">
        <f>+H54-H54*I54/100</f>
        <v>0.66299042410089271</v>
      </c>
      <c r="L54" s="61">
        <f>+(K54/365)*16</f>
        <v>2.9062593933189818E-2</v>
      </c>
      <c r="M54" s="35">
        <f t="shared" si="17"/>
        <v>0.82391000670896475</v>
      </c>
      <c r="N54" s="31">
        <v>125</v>
      </c>
      <c r="O54" s="31">
        <v>160</v>
      </c>
      <c r="P54" s="61">
        <f>+Q54*N54</f>
        <v>0.64367969274137871</v>
      </c>
      <c r="Q54" s="120">
        <f>+M54/O54</f>
        <v>5.1494375419310293E-3</v>
      </c>
      <c r="R54" s="119"/>
    </row>
    <row r="55" spans="1:18" ht="13.8" customHeight="1" x14ac:dyDescent="0.25">
      <c r="A55" s="59">
        <v>2020</v>
      </c>
      <c r="B55" s="84" t="s">
        <v>8</v>
      </c>
      <c r="C55" s="84" t="s">
        <v>8</v>
      </c>
      <c r="D55" s="84" t="s">
        <v>8</v>
      </c>
      <c r="E55" s="84" t="s">
        <v>8</v>
      </c>
      <c r="F55" s="84" t="s">
        <v>8</v>
      </c>
      <c r="G55" s="84" t="s">
        <v>8</v>
      </c>
      <c r="H55" s="84" t="s">
        <v>8</v>
      </c>
      <c r="I55" s="84" t="s">
        <v>8</v>
      </c>
      <c r="J55" s="84" t="s">
        <v>8</v>
      </c>
      <c r="K55" s="84" t="s">
        <v>8</v>
      </c>
      <c r="L55" s="84" t="s">
        <v>8</v>
      </c>
      <c r="M55" s="84" t="s">
        <v>8</v>
      </c>
      <c r="N55" s="84" t="s">
        <v>8</v>
      </c>
      <c r="O55" s="84" t="s">
        <v>8</v>
      </c>
      <c r="P55" s="84" t="s">
        <v>8</v>
      </c>
      <c r="Q55" s="169" t="s">
        <v>8</v>
      </c>
      <c r="R55" s="119"/>
    </row>
    <row r="56" spans="1:18" ht="13.8" customHeight="1" x14ac:dyDescent="0.25">
      <c r="A56" s="19">
        <v>2021</v>
      </c>
      <c r="B56" s="76" t="s">
        <v>8</v>
      </c>
      <c r="C56" s="76" t="s">
        <v>8</v>
      </c>
      <c r="D56" s="76" t="s">
        <v>8</v>
      </c>
      <c r="E56" s="76" t="s">
        <v>8</v>
      </c>
      <c r="F56" s="76" t="s">
        <v>8</v>
      </c>
      <c r="G56" s="76" t="s">
        <v>8</v>
      </c>
      <c r="H56" s="76" t="s">
        <v>8</v>
      </c>
      <c r="I56" s="76" t="s">
        <v>8</v>
      </c>
      <c r="J56" s="76" t="s">
        <v>8</v>
      </c>
      <c r="K56" s="76" t="s">
        <v>8</v>
      </c>
      <c r="L56" s="76" t="s">
        <v>8</v>
      </c>
      <c r="M56" s="76" t="s">
        <v>8</v>
      </c>
      <c r="N56" s="76" t="s">
        <v>8</v>
      </c>
      <c r="O56" s="76" t="s">
        <v>8</v>
      </c>
      <c r="P56" s="76" t="s">
        <v>8</v>
      </c>
      <c r="Q56" s="170" t="s">
        <v>8</v>
      </c>
      <c r="R56" s="119"/>
    </row>
    <row r="57" spans="1:18" ht="13.8" customHeight="1" thickBot="1" x14ac:dyDescent="0.3">
      <c r="A57" s="123">
        <v>2022</v>
      </c>
      <c r="B57" s="135" t="s">
        <v>8</v>
      </c>
      <c r="C57" s="135" t="s">
        <v>8</v>
      </c>
      <c r="D57" s="135" t="s">
        <v>8</v>
      </c>
      <c r="E57" s="135" t="s">
        <v>8</v>
      </c>
      <c r="F57" s="135" t="s">
        <v>8</v>
      </c>
      <c r="G57" s="135" t="s">
        <v>8</v>
      </c>
      <c r="H57" s="135" t="s">
        <v>8</v>
      </c>
      <c r="I57" s="135" t="s">
        <v>8</v>
      </c>
      <c r="J57" s="135" t="s">
        <v>8</v>
      </c>
      <c r="K57" s="135" t="s">
        <v>8</v>
      </c>
      <c r="L57" s="135" t="s">
        <v>8</v>
      </c>
      <c r="M57" s="135" t="s">
        <v>8</v>
      </c>
      <c r="N57" s="135" t="s">
        <v>8</v>
      </c>
      <c r="O57" s="135" t="s">
        <v>8</v>
      </c>
      <c r="P57" s="135" t="s">
        <v>8</v>
      </c>
      <c r="Q57" s="171" t="s">
        <v>8</v>
      </c>
      <c r="R57" s="119"/>
    </row>
    <row r="58" spans="1:18" ht="15" customHeight="1" thickTop="1" x14ac:dyDescent="0.25">
      <c r="A58" s="7" t="s">
        <v>96</v>
      </c>
    </row>
    <row r="59" spans="1:18" ht="15" customHeight="1" x14ac:dyDescent="0.25">
      <c r="A59" s="7" t="s">
        <v>88</v>
      </c>
    </row>
    <row r="60" spans="1:18" ht="15" customHeight="1" x14ac:dyDescent="0.25">
      <c r="A60" s="7" t="s">
        <v>104</v>
      </c>
    </row>
    <row r="61" spans="1:18" ht="15" customHeight="1" x14ac:dyDescent="0.25">
      <c r="A61" s="7" t="s">
        <v>209</v>
      </c>
    </row>
    <row r="62" spans="1:18" ht="15" customHeight="1" x14ac:dyDescent="0.25">
      <c r="A62" s="7" t="s">
        <v>210</v>
      </c>
    </row>
    <row r="63" spans="1:18" ht="15" customHeight="1" x14ac:dyDescent="0.25">
      <c r="A63" s="7" t="s">
        <v>105</v>
      </c>
    </row>
    <row r="64" spans="1:18" ht="15" customHeight="1" x14ac:dyDescent="0.25">
      <c r="A64" s="7" t="s">
        <v>185</v>
      </c>
    </row>
    <row r="65" spans="1:1" ht="15" customHeight="1" x14ac:dyDescent="0.25">
      <c r="A65" s="7" t="s">
        <v>188</v>
      </c>
    </row>
    <row r="66" spans="1:1" ht="15" customHeight="1" x14ac:dyDescent="0.25">
      <c r="A66"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11">
    <pageSetUpPr fitToPage="1"/>
  </sheetPr>
  <dimension ref="A1:R66"/>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161</v>
      </c>
      <c r="B1" s="129"/>
      <c r="C1" s="129"/>
      <c r="D1" s="129"/>
      <c r="E1" s="129"/>
      <c r="F1" s="43"/>
      <c r="G1" s="129"/>
      <c r="H1" s="43"/>
      <c r="I1" s="129"/>
      <c r="J1" s="129"/>
      <c r="K1" s="129"/>
      <c r="L1" s="129"/>
      <c r="M1" s="129"/>
      <c r="N1" s="129"/>
      <c r="O1" s="129"/>
      <c r="P1" s="129"/>
      <c r="Q1" s="129"/>
    </row>
    <row r="2" spans="1:18" ht="36" customHeight="1" thickTop="1" x14ac:dyDescent="0.25">
      <c r="A2" s="52" t="s">
        <v>0</v>
      </c>
      <c r="B2" s="53" t="s">
        <v>141</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0"/>
      <c r="B4" s="58" t="s">
        <v>80</v>
      </c>
      <c r="C4" s="58" t="s">
        <v>81</v>
      </c>
      <c r="D4" s="58" t="s">
        <v>80</v>
      </c>
      <c r="E4" s="58" t="s">
        <v>81</v>
      </c>
      <c r="F4" s="58" t="s">
        <v>80</v>
      </c>
      <c r="G4" s="58" t="s">
        <v>81</v>
      </c>
      <c r="H4" s="58" t="s">
        <v>80</v>
      </c>
      <c r="I4" s="58" t="s">
        <v>81</v>
      </c>
      <c r="J4" s="58" t="s">
        <v>81</v>
      </c>
      <c r="K4" s="58" t="s">
        <v>80</v>
      </c>
      <c r="L4" s="58" t="s">
        <v>82</v>
      </c>
      <c r="M4" s="58" t="s">
        <v>83</v>
      </c>
      <c r="N4" s="58" t="s">
        <v>84</v>
      </c>
      <c r="O4" s="58" t="s">
        <v>85</v>
      </c>
      <c r="P4" s="58" t="s">
        <v>84</v>
      </c>
      <c r="Q4" s="130" t="s">
        <v>86</v>
      </c>
      <c r="R4" s="119"/>
    </row>
    <row r="5" spans="1:18" ht="13.8" customHeight="1" x14ac:dyDescent="0.25">
      <c r="A5" s="13">
        <v>1970</v>
      </c>
      <c r="B5" s="14">
        <v>0.71016620174394807</v>
      </c>
      <c r="C5" s="15">
        <v>4.7619047619047725</v>
      </c>
      <c r="D5" s="16">
        <f t="shared" ref="D5:D46" si="0">+B5-B5*(C5/100)</f>
        <v>0.67634876356566476</v>
      </c>
      <c r="E5" s="15">
        <v>6</v>
      </c>
      <c r="F5" s="16">
        <f t="shared" ref="F5:F46" si="1">+(D5-D5*(E5)/100)</f>
        <v>0.63576783775172485</v>
      </c>
      <c r="G5" s="15">
        <v>0</v>
      </c>
      <c r="H5" s="16">
        <f>F5-(F5*G5/100)</f>
        <v>0.63576783775172485</v>
      </c>
      <c r="I5" s="15">
        <v>27</v>
      </c>
      <c r="J5" s="17">
        <f t="shared" ref="J5:J46" si="2">100-(K5/B5*100)</f>
        <v>34.64761904761906</v>
      </c>
      <c r="K5" s="16">
        <f>+H5-H5*I5/100</f>
        <v>0.46411052155875909</v>
      </c>
      <c r="L5" s="18">
        <f t="shared" ref="L5:L46" si="3">+(K5/365)*16</f>
        <v>2.0344570808055192E-2</v>
      </c>
      <c r="M5" s="16">
        <f t="shared" ref="M5:M37" si="4">+L5*28.3495</f>
        <v>0.57675841012296059</v>
      </c>
      <c r="N5" s="15">
        <v>189</v>
      </c>
      <c r="O5" s="15">
        <v>180</v>
      </c>
      <c r="P5" s="18">
        <f t="shared" ref="P5:P46" si="5">+Q5*N5</f>
        <v>0.60559633062910856</v>
      </c>
      <c r="Q5" s="114">
        <f t="shared" ref="Q5:Q46" si="6">+M5/O5</f>
        <v>3.2042133895720032E-3</v>
      </c>
      <c r="R5" s="119"/>
    </row>
    <row r="6" spans="1:18" ht="13.8" customHeight="1" x14ac:dyDescent="0.25">
      <c r="A6" s="19">
        <v>1971</v>
      </c>
      <c r="B6" s="20">
        <v>0.62989198742180752</v>
      </c>
      <c r="C6" s="21">
        <v>4.7619047619047725</v>
      </c>
      <c r="D6" s="20">
        <f t="shared" si="0"/>
        <v>0.59989713087791185</v>
      </c>
      <c r="E6" s="21">
        <v>6</v>
      </c>
      <c r="F6" s="20">
        <f t="shared" si="1"/>
        <v>0.56390330302523717</v>
      </c>
      <c r="G6" s="21">
        <v>0</v>
      </c>
      <c r="H6" s="20">
        <f t="shared" ref="H6:H52" si="7">F6-(F6*G6/100)</f>
        <v>0.56390330302523717</v>
      </c>
      <c r="I6" s="21">
        <v>27</v>
      </c>
      <c r="J6" s="22">
        <f t="shared" si="2"/>
        <v>34.647619047619045</v>
      </c>
      <c r="K6" s="20">
        <f t="shared" ref="K6:K52" si="8">+H6-H6*I6/100</f>
        <v>0.41164941120842313</v>
      </c>
      <c r="L6" s="23">
        <f t="shared" si="3"/>
        <v>1.8044905696807591E-2</v>
      </c>
      <c r="M6" s="20">
        <f t="shared" si="4"/>
        <v>0.51156405405164673</v>
      </c>
      <c r="N6" s="21">
        <v>189</v>
      </c>
      <c r="O6" s="21">
        <v>180</v>
      </c>
      <c r="P6" s="23">
        <f t="shared" si="5"/>
        <v>0.537142256754229</v>
      </c>
      <c r="Q6" s="115">
        <f t="shared" si="6"/>
        <v>2.8420225225091484E-3</v>
      </c>
      <c r="R6" s="119"/>
    </row>
    <row r="7" spans="1:18" ht="13.8" customHeight="1" x14ac:dyDescent="0.25">
      <c r="A7" s="19">
        <v>1972</v>
      </c>
      <c r="B7" s="20">
        <v>0.65446220985630987</v>
      </c>
      <c r="C7" s="21">
        <v>4.7619047619047725</v>
      </c>
      <c r="D7" s="20">
        <f t="shared" si="0"/>
        <v>0.62329734272029502</v>
      </c>
      <c r="E7" s="21">
        <v>6</v>
      </c>
      <c r="F7" s="20">
        <f t="shared" si="1"/>
        <v>0.58589950215707731</v>
      </c>
      <c r="G7" s="21">
        <v>0</v>
      </c>
      <c r="H7" s="20">
        <f t="shared" si="7"/>
        <v>0.58589950215707731</v>
      </c>
      <c r="I7" s="21">
        <v>27</v>
      </c>
      <c r="J7" s="22">
        <f t="shared" si="2"/>
        <v>34.64761904761906</v>
      </c>
      <c r="K7" s="20">
        <f t="shared" si="8"/>
        <v>0.42770663657466645</v>
      </c>
      <c r="L7" s="23">
        <f t="shared" si="3"/>
        <v>1.8748784069026473E-2</v>
      </c>
      <c r="M7" s="20">
        <f t="shared" si="4"/>
        <v>0.53151865396486597</v>
      </c>
      <c r="N7" s="21">
        <v>189</v>
      </c>
      <c r="O7" s="21">
        <v>180</v>
      </c>
      <c r="P7" s="23">
        <f t="shared" si="5"/>
        <v>0.55809458666310929</v>
      </c>
      <c r="Q7" s="115">
        <f t="shared" si="6"/>
        <v>2.952881410915922E-3</v>
      </c>
      <c r="R7" s="119"/>
    </row>
    <row r="8" spans="1:18" ht="13.8" customHeight="1" x14ac:dyDescent="0.25">
      <c r="A8" s="19">
        <v>1973</v>
      </c>
      <c r="B8" s="20">
        <v>0.67229801471386308</v>
      </c>
      <c r="C8" s="21">
        <v>4.7619047619047725</v>
      </c>
      <c r="D8" s="20">
        <f t="shared" si="0"/>
        <v>0.64028382353701241</v>
      </c>
      <c r="E8" s="21">
        <v>6</v>
      </c>
      <c r="F8" s="20">
        <f t="shared" si="1"/>
        <v>0.60186679412479172</v>
      </c>
      <c r="G8" s="21">
        <v>0</v>
      </c>
      <c r="H8" s="20">
        <f t="shared" si="7"/>
        <v>0.60186679412479172</v>
      </c>
      <c r="I8" s="21">
        <v>27</v>
      </c>
      <c r="J8" s="22">
        <f t="shared" si="2"/>
        <v>34.647619047619045</v>
      </c>
      <c r="K8" s="20">
        <f t="shared" si="8"/>
        <v>0.43936275971109795</v>
      </c>
      <c r="L8" s="23">
        <f t="shared" si="3"/>
        <v>1.9259737411993334E-2</v>
      </c>
      <c r="M8" s="20">
        <f t="shared" si="4"/>
        <v>0.54600392576130496</v>
      </c>
      <c r="N8" s="21">
        <v>189</v>
      </c>
      <c r="O8" s="21">
        <v>180</v>
      </c>
      <c r="P8" s="23">
        <f t="shared" si="5"/>
        <v>0.5733041220493702</v>
      </c>
      <c r="Q8" s="115">
        <f t="shared" si="6"/>
        <v>3.0333551431183611E-3</v>
      </c>
      <c r="R8" s="119"/>
    </row>
    <row r="9" spans="1:18" ht="13.8" customHeight="1" x14ac:dyDescent="0.25">
      <c r="A9" s="19">
        <v>1974</v>
      </c>
      <c r="B9" s="20">
        <v>0.62807803454693389</v>
      </c>
      <c r="C9" s="21">
        <v>4.7619047619047725</v>
      </c>
      <c r="D9" s="20">
        <f t="shared" si="0"/>
        <v>0.59816955671136551</v>
      </c>
      <c r="E9" s="21">
        <v>6</v>
      </c>
      <c r="F9" s="20">
        <f t="shared" si="1"/>
        <v>0.56227938330868354</v>
      </c>
      <c r="G9" s="21">
        <v>0</v>
      </c>
      <c r="H9" s="20">
        <f t="shared" si="7"/>
        <v>0.56227938330868354</v>
      </c>
      <c r="I9" s="21">
        <v>27</v>
      </c>
      <c r="J9" s="22">
        <f t="shared" si="2"/>
        <v>34.647619047619074</v>
      </c>
      <c r="K9" s="20">
        <f t="shared" si="8"/>
        <v>0.41046394981533896</v>
      </c>
      <c r="L9" s="23">
        <f t="shared" si="3"/>
        <v>1.7992940265877871E-2</v>
      </c>
      <c r="M9" s="20">
        <f t="shared" si="4"/>
        <v>0.5100908600675047</v>
      </c>
      <c r="N9" s="21">
        <v>189</v>
      </c>
      <c r="O9" s="21">
        <v>180</v>
      </c>
      <c r="P9" s="23">
        <f t="shared" si="5"/>
        <v>0.53559540307087994</v>
      </c>
      <c r="Q9" s="115">
        <f t="shared" si="6"/>
        <v>2.8338381114861371E-3</v>
      </c>
      <c r="R9" s="119"/>
    </row>
    <row r="10" spans="1:18" ht="13.8" customHeight="1" x14ac:dyDescent="0.25">
      <c r="A10" s="19">
        <v>1975</v>
      </c>
      <c r="B10" s="20">
        <v>0.53721530006065576</v>
      </c>
      <c r="C10" s="21">
        <v>4.7619047619047725</v>
      </c>
      <c r="D10" s="20">
        <f t="shared" si="0"/>
        <v>0.51163361910538641</v>
      </c>
      <c r="E10" s="21">
        <v>6</v>
      </c>
      <c r="F10" s="20">
        <f t="shared" si="1"/>
        <v>0.48093560195906321</v>
      </c>
      <c r="G10" s="21">
        <v>0</v>
      </c>
      <c r="H10" s="20">
        <f t="shared" si="7"/>
        <v>0.48093560195906321</v>
      </c>
      <c r="I10" s="21">
        <v>27</v>
      </c>
      <c r="J10" s="22">
        <f t="shared" si="2"/>
        <v>34.64761904761906</v>
      </c>
      <c r="K10" s="20">
        <f t="shared" si="8"/>
        <v>0.35108298943011612</v>
      </c>
      <c r="L10" s="23">
        <f t="shared" si="3"/>
        <v>1.5389939262690023E-2</v>
      </c>
      <c r="M10" s="20">
        <f t="shared" si="4"/>
        <v>0.43629708312763077</v>
      </c>
      <c r="N10" s="21">
        <v>189</v>
      </c>
      <c r="O10" s="21">
        <v>180</v>
      </c>
      <c r="P10" s="23">
        <f t="shared" si="5"/>
        <v>0.45811193728401228</v>
      </c>
      <c r="Q10" s="115">
        <f t="shared" si="6"/>
        <v>2.4238726840423931E-3</v>
      </c>
      <c r="R10" s="119"/>
    </row>
    <row r="11" spans="1:18" ht="13.8" customHeight="1" x14ac:dyDescent="0.25">
      <c r="A11" s="13">
        <v>1976</v>
      </c>
      <c r="B11" s="14">
        <v>0.50071777466920442</v>
      </c>
      <c r="C11" s="15">
        <v>4.7619047619047725</v>
      </c>
      <c r="D11" s="16">
        <f t="shared" si="0"/>
        <v>0.47687407111352798</v>
      </c>
      <c r="E11" s="15">
        <v>6</v>
      </c>
      <c r="F11" s="16">
        <f t="shared" si="1"/>
        <v>0.44826162684671628</v>
      </c>
      <c r="G11" s="15">
        <v>0</v>
      </c>
      <c r="H11" s="16">
        <f t="shared" si="7"/>
        <v>0.44826162684671628</v>
      </c>
      <c r="I11" s="15">
        <v>27</v>
      </c>
      <c r="J11" s="17">
        <f t="shared" si="2"/>
        <v>34.64761904761906</v>
      </c>
      <c r="K11" s="16">
        <f t="shared" si="8"/>
        <v>0.32723098759810287</v>
      </c>
      <c r="L11" s="18">
        <f t="shared" si="3"/>
        <v>1.4344372059094921E-2</v>
      </c>
      <c r="M11" s="16">
        <f t="shared" si="4"/>
        <v>0.40665577568931144</v>
      </c>
      <c r="N11" s="15">
        <v>189</v>
      </c>
      <c r="O11" s="15">
        <v>180</v>
      </c>
      <c r="P11" s="18">
        <f t="shared" si="5"/>
        <v>0.42698856447377698</v>
      </c>
      <c r="Q11" s="114">
        <f t="shared" si="6"/>
        <v>2.259198753829508E-3</v>
      </c>
      <c r="R11" s="119"/>
    </row>
    <row r="12" spans="1:18" ht="13.8" customHeight="1" x14ac:dyDescent="0.25">
      <c r="A12" s="13">
        <v>1977</v>
      </c>
      <c r="B12" s="14">
        <v>0.41577558924622798</v>
      </c>
      <c r="C12" s="15">
        <v>4.7619047619047725</v>
      </c>
      <c r="D12" s="16">
        <f t="shared" si="0"/>
        <v>0.39597675166307422</v>
      </c>
      <c r="E12" s="15">
        <v>6</v>
      </c>
      <c r="F12" s="16">
        <f t="shared" si="1"/>
        <v>0.37221814656328978</v>
      </c>
      <c r="G12" s="15">
        <v>0</v>
      </c>
      <c r="H12" s="16">
        <f t="shared" si="7"/>
        <v>0.37221814656328978</v>
      </c>
      <c r="I12" s="15">
        <v>27</v>
      </c>
      <c r="J12" s="17">
        <f t="shared" si="2"/>
        <v>34.647619047619045</v>
      </c>
      <c r="K12" s="16">
        <f t="shared" si="8"/>
        <v>0.27171924699120154</v>
      </c>
      <c r="L12" s="18">
        <f t="shared" si="3"/>
        <v>1.1910980690025273E-2</v>
      </c>
      <c r="M12" s="16">
        <f t="shared" si="4"/>
        <v>0.33767034707187144</v>
      </c>
      <c r="N12" s="15">
        <v>189</v>
      </c>
      <c r="O12" s="15">
        <v>180</v>
      </c>
      <c r="P12" s="18">
        <f t="shared" si="5"/>
        <v>0.35455386442546499</v>
      </c>
      <c r="Q12" s="114">
        <f t="shared" si="6"/>
        <v>1.8759463726215079E-3</v>
      </c>
      <c r="R12" s="119"/>
    </row>
    <row r="13" spans="1:18" ht="13.8" customHeight="1" x14ac:dyDescent="0.25">
      <c r="A13" s="13">
        <v>1978</v>
      </c>
      <c r="B13" s="14">
        <v>0.47760181503695209</v>
      </c>
      <c r="C13" s="15">
        <v>4.7619047619047725</v>
      </c>
      <c r="D13" s="16">
        <f t="shared" si="0"/>
        <v>0.45485887146376386</v>
      </c>
      <c r="E13" s="15">
        <v>6</v>
      </c>
      <c r="F13" s="16">
        <f t="shared" si="1"/>
        <v>0.42756733917593803</v>
      </c>
      <c r="G13" s="15">
        <v>0</v>
      </c>
      <c r="H13" s="16">
        <f t="shared" si="7"/>
        <v>0.42756733917593803</v>
      </c>
      <c r="I13" s="15">
        <v>27</v>
      </c>
      <c r="J13" s="17">
        <f t="shared" si="2"/>
        <v>34.647619047619045</v>
      </c>
      <c r="K13" s="16">
        <f t="shared" si="8"/>
        <v>0.31212415759843476</v>
      </c>
      <c r="L13" s="18">
        <f t="shared" si="3"/>
        <v>1.3682154853630018E-2</v>
      </c>
      <c r="M13" s="16">
        <f t="shared" si="4"/>
        <v>0.38788224902298418</v>
      </c>
      <c r="N13" s="15">
        <v>189</v>
      </c>
      <c r="O13" s="15">
        <v>180</v>
      </c>
      <c r="P13" s="18">
        <f t="shared" si="5"/>
        <v>0.40727636147413337</v>
      </c>
      <c r="Q13" s="114">
        <f t="shared" si="6"/>
        <v>2.1549013834610232E-3</v>
      </c>
      <c r="R13" s="119"/>
    </row>
    <row r="14" spans="1:18" ht="13.8" customHeight="1" x14ac:dyDescent="0.25">
      <c r="A14" s="13">
        <v>1979</v>
      </c>
      <c r="B14" s="14">
        <v>0.52275665948323735</v>
      </c>
      <c r="C14" s="15">
        <v>4.7619047619047725</v>
      </c>
      <c r="D14" s="16">
        <f t="shared" si="0"/>
        <v>0.49786348522213075</v>
      </c>
      <c r="E14" s="15">
        <v>6</v>
      </c>
      <c r="F14" s="16">
        <f t="shared" si="1"/>
        <v>0.46799167610880288</v>
      </c>
      <c r="G14" s="15">
        <v>0</v>
      </c>
      <c r="H14" s="16">
        <f t="shared" si="7"/>
        <v>0.46799167610880288</v>
      </c>
      <c r="I14" s="15">
        <v>27</v>
      </c>
      <c r="J14" s="17">
        <f t="shared" si="2"/>
        <v>34.64761904761906</v>
      </c>
      <c r="K14" s="16">
        <f t="shared" si="8"/>
        <v>0.34163392355942612</v>
      </c>
      <c r="L14" s="18">
        <f t="shared" si="3"/>
        <v>1.4975733635481693E-2</v>
      </c>
      <c r="M14" s="16">
        <f t="shared" si="4"/>
        <v>0.42455456069908826</v>
      </c>
      <c r="N14" s="15">
        <v>189</v>
      </c>
      <c r="O14" s="15">
        <v>180</v>
      </c>
      <c r="P14" s="18">
        <f t="shared" si="5"/>
        <v>0.44578228873404269</v>
      </c>
      <c r="Q14" s="114">
        <f t="shared" si="6"/>
        <v>2.3586364483282681E-3</v>
      </c>
      <c r="R14" s="119"/>
    </row>
    <row r="15" spans="1:18" ht="13.8" customHeight="1" x14ac:dyDescent="0.25">
      <c r="A15" s="13">
        <v>1980</v>
      </c>
      <c r="B15" s="14">
        <v>0.49352291789255509</v>
      </c>
      <c r="C15" s="15">
        <v>4.7619047619047725</v>
      </c>
      <c r="D15" s="16">
        <f t="shared" si="0"/>
        <v>0.47002182656433811</v>
      </c>
      <c r="E15" s="15">
        <v>6</v>
      </c>
      <c r="F15" s="16">
        <f t="shared" si="1"/>
        <v>0.44182051697047781</v>
      </c>
      <c r="G15" s="15">
        <v>0</v>
      </c>
      <c r="H15" s="16">
        <f t="shared" si="7"/>
        <v>0.44182051697047781</v>
      </c>
      <c r="I15" s="15">
        <v>27</v>
      </c>
      <c r="J15" s="17">
        <f t="shared" si="2"/>
        <v>34.647619047619074</v>
      </c>
      <c r="K15" s="16">
        <f t="shared" si="8"/>
        <v>0.32252897738844877</v>
      </c>
      <c r="L15" s="18">
        <f t="shared" si="3"/>
        <v>1.4138256543055288E-2</v>
      </c>
      <c r="M15" s="16">
        <f t="shared" si="4"/>
        <v>0.4008125038673459</v>
      </c>
      <c r="N15" s="15">
        <v>189</v>
      </c>
      <c r="O15" s="15">
        <v>180</v>
      </c>
      <c r="P15" s="18">
        <f t="shared" si="5"/>
        <v>0.4208531290607132</v>
      </c>
      <c r="Q15" s="114">
        <f t="shared" si="6"/>
        <v>2.2267361325963662E-3</v>
      </c>
      <c r="R15" s="119"/>
    </row>
    <row r="16" spans="1:18" ht="13.8" customHeight="1" x14ac:dyDescent="0.25">
      <c r="A16" s="19">
        <v>1981</v>
      </c>
      <c r="B16" s="20">
        <v>0.5223728725115887</v>
      </c>
      <c r="C16" s="21">
        <v>4.7619047619047725</v>
      </c>
      <c r="D16" s="20">
        <f t="shared" si="0"/>
        <v>0.4974979738205606</v>
      </c>
      <c r="E16" s="21">
        <v>6</v>
      </c>
      <c r="F16" s="20">
        <f t="shared" si="1"/>
        <v>0.46764809539132696</v>
      </c>
      <c r="G16" s="21">
        <v>0</v>
      </c>
      <c r="H16" s="20">
        <f t="shared" si="7"/>
        <v>0.46764809539132696</v>
      </c>
      <c r="I16" s="21">
        <v>27</v>
      </c>
      <c r="J16" s="22">
        <f t="shared" si="2"/>
        <v>34.64761904761906</v>
      </c>
      <c r="K16" s="20">
        <f t="shared" si="8"/>
        <v>0.34138310963566865</v>
      </c>
      <c r="L16" s="23">
        <f t="shared" si="3"/>
        <v>1.4964739052522462E-2</v>
      </c>
      <c r="M16" s="20">
        <f t="shared" si="4"/>
        <v>0.4242428697694855</v>
      </c>
      <c r="N16" s="21">
        <v>189</v>
      </c>
      <c r="O16" s="21">
        <v>180</v>
      </c>
      <c r="P16" s="23">
        <f t="shared" si="5"/>
        <v>0.44545501325795978</v>
      </c>
      <c r="Q16" s="115">
        <f t="shared" si="6"/>
        <v>2.3569048320526971E-3</v>
      </c>
      <c r="R16" s="119"/>
    </row>
    <row r="17" spans="1:18" ht="13.8" customHeight="1" x14ac:dyDescent="0.25">
      <c r="A17" s="19">
        <v>1982</v>
      </c>
      <c r="B17" s="20">
        <v>0.34517718400606406</v>
      </c>
      <c r="C17" s="21">
        <v>4.7619047619047725</v>
      </c>
      <c r="D17" s="20">
        <f t="shared" si="0"/>
        <v>0.3287401752438705</v>
      </c>
      <c r="E17" s="21">
        <v>6</v>
      </c>
      <c r="F17" s="20">
        <f t="shared" si="1"/>
        <v>0.30901576472923825</v>
      </c>
      <c r="G17" s="21">
        <v>0</v>
      </c>
      <c r="H17" s="20">
        <f t="shared" si="7"/>
        <v>0.30901576472923825</v>
      </c>
      <c r="I17" s="21">
        <v>27</v>
      </c>
      <c r="J17" s="22">
        <f t="shared" si="2"/>
        <v>34.64761904761906</v>
      </c>
      <c r="K17" s="20">
        <f t="shared" si="8"/>
        <v>0.22558150825234391</v>
      </c>
      <c r="L17" s="23">
        <f t="shared" si="3"/>
        <v>9.8885044713356227E-3</v>
      </c>
      <c r="M17" s="20">
        <f t="shared" si="4"/>
        <v>0.28033415751012924</v>
      </c>
      <c r="N17" s="21">
        <v>189</v>
      </c>
      <c r="O17" s="21">
        <v>180</v>
      </c>
      <c r="P17" s="23">
        <f t="shared" si="5"/>
        <v>0.29435086538563571</v>
      </c>
      <c r="Q17" s="115">
        <f t="shared" si="6"/>
        <v>1.5574119861673846E-3</v>
      </c>
      <c r="R17" s="119"/>
    </row>
    <row r="18" spans="1:18" ht="13.8" customHeight="1" x14ac:dyDescent="0.25">
      <c r="A18" s="19">
        <v>1983</v>
      </c>
      <c r="B18" s="20">
        <v>0.31061812067074396</v>
      </c>
      <c r="C18" s="21">
        <v>4.7619047619047725</v>
      </c>
      <c r="D18" s="20">
        <f t="shared" si="0"/>
        <v>0.2958267815911847</v>
      </c>
      <c r="E18" s="21">
        <v>6</v>
      </c>
      <c r="F18" s="20">
        <f t="shared" si="1"/>
        <v>0.27807717469571364</v>
      </c>
      <c r="G18" s="21">
        <v>0</v>
      </c>
      <c r="H18" s="20">
        <f t="shared" si="7"/>
        <v>0.27807717469571364</v>
      </c>
      <c r="I18" s="21">
        <v>27</v>
      </c>
      <c r="J18" s="22">
        <f t="shared" si="2"/>
        <v>34.647619047619045</v>
      </c>
      <c r="K18" s="20">
        <f t="shared" si="8"/>
        <v>0.20299633752787094</v>
      </c>
      <c r="L18" s="23">
        <f t="shared" si="3"/>
        <v>8.898469590262836E-3</v>
      </c>
      <c r="M18" s="20">
        <f t="shared" si="4"/>
        <v>0.25226716364915625</v>
      </c>
      <c r="N18" s="21">
        <v>189</v>
      </c>
      <c r="O18" s="21">
        <v>180</v>
      </c>
      <c r="P18" s="23">
        <f t="shared" si="5"/>
        <v>0.26488052183161404</v>
      </c>
      <c r="Q18" s="115">
        <f t="shared" si="6"/>
        <v>1.4014842424953124E-3</v>
      </c>
      <c r="R18" s="119"/>
    </row>
    <row r="19" spans="1:18" ht="13.8" customHeight="1" x14ac:dyDescent="0.25">
      <c r="A19" s="19">
        <v>1984</v>
      </c>
      <c r="B19" s="20">
        <v>0.4689906409193223</v>
      </c>
      <c r="C19" s="21">
        <v>4.7619047619047725</v>
      </c>
      <c r="D19" s="20">
        <f t="shared" si="0"/>
        <v>0.44665775325649737</v>
      </c>
      <c r="E19" s="21">
        <v>6</v>
      </c>
      <c r="F19" s="20">
        <f t="shared" si="1"/>
        <v>0.41985828806110753</v>
      </c>
      <c r="G19" s="21">
        <v>0</v>
      </c>
      <c r="H19" s="20">
        <f t="shared" si="7"/>
        <v>0.41985828806110753</v>
      </c>
      <c r="I19" s="21">
        <v>27</v>
      </c>
      <c r="J19" s="22">
        <f t="shared" si="2"/>
        <v>34.64761904761906</v>
      </c>
      <c r="K19" s="20">
        <f t="shared" si="8"/>
        <v>0.30649655028460848</v>
      </c>
      <c r="L19" s="23">
        <f t="shared" si="3"/>
        <v>1.3435465217955441E-2</v>
      </c>
      <c r="M19" s="20">
        <f t="shared" si="4"/>
        <v>0.38088872119642775</v>
      </c>
      <c r="N19" s="21">
        <v>189</v>
      </c>
      <c r="O19" s="21">
        <v>180</v>
      </c>
      <c r="P19" s="23">
        <f t="shared" si="5"/>
        <v>0.39993315725624912</v>
      </c>
      <c r="Q19" s="115">
        <f t="shared" si="6"/>
        <v>2.1160484510912652E-3</v>
      </c>
      <c r="R19" s="119"/>
    </row>
    <row r="20" spans="1:18" ht="13.8" customHeight="1" x14ac:dyDescent="0.25">
      <c r="A20" s="19">
        <v>1985</v>
      </c>
      <c r="B20" s="20">
        <v>0.3631586892890391</v>
      </c>
      <c r="C20" s="21">
        <v>4.7619047619047725</v>
      </c>
      <c r="D20" s="20">
        <f t="shared" si="0"/>
        <v>0.34586541837051338</v>
      </c>
      <c r="E20" s="21">
        <v>6</v>
      </c>
      <c r="F20" s="20">
        <f t="shared" si="1"/>
        <v>0.32511349326828259</v>
      </c>
      <c r="G20" s="21">
        <v>0</v>
      </c>
      <c r="H20" s="20">
        <f t="shared" si="7"/>
        <v>0.32511349326828259</v>
      </c>
      <c r="I20" s="21">
        <v>27</v>
      </c>
      <c r="J20" s="22">
        <f t="shared" si="2"/>
        <v>34.647619047619045</v>
      </c>
      <c r="K20" s="20">
        <f t="shared" si="8"/>
        <v>0.23733285008584631</v>
      </c>
      <c r="L20" s="23">
        <f t="shared" si="3"/>
        <v>1.0403631784585044E-2</v>
      </c>
      <c r="M20" s="20">
        <f t="shared" si="4"/>
        <v>0.2949377592770937</v>
      </c>
      <c r="N20" s="21">
        <v>189</v>
      </c>
      <c r="O20" s="21">
        <v>180</v>
      </c>
      <c r="P20" s="23">
        <f t="shared" si="5"/>
        <v>0.30968464724094835</v>
      </c>
      <c r="Q20" s="115">
        <f t="shared" si="6"/>
        <v>1.638543107094965E-3</v>
      </c>
      <c r="R20" s="119"/>
    </row>
    <row r="21" spans="1:18" ht="13.8" customHeight="1" x14ac:dyDescent="0.25">
      <c r="A21" s="13">
        <v>1986</v>
      </c>
      <c r="B21" s="14">
        <v>0.45802843121366626</v>
      </c>
      <c r="C21" s="15">
        <v>4.7619047619047725</v>
      </c>
      <c r="D21" s="16">
        <f t="shared" si="0"/>
        <v>0.43621755353682495</v>
      </c>
      <c r="E21" s="15">
        <v>6</v>
      </c>
      <c r="F21" s="16">
        <f t="shared" si="1"/>
        <v>0.41004450032461548</v>
      </c>
      <c r="G21" s="15">
        <v>0</v>
      </c>
      <c r="H21" s="16">
        <f t="shared" si="7"/>
        <v>0.41004450032461548</v>
      </c>
      <c r="I21" s="15">
        <v>27</v>
      </c>
      <c r="J21" s="17">
        <f t="shared" si="2"/>
        <v>34.647619047619045</v>
      </c>
      <c r="K21" s="16">
        <f t="shared" si="8"/>
        <v>0.29933248523696931</v>
      </c>
      <c r="L21" s="18">
        <f t="shared" si="3"/>
        <v>1.3121424010387695E-2</v>
      </c>
      <c r="M21" s="16">
        <f t="shared" si="4"/>
        <v>0.37198580998248598</v>
      </c>
      <c r="N21" s="15">
        <v>189</v>
      </c>
      <c r="O21" s="15">
        <v>180</v>
      </c>
      <c r="P21" s="18">
        <f t="shared" si="5"/>
        <v>0.39058510048161027</v>
      </c>
      <c r="Q21" s="114">
        <f t="shared" si="6"/>
        <v>2.0665878332360331E-3</v>
      </c>
      <c r="R21" s="119"/>
    </row>
    <row r="22" spans="1:18" ht="13.8" customHeight="1" x14ac:dyDescent="0.25">
      <c r="A22" s="13">
        <v>1987</v>
      </c>
      <c r="B22" s="14">
        <v>0.38686347836114721</v>
      </c>
      <c r="C22" s="15">
        <v>4.7619047619047725</v>
      </c>
      <c r="D22" s="16">
        <f t="shared" si="0"/>
        <v>0.36844140796299729</v>
      </c>
      <c r="E22" s="15">
        <v>6</v>
      </c>
      <c r="F22" s="16">
        <f t="shared" si="1"/>
        <v>0.34633492348521744</v>
      </c>
      <c r="G22" s="15">
        <v>0</v>
      </c>
      <c r="H22" s="16">
        <f t="shared" si="7"/>
        <v>0.34633492348521744</v>
      </c>
      <c r="I22" s="15">
        <v>27</v>
      </c>
      <c r="J22" s="17">
        <f t="shared" si="2"/>
        <v>34.64761904761906</v>
      </c>
      <c r="K22" s="16">
        <f t="shared" si="8"/>
        <v>0.25282449414420871</v>
      </c>
      <c r="L22" s="18">
        <f t="shared" si="3"/>
        <v>1.1082717551526957E-2</v>
      </c>
      <c r="M22" s="16">
        <f t="shared" si="4"/>
        <v>0.31418950122701345</v>
      </c>
      <c r="N22" s="15">
        <v>189</v>
      </c>
      <c r="O22" s="15">
        <v>180</v>
      </c>
      <c r="P22" s="18">
        <f t="shared" si="5"/>
        <v>0.32989897628836412</v>
      </c>
      <c r="Q22" s="114">
        <f t="shared" si="6"/>
        <v>1.7454972290389635E-3</v>
      </c>
      <c r="R22" s="119"/>
    </row>
    <row r="23" spans="1:18" ht="13.8" customHeight="1" x14ac:dyDescent="0.25">
      <c r="A23" s="13">
        <v>1988</v>
      </c>
      <c r="B23" s="14">
        <v>0.31336089559670399</v>
      </c>
      <c r="C23" s="15">
        <v>4.7619047619047725</v>
      </c>
      <c r="D23" s="16">
        <f t="shared" si="0"/>
        <v>0.29843894818733713</v>
      </c>
      <c r="E23" s="15">
        <v>6</v>
      </c>
      <c r="F23" s="16">
        <f t="shared" si="1"/>
        <v>0.28053261129609691</v>
      </c>
      <c r="G23" s="15">
        <v>0</v>
      </c>
      <c r="H23" s="16">
        <f t="shared" si="7"/>
        <v>0.28053261129609691</v>
      </c>
      <c r="I23" s="15">
        <v>27</v>
      </c>
      <c r="J23" s="17">
        <f t="shared" si="2"/>
        <v>34.647619047619031</v>
      </c>
      <c r="K23" s="16">
        <f t="shared" si="8"/>
        <v>0.20478880624615076</v>
      </c>
      <c r="L23" s="18">
        <f t="shared" si="3"/>
        <v>8.9770435614751013E-3</v>
      </c>
      <c r="M23" s="16">
        <f t="shared" si="4"/>
        <v>0.25449469644603839</v>
      </c>
      <c r="N23" s="15">
        <v>189</v>
      </c>
      <c r="O23" s="15">
        <v>180</v>
      </c>
      <c r="P23" s="18">
        <f t="shared" si="5"/>
        <v>0.2672194312683403</v>
      </c>
      <c r="Q23" s="114">
        <f t="shared" si="6"/>
        <v>1.4138594247002133E-3</v>
      </c>
      <c r="R23" s="119"/>
    </row>
    <row r="24" spans="1:18" ht="13.8" customHeight="1" x14ac:dyDescent="0.25">
      <c r="A24" s="13">
        <v>1989</v>
      </c>
      <c r="B24" s="14">
        <v>0.2538275120278804</v>
      </c>
      <c r="C24" s="15">
        <v>4.7619047619047725</v>
      </c>
      <c r="D24" s="16">
        <f t="shared" si="0"/>
        <v>0.24174048764560035</v>
      </c>
      <c r="E24" s="15">
        <v>6</v>
      </c>
      <c r="F24" s="16">
        <f t="shared" si="1"/>
        <v>0.22723605838686434</v>
      </c>
      <c r="G24" s="15">
        <v>0</v>
      </c>
      <c r="H24" s="16">
        <f t="shared" si="7"/>
        <v>0.22723605838686434</v>
      </c>
      <c r="I24" s="15">
        <v>27</v>
      </c>
      <c r="J24" s="17">
        <f t="shared" si="2"/>
        <v>34.64761904761906</v>
      </c>
      <c r="K24" s="16">
        <f t="shared" si="8"/>
        <v>0.16588232262241095</v>
      </c>
      <c r="L24" s="18">
        <f t="shared" si="3"/>
        <v>7.2715538683796582E-3</v>
      </c>
      <c r="M24" s="16">
        <f t="shared" si="4"/>
        <v>0.2061449163916291</v>
      </c>
      <c r="N24" s="15">
        <v>189</v>
      </c>
      <c r="O24" s="15">
        <v>180</v>
      </c>
      <c r="P24" s="18">
        <f t="shared" si="5"/>
        <v>0.21645216221121055</v>
      </c>
      <c r="Q24" s="114">
        <f t="shared" si="6"/>
        <v>1.1452495355090506E-3</v>
      </c>
      <c r="R24" s="119"/>
    </row>
    <row r="25" spans="1:18" ht="13.8" customHeight="1" x14ac:dyDescent="0.25">
      <c r="A25" s="13">
        <v>1990</v>
      </c>
      <c r="B25" s="14">
        <v>0.2192530659811619</v>
      </c>
      <c r="C25" s="15">
        <v>4.7619047619047725</v>
      </c>
      <c r="D25" s="16">
        <f t="shared" si="0"/>
        <v>0.20881244379158273</v>
      </c>
      <c r="E25" s="15">
        <v>6</v>
      </c>
      <c r="F25" s="16">
        <f t="shared" si="1"/>
        <v>0.19628369716408778</v>
      </c>
      <c r="G25" s="15">
        <v>0</v>
      </c>
      <c r="H25" s="16">
        <f t="shared" si="7"/>
        <v>0.19628369716408778</v>
      </c>
      <c r="I25" s="15">
        <v>27</v>
      </c>
      <c r="J25" s="17">
        <f t="shared" si="2"/>
        <v>34.647619047619045</v>
      </c>
      <c r="K25" s="16">
        <f t="shared" si="8"/>
        <v>0.14328709892978408</v>
      </c>
      <c r="L25" s="18">
        <f t="shared" si="3"/>
        <v>6.2810783092508088E-3</v>
      </c>
      <c r="M25" s="16">
        <f t="shared" si="4"/>
        <v>0.17806542952810581</v>
      </c>
      <c r="N25" s="15">
        <v>189</v>
      </c>
      <c r="O25" s="15">
        <v>180</v>
      </c>
      <c r="P25" s="18">
        <f t="shared" si="5"/>
        <v>0.1869687010045111</v>
      </c>
      <c r="Q25" s="114">
        <f t="shared" si="6"/>
        <v>9.8925238626725444E-4</v>
      </c>
      <c r="R25" s="119"/>
    </row>
    <row r="26" spans="1:18" ht="13.8" customHeight="1" x14ac:dyDescent="0.25">
      <c r="A26" s="19">
        <v>1991</v>
      </c>
      <c r="B26" s="20">
        <v>0.31811036734742187</v>
      </c>
      <c r="C26" s="21">
        <v>4.7619047619047725</v>
      </c>
      <c r="D26" s="20">
        <f t="shared" si="0"/>
        <v>0.30296225461659221</v>
      </c>
      <c r="E26" s="21">
        <v>6</v>
      </c>
      <c r="F26" s="20">
        <f t="shared" si="1"/>
        <v>0.2847845193395967</v>
      </c>
      <c r="G26" s="21">
        <v>0</v>
      </c>
      <c r="H26" s="20">
        <f t="shared" si="7"/>
        <v>0.2847845193395967</v>
      </c>
      <c r="I26" s="21">
        <v>27</v>
      </c>
      <c r="J26" s="22">
        <f t="shared" si="2"/>
        <v>34.647619047619045</v>
      </c>
      <c r="K26" s="20">
        <f t="shared" si="8"/>
        <v>0.20789269911790559</v>
      </c>
      <c r="L26" s="23">
        <f t="shared" si="3"/>
        <v>9.1131046188670951E-3</v>
      </c>
      <c r="M26" s="20">
        <f t="shared" si="4"/>
        <v>0.25835195939257272</v>
      </c>
      <c r="N26" s="21">
        <v>189</v>
      </c>
      <c r="O26" s="21">
        <v>180</v>
      </c>
      <c r="P26" s="23">
        <f t="shared" si="5"/>
        <v>0.27126955736220137</v>
      </c>
      <c r="Q26" s="115">
        <f t="shared" si="6"/>
        <v>1.4352886632920706E-3</v>
      </c>
      <c r="R26" s="119"/>
    </row>
    <row r="27" spans="1:18" ht="13.8" customHeight="1" x14ac:dyDescent="0.25">
      <c r="A27" s="19">
        <v>1992</v>
      </c>
      <c r="B27" s="20">
        <v>0.38807337306437678</v>
      </c>
      <c r="C27" s="21">
        <v>4.7619047619047725</v>
      </c>
      <c r="D27" s="20">
        <f t="shared" si="0"/>
        <v>0.36959368863273973</v>
      </c>
      <c r="E27" s="21">
        <v>6</v>
      </c>
      <c r="F27" s="20">
        <f t="shared" si="1"/>
        <v>0.34741806731477531</v>
      </c>
      <c r="G27" s="21">
        <v>0</v>
      </c>
      <c r="H27" s="20">
        <f t="shared" si="7"/>
        <v>0.34741806731477531</v>
      </c>
      <c r="I27" s="21">
        <v>27</v>
      </c>
      <c r="J27" s="22">
        <f t="shared" si="2"/>
        <v>34.64761904761906</v>
      </c>
      <c r="K27" s="20">
        <f t="shared" si="8"/>
        <v>0.25361518913978598</v>
      </c>
      <c r="L27" s="23">
        <f t="shared" si="3"/>
        <v>1.1117378154072811E-2</v>
      </c>
      <c r="M27" s="20">
        <f t="shared" si="4"/>
        <v>0.31517211197888712</v>
      </c>
      <c r="N27" s="21">
        <v>189</v>
      </c>
      <c r="O27" s="21">
        <v>180</v>
      </c>
      <c r="P27" s="23">
        <f t="shared" si="5"/>
        <v>0.33093071757783143</v>
      </c>
      <c r="Q27" s="115">
        <f t="shared" si="6"/>
        <v>1.7509561776604839E-3</v>
      </c>
      <c r="R27" s="119"/>
    </row>
    <row r="28" spans="1:18" ht="13.8" customHeight="1" x14ac:dyDescent="0.25">
      <c r="A28" s="19">
        <v>1993</v>
      </c>
      <c r="B28" s="20">
        <v>0.36363486330714101</v>
      </c>
      <c r="C28" s="21">
        <v>4.7619047619047725</v>
      </c>
      <c r="D28" s="20">
        <f t="shared" si="0"/>
        <v>0.34631891743537235</v>
      </c>
      <c r="E28" s="21">
        <v>6</v>
      </c>
      <c r="F28" s="20">
        <f t="shared" si="1"/>
        <v>0.32553978238925002</v>
      </c>
      <c r="G28" s="21">
        <v>0</v>
      </c>
      <c r="H28" s="20">
        <f t="shared" si="7"/>
        <v>0.32553978238925002</v>
      </c>
      <c r="I28" s="21">
        <v>27</v>
      </c>
      <c r="J28" s="22">
        <f t="shared" si="2"/>
        <v>34.647619047619045</v>
      </c>
      <c r="K28" s="20">
        <f t="shared" si="8"/>
        <v>0.23764404114415252</v>
      </c>
      <c r="L28" s="23">
        <f t="shared" si="3"/>
        <v>1.0417273036456001E-2</v>
      </c>
      <c r="M28" s="20">
        <f t="shared" si="4"/>
        <v>0.29532448194700939</v>
      </c>
      <c r="N28" s="21">
        <v>189</v>
      </c>
      <c r="O28" s="21">
        <v>180</v>
      </c>
      <c r="P28" s="23">
        <f t="shared" si="5"/>
        <v>0.31009070604435984</v>
      </c>
      <c r="Q28" s="115">
        <f t="shared" si="6"/>
        <v>1.6406915663722743E-3</v>
      </c>
      <c r="R28" s="119"/>
    </row>
    <row r="29" spans="1:18" ht="13.8" customHeight="1" x14ac:dyDescent="0.25">
      <c r="A29" s="19">
        <v>1994</v>
      </c>
      <c r="B29" s="20">
        <v>0.36076827445755322</v>
      </c>
      <c r="C29" s="21">
        <v>4.7619047619047725</v>
      </c>
      <c r="D29" s="20">
        <f t="shared" si="0"/>
        <v>0.34358883281671732</v>
      </c>
      <c r="E29" s="21">
        <v>6</v>
      </c>
      <c r="F29" s="20">
        <f t="shared" si="1"/>
        <v>0.32297350284771426</v>
      </c>
      <c r="G29" s="21">
        <v>0</v>
      </c>
      <c r="H29" s="20">
        <f t="shared" si="7"/>
        <v>0.32297350284771426</v>
      </c>
      <c r="I29" s="21">
        <v>27</v>
      </c>
      <c r="J29" s="22">
        <f t="shared" si="2"/>
        <v>34.64761904761906</v>
      </c>
      <c r="K29" s="20">
        <f t="shared" si="8"/>
        <v>0.23577065707883141</v>
      </c>
      <c r="L29" s="23">
        <f t="shared" si="3"/>
        <v>1.0335152091126856E-2</v>
      </c>
      <c r="M29" s="20">
        <f t="shared" si="4"/>
        <v>0.29299639420740081</v>
      </c>
      <c r="N29" s="21">
        <v>189</v>
      </c>
      <c r="O29" s="21">
        <v>180</v>
      </c>
      <c r="P29" s="23">
        <f t="shared" si="5"/>
        <v>0.30764621391777086</v>
      </c>
      <c r="Q29" s="115">
        <f t="shared" si="6"/>
        <v>1.6277577455966713E-3</v>
      </c>
      <c r="R29" s="119"/>
    </row>
    <row r="30" spans="1:18" ht="13.8" customHeight="1" x14ac:dyDescent="0.25">
      <c r="A30" s="19">
        <v>1995</v>
      </c>
      <c r="B30" s="20">
        <v>0.4649231822837141</v>
      </c>
      <c r="C30" s="21">
        <v>4.7619047619047725</v>
      </c>
      <c r="D30" s="20">
        <f t="shared" si="0"/>
        <v>0.44278398312734668</v>
      </c>
      <c r="E30" s="21">
        <v>6</v>
      </c>
      <c r="F30" s="20">
        <f t="shared" si="1"/>
        <v>0.41621694413970589</v>
      </c>
      <c r="G30" s="21">
        <v>0</v>
      </c>
      <c r="H30" s="20">
        <f t="shared" si="7"/>
        <v>0.41621694413970589</v>
      </c>
      <c r="I30" s="21">
        <v>27</v>
      </c>
      <c r="J30" s="22">
        <f t="shared" si="2"/>
        <v>34.647619047619045</v>
      </c>
      <c r="K30" s="20">
        <f t="shared" si="8"/>
        <v>0.30383836922198532</v>
      </c>
      <c r="L30" s="23">
        <f t="shared" si="3"/>
        <v>1.331894221247059E-2</v>
      </c>
      <c r="M30" s="20">
        <f t="shared" si="4"/>
        <v>0.377585352252435</v>
      </c>
      <c r="N30" s="21">
        <v>189</v>
      </c>
      <c r="O30" s="21">
        <v>180</v>
      </c>
      <c r="P30" s="23">
        <f t="shared" si="5"/>
        <v>0.39646461986505671</v>
      </c>
      <c r="Q30" s="115">
        <f t="shared" si="6"/>
        <v>2.0976964014024165E-3</v>
      </c>
      <c r="R30" s="119"/>
    </row>
    <row r="31" spans="1:18" ht="13.8" customHeight="1" x14ac:dyDescent="0.25">
      <c r="A31" s="13">
        <v>1996</v>
      </c>
      <c r="B31" s="14">
        <v>0.48676065221180193</v>
      </c>
      <c r="C31" s="15">
        <v>4.7619047619047725</v>
      </c>
      <c r="D31" s="16">
        <f t="shared" si="0"/>
        <v>0.46358157353504942</v>
      </c>
      <c r="E31" s="15">
        <v>6</v>
      </c>
      <c r="F31" s="16">
        <f t="shared" si="1"/>
        <v>0.43576667912294648</v>
      </c>
      <c r="G31" s="15">
        <v>0</v>
      </c>
      <c r="H31" s="16">
        <f t="shared" si="7"/>
        <v>0.43576667912294648</v>
      </c>
      <c r="I31" s="15">
        <v>27</v>
      </c>
      <c r="J31" s="17">
        <f t="shared" si="2"/>
        <v>34.647619047619045</v>
      </c>
      <c r="K31" s="16">
        <f t="shared" si="8"/>
        <v>0.31810967575975091</v>
      </c>
      <c r="L31" s="18">
        <f t="shared" si="3"/>
        <v>1.3944533731934286E-2</v>
      </c>
      <c r="M31" s="16">
        <f t="shared" si="4"/>
        <v>0.39532055903347102</v>
      </c>
      <c r="N31" s="15">
        <v>189</v>
      </c>
      <c r="O31" s="15">
        <v>180</v>
      </c>
      <c r="P31" s="18">
        <f t="shared" si="5"/>
        <v>0.41508658698514456</v>
      </c>
      <c r="Q31" s="114">
        <f t="shared" si="6"/>
        <v>2.1962253279637278E-3</v>
      </c>
      <c r="R31" s="119"/>
    </row>
    <row r="32" spans="1:18" ht="13.8" customHeight="1" x14ac:dyDescent="0.25">
      <c r="A32" s="13">
        <v>1997</v>
      </c>
      <c r="B32" s="14">
        <v>0.43522555292548515</v>
      </c>
      <c r="C32" s="15">
        <v>4.7619047619047725</v>
      </c>
      <c r="D32" s="16">
        <f t="shared" si="0"/>
        <v>0.41450052659570008</v>
      </c>
      <c r="E32" s="15">
        <v>6</v>
      </c>
      <c r="F32" s="16">
        <f t="shared" si="1"/>
        <v>0.38963049499995805</v>
      </c>
      <c r="G32" s="15">
        <v>0</v>
      </c>
      <c r="H32" s="16">
        <f t="shared" si="7"/>
        <v>0.38963049499995805</v>
      </c>
      <c r="I32" s="15">
        <v>27</v>
      </c>
      <c r="J32" s="17">
        <f t="shared" si="2"/>
        <v>34.64761904761906</v>
      </c>
      <c r="K32" s="16">
        <f t="shared" si="8"/>
        <v>0.2844302613499694</v>
      </c>
      <c r="L32" s="18">
        <f t="shared" si="3"/>
        <v>1.2468175839998659E-2</v>
      </c>
      <c r="M32" s="16">
        <f t="shared" si="4"/>
        <v>0.35346655097604196</v>
      </c>
      <c r="N32" s="15">
        <v>189</v>
      </c>
      <c r="O32" s="15">
        <v>180</v>
      </c>
      <c r="P32" s="18">
        <f t="shared" si="5"/>
        <v>0.37113987852484409</v>
      </c>
      <c r="Q32" s="114">
        <f t="shared" si="6"/>
        <v>1.9637030609780111E-3</v>
      </c>
      <c r="R32" s="119"/>
    </row>
    <row r="33" spans="1:18" ht="13.8" customHeight="1" x14ac:dyDescent="0.25">
      <c r="A33" s="13">
        <v>1998</v>
      </c>
      <c r="B33" s="14">
        <v>0.42300491208373325</v>
      </c>
      <c r="C33" s="15">
        <v>4.7619047619047725</v>
      </c>
      <c r="D33" s="16">
        <f t="shared" si="0"/>
        <v>0.40286182103212687</v>
      </c>
      <c r="E33" s="15">
        <v>6</v>
      </c>
      <c r="F33" s="16">
        <f t="shared" si="1"/>
        <v>0.37869011177019923</v>
      </c>
      <c r="G33" s="15">
        <v>0</v>
      </c>
      <c r="H33" s="16">
        <f t="shared" si="7"/>
        <v>0.37869011177019923</v>
      </c>
      <c r="I33" s="15">
        <v>27</v>
      </c>
      <c r="J33" s="17">
        <f t="shared" si="2"/>
        <v>34.64761904761906</v>
      </c>
      <c r="K33" s="16">
        <f t="shared" si="8"/>
        <v>0.27644378159224542</v>
      </c>
      <c r="L33" s="18">
        <f t="shared" si="3"/>
        <v>1.2118083576646375E-2</v>
      </c>
      <c r="M33" s="16">
        <f t="shared" si="4"/>
        <v>0.3435416103561364</v>
      </c>
      <c r="N33" s="15">
        <v>189</v>
      </c>
      <c r="O33" s="15">
        <v>180</v>
      </c>
      <c r="P33" s="18">
        <f t="shared" si="5"/>
        <v>0.3607186908739432</v>
      </c>
      <c r="Q33" s="114">
        <f t="shared" si="6"/>
        <v>1.9085645019785355E-3</v>
      </c>
      <c r="R33" s="119"/>
    </row>
    <row r="34" spans="1:18" ht="13.8" customHeight="1" x14ac:dyDescent="0.25">
      <c r="A34" s="13">
        <v>1999</v>
      </c>
      <c r="B34" s="14">
        <v>0.43890957070481035</v>
      </c>
      <c r="C34" s="15">
        <v>4.7619047619047725</v>
      </c>
      <c r="D34" s="16">
        <f t="shared" si="0"/>
        <v>0.41800911495696219</v>
      </c>
      <c r="E34" s="15">
        <v>6</v>
      </c>
      <c r="F34" s="16">
        <f t="shared" si="1"/>
        <v>0.39292856805954446</v>
      </c>
      <c r="G34" s="15">
        <v>0</v>
      </c>
      <c r="H34" s="16">
        <f t="shared" si="7"/>
        <v>0.39292856805954446</v>
      </c>
      <c r="I34" s="15">
        <v>27</v>
      </c>
      <c r="J34" s="17">
        <f t="shared" si="2"/>
        <v>34.64761904761906</v>
      </c>
      <c r="K34" s="16">
        <f t="shared" si="8"/>
        <v>0.28683785468346745</v>
      </c>
      <c r="L34" s="18">
        <f t="shared" si="3"/>
        <v>1.2573714177905423E-2</v>
      </c>
      <c r="M34" s="16">
        <f t="shared" si="4"/>
        <v>0.35645851008652979</v>
      </c>
      <c r="N34" s="15">
        <v>189</v>
      </c>
      <c r="O34" s="15">
        <v>180</v>
      </c>
      <c r="P34" s="18">
        <f t="shared" si="5"/>
        <v>0.37428143559085625</v>
      </c>
      <c r="Q34" s="114">
        <f t="shared" si="6"/>
        <v>1.9803250560362765E-3</v>
      </c>
      <c r="R34" s="119"/>
    </row>
    <row r="35" spans="1:18" ht="13.8" customHeight="1" x14ac:dyDescent="0.25">
      <c r="A35" s="13">
        <v>2000</v>
      </c>
      <c r="B35" s="14">
        <v>0.45645730917010463</v>
      </c>
      <c r="C35" s="15">
        <v>4.7619047619047725</v>
      </c>
      <c r="D35" s="16">
        <f t="shared" si="0"/>
        <v>0.43472124682867103</v>
      </c>
      <c r="E35" s="15">
        <v>6</v>
      </c>
      <c r="F35" s="16">
        <f t="shared" si="1"/>
        <v>0.40863797201895075</v>
      </c>
      <c r="G35" s="15">
        <v>0</v>
      </c>
      <c r="H35" s="16">
        <f t="shared" si="7"/>
        <v>0.40863797201895075</v>
      </c>
      <c r="I35" s="15">
        <v>27</v>
      </c>
      <c r="J35" s="17">
        <f t="shared" si="2"/>
        <v>34.647619047619045</v>
      </c>
      <c r="K35" s="16">
        <f t="shared" si="8"/>
        <v>0.29830571957383406</v>
      </c>
      <c r="L35" s="18">
        <f t="shared" si="3"/>
        <v>1.3076415104606425E-2</v>
      </c>
      <c r="M35" s="16">
        <f t="shared" si="4"/>
        <v>0.37070983000803986</v>
      </c>
      <c r="N35" s="15">
        <v>189</v>
      </c>
      <c r="O35" s="15">
        <v>180</v>
      </c>
      <c r="P35" s="18">
        <f t="shared" si="5"/>
        <v>0.38924532150844182</v>
      </c>
      <c r="Q35" s="114">
        <f t="shared" si="6"/>
        <v>2.0594990556002213E-3</v>
      </c>
      <c r="R35" s="119"/>
    </row>
    <row r="36" spans="1:18" ht="13.8" customHeight="1" x14ac:dyDescent="0.25">
      <c r="A36" s="19">
        <v>2001</v>
      </c>
      <c r="B36" s="20">
        <v>0.34967683636387248</v>
      </c>
      <c r="C36" s="21">
        <v>4.7619047619047725</v>
      </c>
      <c r="D36" s="20">
        <f t="shared" si="0"/>
        <v>0.33302555844178328</v>
      </c>
      <c r="E36" s="21">
        <v>6</v>
      </c>
      <c r="F36" s="20">
        <f t="shared" si="1"/>
        <v>0.31304402493527628</v>
      </c>
      <c r="G36" s="21">
        <v>0</v>
      </c>
      <c r="H36" s="20">
        <f t="shared" si="7"/>
        <v>0.31304402493527628</v>
      </c>
      <c r="I36" s="21">
        <v>27</v>
      </c>
      <c r="J36" s="22">
        <f t="shared" si="2"/>
        <v>34.647619047619045</v>
      </c>
      <c r="K36" s="20">
        <f t="shared" si="8"/>
        <v>0.22852213820275169</v>
      </c>
      <c r="L36" s="23">
        <f t="shared" si="3"/>
        <v>1.0017408797928841E-2</v>
      </c>
      <c r="M36" s="20">
        <f t="shared" si="4"/>
        <v>0.28398853071688368</v>
      </c>
      <c r="N36" s="21">
        <v>189</v>
      </c>
      <c r="O36" s="21">
        <v>180</v>
      </c>
      <c r="P36" s="23">
        <f t="shared" si="5"/>
        <v>0.29818795725272784</v>
      </c>
      <c r="Q36" s="115">
        <f t="shared" si="6"/>
        <v>1.5777140595382426E-3</v>
      </c>
      <c r="R36" s="119"/>
    </row>
    <row r="37" spans="1:18" ht="13.8" customHeight="1" x14ac:dyDescent="0.25">
      <c r="A37" s="19">
        <v>2002</v>
      </c>
      <c r="B37" s="20">
        <v>0.42259912588480208</v>
      </c>
      <c r="C37" s="21">
        <v>4.7619047619047725</v>
      </c>
      <c r="D37" s="20">
        <f t="shared" si="0"/>
        <v>0.40247535798552575</v>
      </c>
      <c r="E37" s="21">
        <v>6</v>
      </c>
      <c r="F37" s="20">
        <f t="shared" si="1"/>
        <v>0.3783268365063942</v>
      </c>
      <c r="G37" s="21">
        <v>0</v>
      </c>
      <c r="H37" s="20">
        <f t="shared" si="7"/>
        <v>0.3783268365063942</v>
      </c>
      <c r="I37" s="21">
        <v>27</v>
      </c>
      <c r="J37" s="22">
        <f t="shared" si="2"/>
        <v>34.64761904761906</v>
      </c>
      <c r="K37" s="20">
        <f t="shared" si="8"/>
        <v>0.27617859064966777</v>
      </c>
      <c r="L37" s="23">
        <f t="shared" si="3"/>
        <v>1.2106458768204615E-2</v>
      </c>
      <c r="M37" s="20">
        <f t="shared" si="4"/>
        <v>0.34321205284921674</v>
      </c>
      <c r="N37" s="21">
        <v>189</v>
      </c>
      <c r="O37" s="21">
        <v>180</v>
      </c>
      <c r="P37" s="23">
        <f t="shared" si="5"/>
        <v>0.36037265549167757</v>
      </c>
      <c r="Q37" s="115">
        <f t="shared" si="6"/>
        <v>1.906733626940093E-3</v>
      </c>
      <c r="R37" s="119"/>
    </row>
    <row r="38" spans="1:18" ht="13.8" customHeight="1" x14ac:dyDescent="0.25">
      <c r="A38" s="19">
        <v>2003</v>
      </c>
      <c r="B38" s="20">
        <v>0.39963238400196865</v>
      </c>
      <c r="C38" s="21">
        <v>4.7619047619047725</v>
      </c>
      <c r="D38" s="20">
        <f t="shared" si="0"/>
        <v>0.38060227047806533</v>
      </c>
      <c r="E38" s="21">
        <v>6</v>
      </c>
      <c r="F38" s="20">
        <f t="shared" si="1"/>
        <v>0.35776613424938142</v>
      </c>
      <c r="G38" s="21">
        <v>0</v>
      </c>
      <c r="H38" s="20">
        <f t="shared" si="7"/>
        <v>0.35776613424938142</v>
      </c>
      <c r="I38" s="21">
        <v>27</v>
      </c>
      <c r="J38" s="22">
        <f t="shared" si="2"/>
        <v>34.64761904761906</v>
      </c>
      <c r="K38" s="20">
        <f t="shared" si="8"/>
        <v>0.26116927800204842</v>
      </c>
      <c r="L38" s="23">
        <f t="shared" si="3"/>
        <v>1.1448516295980204E-2</v>
      </c>
      <c r="M38" s="20">
        <f t="shared" ref="M38:M43" si="9">+L38*28.3495</f>
        <v>0.3245597127328908</v>
      </c>
      <c r="N38" s="21">
        <v>189</v>
      </c>
      <c r="O38" s="21">
        <v>180</v>
      </c>
      <c r="P38" s="23">
        <f t="shared" si="5"/>
        <v>0.34078769836953537</v>
      </c>
      <c r="Q38" s="115">
        <f t="shared" si="6"/>
        <v>1.8031095151827268E-3</v>
      </c>
      <c r="R38" s="119"/>
    </row>
    <row r="39" spans="1:18" ht="13.8" customHeight="1" x14ac:dyDescent="0.25">
      <c r="A39" s="19">
        <v>2004</v>
      </c>
      <c r="B39" s="20">
        <v>0.26027150867322596</v>
      </c>
      <c r="C39" s="21">
        <v>4.7619047619047725</v>
      </c>
      <c r="D39" s="20">
        <f t="shared" si="0"/>
        <v>0.24787762730783422</v>
      </c>
      <c r="E39" s="21">
        <v>6</v>
      </c>
      <c r="F39" s="20">
        <f t="shared" si="1"/>
        <v>0.23300496966936418</v>
      </c>
      <c r="G39" s="21">
        <v>0</v>
      </c>
      <c r="H39" s="20">
        <f t="shared" si="7"/>
        <v>0.23300496966936418</v>
      </c>
      <c r="I39" s="21">
        <v>27</v>
      </c>
      <c r="J39" s="22">
        <f t="shared" si="2"/>
        <v>34.647619047619045</v>
      </c>
      <c r="K39" s="20">
        <f t="shared" si="8"/>
        <v>0.17009362785863585</v>
      </c>
      <c r="L39" s="23">
        <f t="shared" si="3"/>
        <v>7.4561590294196537E-3</v>
      </c>
      <c r="M39" s="20">
        <f t="shared" si="9"/>
        <v>0.21137838040453247</v>
      </c>
      <c r="N39" s="21">
        <v>189</v>
      </c>
      <c r="O39" s="21">
        <v>180</v>
      </c>
      <c r="P39" s="23">
        <f t="shared" si="5"/>
        <v>0.2219472994247591</v>
      </c>
      <c r="Q39" s="115">
        <f t="shared" si="6"/>
        <v>1.174324335580736E-3</v>
      </c>
      <c r="R39" s="119"/>
    </row>
    <row r="40" spans="1:18" ht="13.8" customHeight="1" x14ac:dyDescent="0.25">
      <c r="A40" s="19">
        <v>2005</v>
      </c>
      <c r="B40" s="20">
        <v>0.28909219917918128</v>
      </c>
      <c r="C40" s="21">
        <v>4.7619047619047725</v>
      </c>
      <c r="D40" s="20">
        <f t="shared" si="0"/>
        <v>0.27532590398017259</v>
      </c>
      <c r="E40" s="21">
        <v>6</v>
      </c>
      <c r="F40" s="20">
        <f t="shared" si="1"/>
        <v>0.25880634974136224</v>
      </c>
      <c r="G40" s="21">
        <v>0</v>
      </c>
      <c r="H40" s="20">
        <f t="shared" si="7"/>
        <v>0.25880634974136224</v>
      </c>
      <c r="I40" s="21">
        <v>27</v>
      </c>
      <c r="J40" s="22">
        <f t="shared" si="2"/>
        <v>34.64761904761906</v>
      </c>
      <c r="K40" s="20">
        <f t="shared" si="8"/>
        <v>0.18892863531119444</v>
      </c>
      <c r="L40" s="23">
        <f t="shared" si="3"/>
        <v>8.2818031917235926E-3</v>
      </c>
      <c r="M40" s="20">
        <f t="shared" si="9"/>
        <v>0.23478497958376798</v>
      </c>
      <c r="N40" s="21">
        <v>189</v>
      </c>
      <c r="O40" s="21">
        <v>180</v>
      </c>
      <c r="P40" s="23">
        <f t="shared" si="5"/>
        <v>0.24652422856295639</v>
      </c>
      <c r="Q40" s="115">
        <f t="shared" si="6"/>
        <v>1.3043609976875999E-3</v>
      </c>
      <c r="R40" s="119"/>
    </row>
    <row r="41" spans="1:18" ht="13.8" customHeight="1" x14ac:dyDescent="0.25">
      <c r="A41" s="13">
        <v>2006</v>
      </c>
      <c r="B41" s="14">
        <v>0.35907377887299929</v>
      </c>
      <c r="C41" s="15">
        <v>4.7619047619047725</v>
      </c>
      <c r="D41" s="16">
        <f t="shared" si="0"/>
        <v>0.34197502749809455</v>
      </c>
      <c r="E41" s="15">
        <v>6</v>
      </c>
      <c r="F41" s="16">
        <f t="shared" si="1"/>
        <v>0.32145652584820888</v>
      </c>
      <c r="G41" s="15">
        <v>0</v>
      </c>
      <c r="H41" s="16">
        <f t="shared" si="7"/>
        <v>0.32145652584820888</v>
      </c>
      <c r="I41" s="15">
        <v>27</v>
      </c>
      <c r="J41" s="17">
        <f t="shared" si="2"/>
        <v>34.647619047619031</v>
      </c>
      <c r="K41" s="16">
        <f t="shared" si="8"/>
        <v>0.23466326386919251</v>
      </c>
      <c r="L41" s="18">
        <f t="shared" si="3"/>
        <v>1.0286608827142685E-2</v>
      </c>
      <c r="M41" s="16">
        <f t="shared" si="9"/>
        <v>0.29162021694508156</v>
      </c>
      <c r="N41" s="15">
        <v>189</v>
      </c>
      <c r="O41" s="15">
        <v>180</v>
      </c>
      <c r="P41" s="18">
        <f t="shared" si="5"/>
        <v>0.30620122779233566</v>
      </c>
      <c r="Q41" s="114">
        <f t="shared" si="6"/>
        <v>1.6201123163615643E-3</v>
      </c>
      <c r="R41" s="119"/>
    </row>
    <row r="42" spans="1:18" ht="13.8" customHeight="1" x14ac:dyDescent="0.25">
      <c r="A42" s="13">
        <v>2007</v>
      </c>
      <c r="B42" s="14">
        <v>0.34418985913351585</v>
      </c>
      <c r="C42" s="15">
        <v>4.7619047619047725</v>
      </c>
      <c r="D42" s="16">
        <f t="shared" si="0"/>
        <v>0.32779986584144361</v>
      </c>
      <c r="E42" s="15">
        <v>6</v>
      </c>
      <c r="F42" s="16">
        <f t="shared" si="1"/>
        <v>0.30813187389095698</v>
      </c>
      <c r="G42" s="15">
        <v>0</v>
      </c>
      <c r="H42" s="16">
        <f t="shared" si="7"/>
        <v>0.30813187389095698</v>
      </c>
      <c r="I42" s="15">
        <v>27</v>
      </c>
      <c r="J42" s="17">
        <f t="shared" si="2"/>
        <v>34.64761904761906</v>
      </c>
      <c r="K42" s="16">
        <f t="shared" si="8"/>
        <v>0.22493626794039859</v>
      </c>
      <c r="L42" s="18">
        <f t="shared" si="3"/>
        <v>9.8602199645106223E-3</v>
      </c>
      <c r="M42" s="16">
        <f t="shared" si="9"/>
        <v>0.27953230588389388</v>
      </c>
      <c r="N42" s="15">
        <v>189</v>
      </c>
      <c r="O42" s="15">
        <v>180</v>
      </c>
      <c r="P42" s="18">
        <f t="shared" si="5"/>
        <v>0.29350892117808858</v>
      </c>
      <c r="Q42" s="114">
        <f t="shared" si="6"/>
        <v>1.5529572549105215E-3</v>
      </c>
      <c r="R42" s="119"/>
    </row>
    <row r="43" spans="1:18" ht="13.8" customHeight="1" x14ac:dyDescent="0.25">
      <c r="A43" s="13">
        <v>2008</v>
      </c>
      <c r="B43" s="14">
        <v>0.3247912079478727</v>
      </c>
      <c r="C43" s="15">
        <v>4.7619047619047725</v>
      </c>
      <c r="D43" s="16">
        <f t="shared" si="0"/>
        <v>0.30932495995035492</v>
      </c>
      <c r="E43" s="15">
        <v>6</v>
      </c>
      <c r="F43" s="16">
        <f t="shared" si="1"/>
        <v>0.29076546235333361</v>
      </c>
      <c r="G43" s="15">
        <v>0</v>
      </c>
      <c r="H43" s="16">
        <f t="shared" si="7"/>
        <v>0.29076546235333361</v>
      </c>
      <c r="I43" s="15">
        <v>27</v>
      </c>
      <c r="J43" s="17">
        <f t="shared" si="2"/>
        <v>34.64761904761906</v>
      </c>
      <c r="K43" s="16">
        <f t="shared" si="8"/>
        <v>0.21225878751793353</v>
      </c>
      <c r="L43" s="18">
        <f t="shared" si="3"/>
        <v>9.3044947953066746E-3</v>
      </c>
      <c r="M43" s="16">
        <f t="shared" si="9"/>
        <v>0.26377777519954654</v>
      </c>
      <c r="N43" s="15">
        <v>189</v>
      </c>
      <c r="O43" s="15">
        <v>180</v>
      </c>
      <c r="P43" s="18">
        <f t="shared" si="5"/>
        <v>0.27696666395952385</v>
      </c>
      <c r="Q43" s="114">
        <f t="shared" si="6"/>
        <v>1.4654320844419253E-3</v>
      </c>
      <c r="R43" s="119"/>
    </row>
    <row r="44" spans="1:18" ht="13.8" customHeight="1" x14ac:dyDescent="0.25">
      <c r="A44" s="13">
        <v>2009</v>
      </c>
      <c r="B44" s="14">
        <v>0.24872840400903257</v>
      </c>
      <c r="C44" s="15">
        <v>4.7619047619047725</v>
      </c>
      <c r="D44" s="16">
        <f t="shared" si="0"/>
        <v>0.2368841942943167</v>
      </c>
      <c r="E44" s="15">
        <v>6</v>
      </c>
      <c r="F44" s="16">
        <f t="shared" si="1"/>
        <v>0.22267114263665772</v>
      </c>
      <c r="G44" s="15">
        <v>0</v>
      </c>
      <c r="H44" s="16">
        <f t="shared" si="7"/>
        <v>0.22267114263665772</v>
      </c>
      <c r="I44" s="15">
        <v>27</v>
      </c>
      <c r="J44" s="17">
        <f t="shared" si="2"/>
        <v>34.647619047619045</v>
      </c>
      <c r="K44" s="16">
        <f t="shared" si="8"/>
        <v>0.16254993412476013</v>
      </c>
      <c r="L44" s="18">
        <f t="shared" si="3"/>
        <v>7.1254765643730469E-3</v>
      </c>
      <c r="M44" s="16">
        <f t="shared" ref="M44:M49" si="10">+L44*28.3495</f>
        <v>0.2020036978616937</v>
      </c>
      <c r="N44" s="15">
        <v>189</v>
      </c>
      <c r="O44" s="15">
        <v>180</v>
      </c>
      <c r="P44" s="18">
        <f t="shared" si="5"/>
        <v>0.2121038827547784</v>
      </c>
      <c r="Q44" s="114">
        <f t="shared" si="6"/>
        <v>1.1222427658982984E-3</v>
      </c>
      <c r="R44" s="119"/>
    </row>
    <row r="45" spans="1:18" ht="13.8" customHeight="1" x14ac:dyDescent="0.25">
      <c r="A45" s="13">
        <v>2010</v>
      </c>
      <c r="B45" s="14">
        <v>0.39268441831494788</v>
      </c>
      <c r="C45" s="15">
        <v>4.7619047619047725</v>
      </c>
      <c r="D45" s="16">
        <f t="shared" si="0"/>
        <v>0.37398516029995033</v>
      </c>
      <c r="E45" s="15">
        <v>6</v>
      </c>
      <c r="F45" s="16">
        <f t="shared" si="1"/>
        <v>0.35154605068195333</v>
      </c>
      <c r="G45" s="15">
        <v>0</v>
      </c>
      <c r="H45" s="16">
        <f t="shared" si="7"/>
        <v>0.35154605068195333</v>
      </c>
      <c r="I45" s="15">
        <v>27</v>
      </c>
      <c r="J45" s="17">
        <f t="shared" si="2"/>
        <v>34.64761904761906</v>
      </c>
      <c r="K45" s="16">
        <f t="shared" si="8"/>
        <v>0.25662861699782591</v>
      </c>
      <c r="L45" s="18">
        <f t="shared" si="3"/>
        <v>1.1249473621822506E-2</v>
      </c>
      <c r="M45" s="16">
        <f t="shared" si="10"/>
        <v>0.31891695244185714</v>
      </c>
      <c r="N45" s="15">
        <v>189</v>
      </c>
      <c r="O45" s="15">
        <v>180</v>
      </c>
      <c r="P45" s="18">
        <f t="shared" si="5"/>
        <v>0.33486280006395003</v>
      </c>
      <c r="Q45" s="114">
        <f t="shared" si="6"/>
        <v>1.7717608468992064E-3</v>
      </c>
      <c r="R45" s="119"/>
    </row>
    <row r="46" spans="1:18" ht="13.8" customHeight="1" x14ac:dyDescent="0.25">
      <c r="A46" s="24">
        <v>2011</v>
      </c>
      <c r="B46" s="20">
        <v>0.28980671278134812</v>
      </c>
      <c r="C46" s="25">
        <v>4.7619047619047699</v>
      </c>
      <c r="D46" s="26">
        <f t="shared" si="0"/>
        <v>0.2760063931250934</v>
      </c>
      <c r="E46" s="25">
        <v>6</v>
      </c>
      <c r="F46" s="26">
        <f t="shared" si="1"/>
        <v>0.25944600953758779</v>
      </c>
      <c r="G46" s="25">
        <v>0</v>
      </c>
      <c r="H46" s="20">
        <f t="shared" si="7"/>
        <v>0.25944600953758779</v>
      </c>
      <c r="I46" s="25">
        <v>27</v>
      </c>
      <c r="J46" s="27">
        <f t="shared" si="2"/>
        <v>34.64761904761906</v>
      </c>
      <c r="K46" s="20">
        <f t="shared" si="8"/>
        <v>0.18939558696243908</v>
      </c>
      <c r="L46" s="28">
        <f t="shared" si="3"/>
        <v>8.3022723052028086E-3</v>
      </c>
      <c r="M46" s="26">
        <f t="shared" si="10"/>
        <v>0.23536526871634703</v>
      </c>
      <c r="N46" s="25">
        <v>189</v>
      </c>
      <c r="O46" s="25">
        <v>180</v>
      </c>
      <c r="P46" s="28">
        <f t="shared" si="5"/>
        <v>0.24713353215216438</v>
      </c>
      <c r="Q46" s="116">
        <f t="shared" si="6"/>
        <v>1.3075848262019279E-3</v>
      </c>
      <c r="R46" s="119"/>
    </row>
    <row r="47" spans="1:18" ht="13.8" customHeight="1" x14ac:dyDescent="0.25">
      <c r="A47" s="19">
        <v>2012</v>
      </c>
      <c r="B47" s="20">
        <v>0.38118614189317096</v>
      </c>
      <c r="C47" s="21">
        <v>4.7619047619047699</v>
      </c>
      <c r="D47" s="20">
        <f t="shared" ref="D47:D52" si="11">+B47-B47*(C47/100)</f>
        <v>0.36303442085063897</v>
      </c>
      <c r="E47" s="21">
        <v>6</v>
      </c>
      <c r="F47" s="20">
        <f t="shared" ref="F47:F52" si="12">+(D47-D47*(E47)/100)</f>
        <v>0.34125235559960065</v>
      </c>
      <c r="G47" s="21">
        <v>0</v>
      </c>
      <c r="H47" s="20">
        <f t="shared" si="7"/>
        <v>0.34125235559960065</v>
      </c>
      <c r="I47" s="21">
        <v>27</v>
      </c>
      <c r="J47" s="22">
        <f t="shared" ref="J47:J52" si="13">100-(K47/B47*100)</f>
        <v>34.647619047619045</v>
      </c>
      <c r="K47" s="20">
        <f t="shared" si="8"/>
        <v>0.24911421958770846</v>
      </c>
      <c r="L47" s="23">
        <f t="shared" ref="L47:L52" si="14">+(K47/365)*16</f>
        <v>1.0920075379187221E-2</v>
      </c>
      <c r="M47" s="20">
        <f t="shared" si="10"/>
        <v>0.3095786769622681</v>
      </c>
      <c r="N47" s="21">
        <v>189</v>
      </c>
      <c r="O47" s="21">
        <v>180</v>
      </c>
      <c r="P47" s="23">
        <f t="shared" ref="P47:P52" si="15">+Q47*N47</f>
        <v>0.32505761081038148</v>
      </c>
      <c r="Q47" s="115">
        <f t="shared" ref="Q47:Q52" si="16">+M47/O47</f>
        <v>1.7198815386792671E-3</v>
      </c>
      <c r="R47" s="119"/>
    </row>
    <row r="48" spans="1:18" ht="13.8" customHeight="1" x14ac:dyDescent="0.25">
      <c r="A48" s="19">
        <v>2013</v>
      </c>
      <c r="B48" s="20">
        <v>0.29894151308507899</v>
      </c>
      <c r="C48" s="21">
        <v>4.7619047619047699</v>
      </c>
      <c r="D48" s="20">
        <f t="shared" si="11"/>
        <v>0.28470620293817045</v>
      </c>
      <c r="E48" s="21">
        <v>6</v>
      </c>
      <c r="F48" s="20">
        <f t="shared" si="12"/>
        <v>0.26762383076188023</v>
      </c>
      <c r="G48" s="21">
        <v>0</v>
      </c>
      <c r="H48" s="20">
        <f t="shared" si="7"/>
        <v>0.26762383076188023</v>
      </c>
      <c r="I48" s="21">
        <v>27</v>
      </c>
      <c r="J48" s="22">
        <f t="shared" si="13"/>
        <v>34.647619047619045</v>
      </c>
      <c r="K48" s="20">
        <f t="shared" si="8"/>
        <v>0.19536539645617257</v>
      </c>
      <c r="L48" s="23">
        <f t="shared" si="14"/>
        <v>8.5639625843801671E-3</v>
      </c>
      <c r="M48" s="20">
        <f t="shared" si="10"/>
        <v>0.24278405728588554</v>
      </c>
      <c r="N48" s="21">
        <v>189</v>
      </c>
      <c r="O48" s="21">
        <v>180</v>
      </c>
      <c r="P48" s="23">
        <f t="shared" si="15"/>
        <v>0.2549232601501798</v>
      </c>
      <c r="Q48" s="115">
        <f t="shared" si="16"/>
        <v>1.3488003182549196E-3</v>
      </c>
      <c r="R48" s="119"/>
    </row>
    <row r="49" spans="1:18" ht="13.8" customHeight="1" x14ac:dyDescent="0.25">
      <c r="A49" s="19">
        <v>2014</v>
      </c>
      <c r="B49" s="20">
        <v>0.29540451554778657</v>
      </c>
      <c r="C49" s="21">
        <v>4.7619047619047699</v>
      </c>
      <c r="D49" s="20">
        <f t="shared" si="11"/>
        <v>0.2813376338550348</v>
      </c>
      <c r="E49" s="21">
        <v>6</v>
      </c>
      <c r="F49" s="20">
        <f t="shared" si="12"/>
        <v>0.26445737582373269</v>
      </c>
      <c r="G49" s="21">
        <v>0</v>
      </c>
      <c r="H49" s="20">
        <f t="shared" si="7"/>
        <v>0.26445737582373269</v>
      </c>
      <c r="I49" s="21">
        <v>27</v>
      </c>
      <c r="J49" s="22">
        <f t="shared" si="13"/>
        <v>34.64761904761906</v>
      </c>
      <c r="K49" s="20">
        <f t="shared" si="8"/>
        <v>0.19305388435132487</v>
      </c>
      <c r="L49" s="23">
        <f t="shared" si="14"/>
        <v>8.4626360263594467E-3</v>
      </c>
      <c r="M49" s="20">
        <f t="shared" si="10"/>
        <v>0.23991150002927714</v>
      </c>
      <c r="N49" s="21">
        <v>189</v>
      </c>
      <c r="O49" s="21">
        <v>180</v>
      </c>
      <c r="P49" s="23">
        <f t="shared" si="15"/>
        <v>0.251907075030741</v>
      </c>
      <c r="Q49" s="115">
        <f t="shared" si="16"/>
        <v>1.3328416668293174E-3</v>
      </c>
      <c r="R49" s="119"/>
    </row>
    <row r="50" spans="1:18" ht="13.8" customHeight="1" x14ac:dyDescent="0.25">
      <c r="A50" s="24">
        <v>2015</v>
      </c>
      <c r="B50" s="20">
        <v>0.31602789137525594</v>
      </c>
      <c r="C50" s="25">
        <v>4.7619047619047699</v>
      </c>
      <c r="D50" s="26">
        <f t="shared" si="11"/>
        <v>0.3009789441669104</v>
      </c>
      <c r="E50" s="25">
        <v>6</v>
      </c>
      <c r="F50" s="26">
        <f t="shared" si="12"/>
        <v>0.28292020751689578</v>
      </c>
      <c r="G50" s="25">
        <v>0</v>
      </c>
      <c r="H50" s="20">
        <f t="shared" si="7"/>
        <v>0.28292020751689578</v>
      </c>
      <c r="I50" s="25">
        <v>27</v>
      </c>
      <c r="J50" s="27">
        <f t="shared" si="13"/>
        <v>34.647619047619045</v>
      </c>
      <c r="K50" s="20">
        <f t="shared" si="8"/>
        <v>0.20653175148733394</v>
      </c>
      <c r="L50" s="28">
        <f t="shared" si="14"/>
        <v>9.0534466405406654E-3</v>
      </c>
      <c r="M50" s="26">
        <f t="shared" ref="M50:M54" si="17">+L50*28.3495</f>
        <v>0.25666068553600757</v>
      </c>
      <c r="N50" s="25">
        <v>189</v>
      </c>
      <c r="O50" s="25">
        <v>180</v>
      </c>
      <c r="P50" s="28">
        <f t="shared" si="15"/>
        <v>0.26949371981280795</v>
      </c>
      <c r="Q50" s="116">
        <f t="shared" si="16"/>
        <v>1.4258926974222643E-3</v>
      </c>
      <c r="R50" s="119"/>
    </row>
    <row r="51" spans="1:18" ht="13.8" customHeight="1" x14ac:dyDescent="0.25">
      <c r="A51" s="29">
        <v>2016</v>
      </c>
      <c r="B51" s="14">
        <v>0.22925866735898945</v>
      </c>
      <c r="C51" s="30">
        <v>4.7619047619047699</v>
      </c>
      <c r="D51" s="14">
        <f t="shared" si="11"/>
        <v>0.2183415879609423</v>
      </c>
      <c r="E51" s="30">
        <v>6</v>
      </c>
      <c r="F51" s="14">
        <f t="shared" si="12"/>
        <v>0.20524109268328578</v>
      </c>
      <c r="G51" s="30">
        <v>0</v>
      </c>
      <c r="H51" s="16">
        <f t="shared" si="7"/>
        <v>0.20524109268328578</v>
      </c>
      <c r="I51" s="30">
        <v>27</v>
      </c>
      <c r="J51" s="32">
        <f t="shared" si="13"/>
        <v>34.647619047619045</v>
      </c>
      <c r="K51" s="16">
        <f t="shared" si="8"/>
        <v>0.14982599765879862</v>
      </c>
      <c r="L51" s="33">
        <f t="shared" si="14"/>
        <v>6.5677149658651445E-3</v>
      </c>
      <c r="M51" s="14">
        <f t="shared" si="17"/>
        <v>0.18619143542479391</v>
      </c>
      <c r="N51" s="30">
        <v>189</v>
      </c>
      <c r="O51" s="30">
        <v>180</v>
      </c>
      <c r="P51" s="33">
        <f t="shared" si="15"/>
        <v>0.19550100719603361</v>
      </c>
      <c r="Q51" s="117">
        <f t="shared" si="16"/>
        <v>1.0343968634710773E-3</v>
      </c>
      <c r="R51" s="119"/>
    </row>
    <row r="52" spans="1:18" ht="13.8" customHeight="1" x14ac:dyDescent="0.25">
      <c r="A52" s="29">
        <v>2017</v>
      </c>
      <c r="B52" s="14">
        <v>0.21333777058546302</v>
      </c>
      <c r="C52" s="30">
        <v>4.7619047619047699</v>
      </c>
      <c r="D52" s="14">
        <f t="shared" si="11"/>
        <v>0.20317882912901239</v>
      </c>
      <c r="E52" s="30">
        <v>6</v>
      </c>
      <c r="F52" s="14">
        <f t="shared" si="12"/>
        <v>0.19098809938127165</v>
      </c>
      <c r="G52" s="30">
        <v>0</v>
      </c>
      <c r="H52" s="16">
        <f t="shared" si="7"/>
        <v>0.19098809938127165</v>
      </c>
      <c r="I52" s="30">
        <v>27</v>
      </c>
      <c r="J52" s="32">
        <f t="shared" si="13"/>
        <v>34.64761904761906</v>
      </c>
      <c r="K52" s="16">
        <f t="shared" si="8"/>
        <v>0.13942131254832829</v>
      </c>
      <c r="L52" s="33">
        <f t="shared" si="14"/>
        <v>6.1116191802006925E-3</v>
      </c>
      <c r="M52" s="14">
        <f t="shared" si="17"/>
        <v>0.17326134794909953</v>
      </c>
      <c r="N52" s="30">
        <v>189</v>
      </c>
      <c r="O52" s="30">
        <v>180</v>
      </c>
      <c r="P52" s="33">
        <f t="shared" si="15"/>
        <v>0.18192441534655451</v>
      </c>
      <c r="Q52" s="117">
        <f t="shared" si="16"/>
        <v>9.6256304416166406E-4</v>
      </c>
      <c r="R52" s="119"/>
    </row>
    <row r="53" spans="1:18" ht="13.8" customHeight="1" x14ac:dyDescent="0.25">
      <c r="A53" s="59">
        <v>2018</v>
      </c>
      <c r="B53" s="14">
        <v>0.25294972416266898</v>
      </c>
      <c r="C53" s="31">
        <v>4.7619047619047699</v>
      </c>
      <c r="D53" s="35">
        <f>+B53-B53*(C53/100)</f>
        <v>0.24090449920254187</v>
      </c>
      <c r="E53" s="31">
        <v>6</v>
      </c>
      <c r="F53" s="35">
        <f>+(D53-D53*(E53)/100)</f>
        <v>0.22645022925038935</v>
      </c>
      <c r="G53" s="31">
        <v>0</v>
      </c>
      <c r="H53" s="80">
        <f>F53-(F53*G53/100)</f>
        <v>0.22645022925038935</v>
      </c>
      <c r="I53" s="31">
        <v>27</v>
      </c>
      <c r="J53" s="60">
        <f>100-(K53/B53*100)</f>
        <v>34.64761904761906</v>
      </c>
      <c r="K53" s="80">
        <f>+H53-H53*I53/100</f>
        <v>0.16530866735278421</v>
      </c>
      <c r="L53" s="61">
        <f>+(K53/365)*16</f>
        <v>7.2464073360124582E-3</v>
      </c>
      <c r="M53" s="35">
        <f t="shared" si="17"/>
        <v>0.20543202477228517</v>
      </c>
      <c r="N53" s="31">
        <v>189</v>
      </c>
      <c r="O53" s="31">
        <v>180</v>
      </c>
      <c r="P53" s="61">
        <f>+Q53*N53</f>
        <v>0.21570362601089943</v>
      </c>
      <c r="Q53" s="120">
        <f>+M53/O53</f>
        <v>1.1412890265126954E-3</v>
      </c>
      <c r="R53" s="119"/>
    </row>
    <row r="54" spans="1:18" ht="13.8" customHeight="1" x14ac:dyDescent="0.25">
      <c r="A54" s="59">
        <v>2019</v>
      </c>
      <c r="B54" s="35">
        <v>0.24166896971905658</v>
      </c>
      <c r="C54" s="31">
        <v>4.7619047619047699</v>
      </c>
      <c r="D54" s="35">
        <f>+B54-B54*(C54/100)</f>
        <v>0.23016092354195863</v>
      </c>
      <c r="E54" s="31">
        <v>6</v>
      </c>
      <c r="F54" s="35">
        <f>+(D54-D54*(E54)/100)</f>
        <v>0.21635126812944111</v>
      </c>
      <c r="G54" s="31">
        <v>0</v>
      </c>
      <c r="H54" s="80">
        <f>F54-(F54*G54/100)</f>
        <v>0.21635126812944111</v>
      </c>
      <c r="I54" s="31">
        <v>27</v>
      </c>
      <c r="J54" s="60">
        <f>100-(K54/B54*100)</f>
        <v>34.647619047619045</v>
      </c>
      <c r="K54" s="80">
        <f>+H54-H54*I54/100</f>
        <v>0.15793642573449201</v>
      </c>
      <c r="L54" s="61">
        <f>+(K54/365)*16</f>
        <v>6.9232405801421155E-3</v>
      </c>
      <c r="M54" s="35">
        <f t="shared" si="17"/>
        <v>0.19627040882673891</v>
      </c>
      <c r="N54" s="31">
        <v>189</v>
      </c>
      <c r="O54" s="31">
        <v>180</v>
      </c>
      <c r="P54" s="61">
        <f>+Q54*N54</f>
        <v>0.20608392926807584</v>
      </c>
      <c r="Q54" s="120">
        <f>+M54/O54</f>
        <v>1.0903911601485494E-3</v>
      </c>
      <c r="R54" s="119"/>
    </row>
    <row r="55" spans="1:18" ht="13.8" customHeight="1" x14ac:dyDescent="0.25">
      <c r="A55" s="59">
        <v>2020</v>
      </c>
      <c r="B55" s="84" t="s">
        <v>8</v>
      </c>
      <c r="C55" s="84" t="s">
        <v>8</v>
      </c>
      <c r="D55" s="84" t="s">
        <v>8</v>
      </c>
      <c r="E55" s="84" t="s">
        <v>8</v>
      </c>
      <c r="F55" s="84" t="s">
        <v>8</v>
      </c>
      <c r="G55" s="84" t="s">
        <v>8</v>
      </c>
      <c r="H55" s="84" t="s">
        <v>8</v>
      </c>
      <c r="I55" s="84" t="s">
        <v>8</v>
      </c>
      <c r="J55" s="84" t="s">
        <v>8</v>
      </c>
      <c r="K55" s="84" t="s">
        <v>8</v>
      </c>
      <c r="L55" s="84" t="s">
        <v>8</v>
      </c>
      <c r="M55" s="84" t="s">
        <v>8</v>
      </c>
      <c r="N55" s="84" t="s">
        <v>8</v>
      </c>
      <c r="O55" s="84" t="s">
        <v>8</v>
      </c>
      <c r="P55" s="84" t="s">
        <v>8</v>
      </c>
      <c r="Q55" s="169" t="s">
        <v>8</v>
      </c>
      <c r="R55" s="119"/>
    </row>
    <row r="56" spans="1:18" ht="13.8" customHeight="1" x14ac:dyDescent="0.25">
      <c r="A56" s="19">
        <v>2021</v>
      </c>
      <c r="B56" s="76" t="s">
        <v>8</v>
      </c>
      <c r="C56" s="76" t="s">
        <v>8</v>
      </c>
      <c r="D56" s="76" t="s">
        <v>8</v>
      </c>
      <c r="E56" s="76" t="s">
        <v>8</v>
      </c>
      <c r="F56" s="76" t="s">
        <v>8</v>
      </c>
      <c r="G56" s="76" t="s">
        <v>8</v>
      </c>
      <c r="H56" s="76" t="s">
        <v>8</v>
      </c>
      <c r="I56" s="76" t="s">
        <v>8</v>
      </c>
      <c r="J56" s="76" t="s">
        <v>8</v>
      </c>
      <c r="K56" s="76" t="s">
        <v>8</v>
      </c>
      <c r="L56" s="76" t="s">
        <v>8</v>
      </c>
      <c r="M56" s="76" t="s">
        <v>8</v>
      </c>
      <c r="N56" s="76" t="s">
        <v>8</v>
      </c>
      <c r="O56" s="76" t="s">
        <v>8</v>
      </c>
      <c r="P56" s="76" t="s">
        <v>8</v>
      </c>
      <c r="Q56" s="170" t="s">
        <v>8</v>
      </c>
      <c r="R56" s="119"/>
    </row>
    <row r="57" spans="1:18" ht="13.8" customHeight="1" thickBot="1" x14ac:dyDescent="0.3">
      <c r="A57" s="123">
        <v>2022</v>
      </c>
      <c r="B57" s="135" t="s">
        <v>8</v>
      </c>
      <c r="C57" s="135" t="s">
        <v>8</v>
      </c>
      <c r="D57" s="135" t="s">
        <v>8</v>
      </c>
      <c r="E57" s="135" t="s">
        <v>8</v>
      </c>
      <c r="F57" s="135" t="s">
        <v>8</v>
      </c>
      <c r="G57" s="135" t="s">
        <v>8</v>
      </c>
      <c r="H57" s="135" t="s">
        <v>8</v>
      </c>
      <c r="I57" s="135" t="s">
        <v>8</v>
      </c>
      <c r="J57" s="135" t="s">
        <v>8</v>
      </c>
      <c r="K57" s="135" t="s">
        <v>8</v>
      </c>
      <c r="L57" s="135" t="s">
        <v>8</v>
      </c>
      <c r="M57" s="135" t="s">
        <v>8</v>
      </c>
      <c r="N57" s="135" t="s">
        <v>8</v>
      </c>
      <c r="O57" s="135" t="s">
        <v>8</v>
      </c>
      <c r="P57" s="135" t="s">
        <v>8</v>
      </c>
      <c r="Q57" s="171" t="s">
        <v>8</v>
      </c>
      <c r="R57" s="119"/>
    </row>
    <row r="58" spans="1:18" ht="15" customHeight="1" thickTop="1" x14ac:dyDescent="0.25">
      <c r="A58" s="7" t="s">
        <v>96</v>
      </c>
    </row>
    <row r="59" spans="1:18" ht="15" customHeight="1" x14ac:dyDescent="0.25">
      <c r="A59" s="7" t="s">
        <v>88</v>
      </c>
    </row>
    <row r="60" spans="1:18" ht="15" customHeight="1" x14ac:dyDescent="0.25">
      <c r="A60" s="7" t="s">
        <v>104</v>
      </c>
    </row>
    <row r="61" spans="1:18" ht="15" customHeight="1" x14ac:dyDescent="0.25">
      <c r="A61" s="7" t="s">
        <v>209</v>
      </c>
    </row>
    <row r="62" spans="1:18" ht="15" customHeight="1" x14ac:dyDescent="0.25">
      <c r="A62" s="7" t="s">
        <v>210</v>
      </c>
    </row>
    <row r="63" spans="1:18" ht="15" customHeight="1" x14ac:dyDescent="0.25">
      <c r="A63" s="7" t="s">
        <v>105</v>
      </c>
    </row>
    <row r="64" spans="1:18" ht="15" customHeight="1" x14ac:dyDescent="0.25">
      <c r="A64" s="7" t="s">
        <v>185</v>
      </c>
    </row>
    <row r="65" spans="1:1" ht="15" customHeight="1" x14ac:dyDescent="0.25">
      <c r="A65" s="7" t="s">
        <v>187</v>
      </c>
    </row>
    <row r="66" spans="1:1" ht="15" customHeight="1" x14ac:dyDescent="0.25">
      <c r="A66"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12">
    <pageSetUpPr fitToPage="1"/>
  </sheetPr>
  <dimension ref="A1:R64"/>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162</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35">
        <v>28.526910247156817</v>
      </c>
      <c r="C5" s="15">
        <v>55</v>
      </c>
      <c r="D5" s="16">
        <f t="shared" ref="D5:D46" si="0">+B5-B5*(C5/100)</f>
        <v>12.837109611220566</v>
      </c>
      <c r="E5" s="15">
        <v>6</v>
      </c>
      <c r="F5" s="16">
        <f t="shared" ref="F5:F46" si="1">+(D5-D5*(E5)/100)</f>
        <v>12.066883034547331</v>
      </c>
      <c r="G5" s="15">
        <v>0</v>
      </c>
      <c r="H5" s="16">
        <f>F5-(F5*G5/100)</f>
        <v>12.066883034547331</v>
      </c>
      <c r="I5" s="15">
        <v>16</v>
      </c>
      <c r="J5" s="17">
        <f t="shared" ref="J5:J46" si="2">100-(K5/B5*100)</f>
        <v>64.468000000000004</v>
      </c>
      <c r="K5" s="16">
        <f>+H5-H5*I5/100</f>
        <v>10.136181749019759</v>
      </c>
      <c r="L5" s="18">
        <f t="shared" ref="L5:L46" si="3">+(K5/365)*16</f>
        <v>0.4443257752994963</v>
      </c>
      <c r="M5" s="16">
        <f t="shared" ref="M5:M37" si="4">+L5*28.3495</f>
        <v>12.596413566853069</v>
      </c>
      <c r="N5" s="15">
        <v>142</v>
      </c>
      <c r="O5" s="15">
        <v>182</v>
      </c>
      <c r="P5" s="16">
        <f t="shared" ref="P5:P46" si="5">+Q5*N5</f>
        <v>9.8279710246875585</v>
      </c>
      <c r="Q5" s="114">
        <f t="shared" ref="Q5:Q46" si="6">+M5/O5</f>
        <v>6.9211063554137739E-2</v>
      </c>
      <c r="R5" s="119"/>
    </row>
    <row r="6" spans="1:18" ht="13.8" customHeight="1" x14ac:dyDescent="0.25">
      <c r="A6" s="19">
        <v>1971</v>
      </c>
      <c r="B6" s="20">
        <v>30.121688713817232</v>
      </c>
      <c r="C6" s="21">
        <v>54</v>
      </c>
      <c r="D6" s="20">
        <f t="shared" si="0"/>
        <v>13.855976808355926</v>
      </c>
      <c r="E6" s="21">
        <v>6</v>
      </c>
      <c r="F6" s="20">
        <f t="shared" si="1"/>
        <v>13.02461819985457</v>
      </c>
      <c r="G6" s="21">
        <v>0</v>
      </c>
      <c r="H6" s="20">
        <f t="shared" ref="H6:H52" si="7">F6-(F6*G6/100)</f>
        <v>13.02461819985457</v>
      </c>
      <c r="I6" s="21">
        <v>16</v>
      </c>
      <c r="J6" s="22">
        <f t="shared" si="2"/>
        <v>63.678400000000011</v>
      </c>
      <c r="K6" s="20">
        <f t="shared" ref="K6:K52" si="8">+H6-H6*I6/100</f>
        <v>10.940679287877838</v>
      </c>
      <c r="L6" s="23">
        <f t="shared" si="3"/>
        <v>0.47959142083848061</v>
      </c>
      <c r="M6" s="20">
        <f t="shared" si="4"/>
        <v>13.596176985060506</v>
      </c>
      <c r="N6" s="21">
        <v>142</v>
      </c>
      <c r="O6" s="21">
        <v>182</v>
      </c>
      <c r="P6" s="20">
        <f t="shared" si="5"/>
        <v>10.608006219113141</v>
      </c>
      <c r="Q6" s="115">
        <f t="shared" si="6"/>
        <v>7.4704269148684097E-2</v>
      </c>
      <c r="R6" s="119"/>
    </row>
    <row r="7" spans="1:18" ht="13.8" customHeight="1" x14ac:dyDescent="0.25">
      <c r="A7" s="19">
        <v>1972</v>
      </c>
      <c r="B7" s="20">
        <v>30.326923809886804</v>
      </c>
      <c r="C7" s="21">
        <v>53</v>
      </c>
      <c r="D7" s="20">
        <f t="shared" si="0"/>
        <v>14.253654190646795</v>
      </c>
      <c r="E7" s="21">
        <v>6</v>
      </c>
      <c r="F7" s="20">
        <f t="shared" si="1"/>
        <v>13.398434939207988</v>
      </c>
      <c r="G7" s="21">
        <v>0</v>
      </c>
      <c r="H7" s="20">
        <f t="shared" si="7"/>
        <v>13.398434939207988</v>
      </c>
      <c r="I7" s="21">
        <v>16</v>
      </c>
      <c r="J7" s="22">
        <f t="shared" si="2"/>
        <v>62.888800000000003</v>
      </c>
      <c r="K7" s="20">
        <f t="shared" si="8"/>
        <v>11.254685348934711</v>
      </c>
      <c r="L7" s="23">
        <f t="shared" si="3"/>
        <v>0.4933560700902887</v>
      </c>
      <c r="M7" s="20">
        <f t="shared" si="4"/>
        <v>13.986397909024639</v>
      </c>
      <c r="N7" s="21">
        <v>142</v>
      </c>
      <c r="O7" s="21">
        <v>182</v>
      </c>
      <c r="P7" s="20">
        <f t="shared" si="5"/>
        <v>10.912464302645599</v>
      </c>
      <c r="Q7" s="115">
        <f t="shared" si="6"/>
        <v>7.6848340159476045E-2</v>
      </c>
      <c r="R7" s="119"/>
    </row>
    <row r="8" spans="1:18" ht="13.8" customHeight="1" x14ac:dyDescent="0.25">
      <c r="A8" s="19">
        <v>1973</v>
      </c>
      <c r="B8" s="20">
        <v>34.19958567120792</v>
      </c>
      <c r="C8" s="21">
        <v>52</v>
      </c>
      <c r="D8" s="20">
        <f t="shared" si="0"/>
        <v>16.415801122179801</v>
      </c>
      <c r="E8" s="21">
        <v>6</v>
      </c>
      <c r="F8" s="20">
        <f t="shared" si="1"/>
        <v>15.430853054849013</v>
      </c>
      <c r="G8" s="21">
        <v>0</v>
      </c>
      <c r="H8" s="20">
        <f t="shared" si="7"/>
        <v>15.430853054849013</v>
      </c>
      <c r="I8" s="21">
        <v>16</v>
      </c>
      <c r="J8" s="22">
        <f t="shared" si="2"/>
        <v>62.099199999999996</v>
      </c>
      <c r="K8" s="20">
        <f t="shared" si="8"/>
        <v>12.961916566073171</v>
      </c>
      <c r="L8" s="23">
        <f t="shared" si="3"/>
        <v>0.56819360289635823</v>
      </c>
      <c r="M8" s="20">
        <f t="shared" si="4"/>
        <v>16.108004545310308</v>
      </c>
      <c r="N8" s="21">
        <v>142</v>
      </c>
      <c r="O8" s="21">
        <v>182</v>
      </c>
      <c r="P8" s="20">
        <f t="shared" si="5"/>
        <v>12.567783766121229</v>
      </c>
      <c r="Q8" s="115">
        <f t="shared" si="6"/>
        <v>8.8505519479726971E-2</v>
      </c>
      <c r="R8" s="119"/>
    </row>
    <row r="9" spans="1:18" ht="13.8" customHeight="1" x14ac:dyDescent="0.25">
      <c r="A9" s="19">
        <v>1974</v>
      </c>
      <c r="B9" s="20">
        <v>35.323632010624067</v>
      </c>
      <c r="C9" s="21">
        <v>51</v>
      </c>
      <c r="D9" s="20">
        <f t="shared" si="0"/>
        <v>17.308579685205792</v>
      </c>
      <c r="E9" s="21">
        <v>6</v>
      </c>
      <c r="F9" s="20">
        <f t="shared" si="1"/>
        <v>16.270064904093445</v>
      </c>
      <c r="G9" s="21">
        <v>0</v>
      </c>
      <c r="H9" s="20">
        <f t="shared" si="7"/>
        <v>16.270064904093445</v>
      </c>
      <c r="I9" s="21">
        <v>16</v>
      </c>
      <c r="J9" s="22">
        <f t="shared" si="2"/>
        <v>61.309599999999996</v>
      </c>
      <c r="K9" s="20">
        <f t="shared" si="8"/>
        <v>13.666854519438495</v>
      </c>
      <c r="L9" s="23">
        <f t="shared" si="3"/>
        <v>0.59909499263292032</v>
      </c>
      <c r="M9" s="20">
        <f t="shared" si="4"/>
        <v>16.984043493646976</v>
      </c>
      <c r="N9" s="21">
        <v>142</v>
      </c>
      <c r="O9" s="21">
        <v>182</v>
      </c>
      <c r="P9" s="20">
        <f t="shared" si="5"/>
        <v>13.251286681856431</v>
      </c>
      <c r="Q9" s="115">
        <f t="shared" si="6"/>
        <v>9.3318920294763602E-2</v>
      </c>
      <c r="R9" s="119"/>
    </row>
    <row r="10" spans="1:18" ht="13.8" customHeight="1" x14ac:dyDescent="0.25">
      <c r="A10" s="19">
        <v>1975</v>
      </c>
      <c r="B10" s="20">
        <v>37.13427141355632</v>
      </c>
      <c r="C10" s="21">
        <v>50</v>
      </c>
      <c r="D10" s="20">
        <f t="shared" si="0"/>
        <v>18.56713570677816</v>
      </c>
      <c r="E10" s="21">
        <v>6</v>
      </c>
      <c r="F10" s="20">
        <f t="shared" si="1"/>
        <v>17.453107564371471</v>
      </c>
      <c r="G10" s="21">
        <v>0</v>
      </c>
      <c r="H10" s="20">
        <f t="shared" si="7"/>
        <v>17.453107564371471</v>
      </c>
      <c r="I10" s="21">
        <v>16</v>
      </c>
      <c r="J10" s="22">
        <f t="shared" si="2"/>
        <v>60.519999999999996</v>
      </c>
      <c r="K10" s="20">
        <f t="shared" si="8"/>
        <v>14.660610354072036</v>
      </c>
      <c r="L10" s="23">
        <f t="shared" si="3"/>
        <v>0.6426568922332947</v>
      </c>
      <c r="M10" s="20">
        <f t="shared" si="4"/>
        <v>18.219001566367787</v>
      </c>
      <c r="N10" s="21">
        <v>142</v>
      </c>
      <c r="O10" s="21">
        <v>182</v>
      </c>
      <c r="P10" s="20">
        <f t="shared" si="5"/>
        <v>14.214825397935305</v>
      </c>
      <c r="Q10" s="115">
        <f t="shared" si="6"/>
        <v>0.10010440421081201</v>
      </c>
      <c r="R10" s="119"/>
    </row>
    <row r="11" spans="1:18" ht="13.8" customHeight="1" x14ac:dyDescent="0.25">
      <c r="A11" s="13">
        <v>1976</v>
      </c>
      <c r="B11" s="35">
        <v>41.810718462632153</v>
      </c>
      <c r="C11" s="15">
        <v>50</v>
      </c>
      <c r="D11" s="16">
        <f t="shared" si="0"/>
        <v>20.905359231316076</v>
      </c>
      <c r="E11" s="15">
        <v>6</v>
      </c>
      <c r="F11" s="16">
        <f t="shared" si="1"/>
        <v>19.651037677437113</v>
      </c>
      <c r="G11" s="15">
        <v>0</v>
      </c>
      <c r="H11" s="16">
        <f t="shared" si="7"/>
        <v>19.651037677437113</v>
      </c>
      <c r="I11" s="15">
        <v>16</v>
      </c>
      <c r="J11" s="17">
        <f t="shared" si="2"/>
        <v>60.52</v>
      </c>
      <c r="K11" s="16">
        <f t="shared" si="8"/>
        <v>16.506871649047174</v>
      </c>
      <c r="L11" s="18">
        <f t="shared" si="3"/>
        <v>0.72358889420480765</v>
      </c>
      <c r="M11" s="16">
        <f t="shared" si="4"/>
        <v>20.513383356259194</v>
      </c>
      <c r="N11" s="15">
        <v>142</v>
      </c>
      <c r="O11" s="15">
        <v>182</v>
      </c>
      <c r="P11" s="16">
        <f t="shared" si="5"/>
        <v>16.004947453784645</v>
      </c>
      <c r="Q11" s="114">
        <f t="shared" si="6"/>
        <v>0.1127108975618637</v>
      </c>
      <c r="R11" s="119"/>
    </row>
    <row r="12" spans="1:18" ht="13.8" customHeight="1" x14ac:dyDescent="0.25">
      <c r="A12" s="13">
        <v>1977</v>
      </c>
      <c r="B12" s="35">
        <v>42.208237414808458</v>
      </c>
      <c r="C12" s="15">
        <v>50</v>
      </c>
      <c r="D12" s="16">
        <f t="shared" si="0"/>
        <v>21.104118707404229</v>
      </c>
      <c r="E12" s="15">
        <v>6</v>
      </c>
      <c r="F12" s="16">
        <f t="shared" si="1"/>
        <v>19.837871584959977</v>
      </c>
      <c r="G12" s="15">
        <v>0</v>
      </c>
      <c r="H12" s="16">
        <f t="shared" si="7"/>
        <v>19.837871584959977</v>
      </c>
      <c r="I12" s="15">
        <v>16</v>
      </c>
      <c r="J12" s="17">
        <f t="shared" si="2"/>
        <v>60.519999999999996</v>
      </c>
      <c r="K12" s="16">
        <f t="shared" si="8"/>
        <v>16.663812131366381</v>
      </c>
      <c r="L12" s="18">
        <f t="shared" si="3"/>
        <v>0.73046847699140305</v>
      </c>
      <c r="M12" s="16">
        <f t="shared" si="4"/>
        <v>20.708416088467779</v>
      </c>
      <c r="N12" s="15">
        <v>142</v>
      </c>
      <c r="O12" s="15">
        <v>182</v>
      </c>
      <c r="P12" s="16">
        <f t="shared" si="5"/>
        <v>16.157115849244093</v>
      </c>
      <c r="Q12" s="114">
        <f t="shared" si="6"/>
        <v>0.1137825059805922</v>
      </c>
      <c r="R12" s="119"/>
    </row>
    <row r="13" spans="1:18" ht="13.8" customHeight="1" x14ac:dyDescent="0.25">
      <c r="A13" s="13">
        <v>1978</v>
      </c>
      <c r="B13" s="35">
        <v>42.565240245299542</v>
      </c>
      <c r="C13" s="15">
        <v>50</v>
      </c>
      <c r="D13" s="16">
        <f t="shared" si="0"/>
        <v>21.282620122649771</v>
      </c>
      <c r="E13" s="15">
        <v>6</v>
      </c>
      <c r="F13" s="16">
        <f t="shared" si="1"/>
        <v>20.005662915290785</v>
      </c>
      <c r="G13" s="15">
        <v>0</v>
      </c>
      <c r="H13" s="16">
        <f t="shared" si="7"/>
        <v>20.005662915290785</v>
      </c>
      <c r="I13" s="15">
        <v>16</v>
      </c>
      <c r="J13" s="17">
        <f t="shared" si="2"/>
        <v>60.519999999999996</v>
      </c>
      <c r="K13" s="16">
        <f t="shared" si="8"/>
        <v>16.80475684884426</v>
      </c>
      <c r="L13" s="18">
        <f t="shared" si="3"/>
        <v>0.73664687556577579</v>
      </c>
      <c r="M13" s="16">
        <f t="shared" si="4"/>
        <v>20.883570598851961</v>
      </c>
      <c r="N13" s="15">
        <v>142</v>
      </c>
      <c r="O13" s="15">
        <v>182</v>
      </c>
      <c r="P13" s="16">
        <f t="shared" si="5"/>
        <v>16.293774862840539</v>
      </c>
      <c r="Q13" s="114">
        <f t="shared" si="6"/>
        <v>0.1147448934002855</v>
      </c>
      <c r="R13" s="119"/>
    </row>
    <row r="14" spans="1:18" ht="13.8" customHeight="1" x14ac:dyDescent="0.25">
      <c r="A14" s="13">
        <v>1979</v>
      </c>
      <c r="B14" s="35">
        <v>38.50387683010819</v>
      </c>
      <c r="C14" s="15">
        <v>50</v>
      </c>
      <c r="D14" s="16">
        <f t="shared" si="0"/>
        <v>19.251938415054095</v>
      </c>
      <c r="E14" s="15">
        <v>6</v>
      </c>
      <c r="F14" s="16">
        <f t="shared" si="1"/>
        <v>18.09682211015085</v>
      </c>
      <c r="G14" s="15">
        <v>0</v>
      </c>
      <c r="H14" s="16">
        <f t="shared" si="7"/>
        <v>18.09682211015085</v>
      </c>
      <c r="I14" s="15">
        <v>16</v>
      </c>
      <c r="J14" s="17">
        <f t="shared" si="2"/>
        <v>60.519999999999996</v>
      </c>
      <c r="K14" s="16">
        <f t="shared" si="8"/>
        <v>15.201330572526714</v>
      </c>
      <c r="L14" s="18">
        <f t="shared" si="3"/>
        <v>0.66635969632993819</v>
      </c>
      <c r="M14" s="16">
        <f t="shared" si="4"/>
        <v>18.890964211105583</v>
      </c>
      <c r="N14" s="15">
        <v>142</v>
      </c>
      <c r="O14" s="15">
        <v>182</v>
      </c>
      <c r="P14" s="16">
        <f t="shared" si="5"/>
        <v>14.739103944928534</v>
      </c>
      <c r="Q14" s="114">
        <f t="shared" si="6"/>
        <v>0.10379650665442629</v>
      </c>
      <c r="R14" s="119"/>
    </row>
    <row r="15" spans="1:18" ht="13.8" customHeight="1" x14ac:dyDescent="0.25">
      <c r="A15" s="13">
        <v>1980</v>
      </c>
      <c r="B15" s="35">
        <v>35.404749567462652</v>
      </c>
      <c r="C15" s="15">
        <v>50</v>
      </c>
      <c r="D15" s="16">
        <f t="shared" si="0"/>
        <v>17.702374783731326</v>
      </c>
      <c r="E15" s="15">
        <v>6</v>
      </c>
      <c r="F15" s="16">
        <f t="shared" si="1"/>
        <v>16.640232296707445</v>
      </c>
      <c r="G15" s="15">
        <v>0</v>
      </c>
      <c r="H15" s="16">
        <f t="shared" si="7"/>
        <v>16.640232296707445</v>
      </c>
      <c r="I15" s="15">
        <v>16</v>
      </c>
      <c r="J15" s="17">
        <f t="shared" si="2"/>
        <v>60.52</v>
      </c>
      <c r="K15" s="16">
        <f t="shared" si="8"/>
        <v>13.977795129234254</v>
      </c>
      <c r="L15" s="18">
        <f t="shared" si="3"/>
        <v>0.61272526593903576</v>
      </c>
      <c r="M15" s="16">
        <f t="shared" si="4"/>
        <v>17.370454926738695</v>
      </c>
      <c r="N15" s="15">
        <v>142</v>
      </c>
      <c r="O15" s="15">
        <v>182</v>
      </c>
      <c r="P15" s="16">
        <f t="shared" si="5"/>
        <v>13.552772525257662</v>
      </c>
      <c r="Q15" s="114">
        <f t="shared" si="6"/>
        <v>9.5442060037025794E-2</v>
      </c>
      <c r="R15" s="119"/>
    </row>
    <row r="16" spans="1:18" ht="13.8" customHeight="1" x14ac:dyDescent="0.25">
      <c r="A16" s="19">
        <v>1981</v>
      </c>
      <c r="B16" s="20">
        <v>41.485515250080446</v>
      </c>
      <c r="C16" s="21">
        <v>50</v>
      </c>
      <c r="D16" s="20">
        <f t="shared" si="0"/>
        <v>20.742757625040223</v>
      </c>
      <c r="E16" s="21">
        <v>6</v>
      </c>
      <c r="F16" s="20">
        <f t="shared" si="1"/>
        <v>19.498192167537809</v>
      </c>
      <c r="G16" s="21">
        <v>0</v>
      </c>
      <c r="H16" s="20">
        <f t="shared" si="7"/>
        <v>19.498192167537809</v>
      </c>
      <c r="I16" s="21">
        <v>16</v>
      </c>
      <c r="J16" s="22">
        <f t="shared" si="2"/>
        <v>60.52</v>
      </c>
      <c r="K16" s="20">
        <f t="shared" si="8"/>
        <v>16.378481420731759</v>
      </c>
      <c r="L16" s="23">
        <f t="shared" si="3"/>
        <v>0.71796082940194017</v>
      </c>
      <c r="M16" s="20">
        <f t="shared" si="4"/>
        <v>20.353830533130303</v>
      </c>
      <c r="N16" s="21">
        <v>142</v>
      </c>
      <c r="O16" s="21">
        <v>182</v>
      </c>
      <c r="P16" s="20">
        <f t="shared" si="5"/>
        <v>15.880461185189578</v>
      </c>
      <c r="Q16" s="115">
        <f t="shared" si="6"/>
        <v>0.11183423369851815</v>
      </c>
      <c r="R16" s="119"/>
    </row>
    <row r="17" spans="1:18" ht="13.8" customHeight="1" x14ac:dyDescent="0.25">
      <c r="A17" s="19">
        <v>1982</v>
      </c>
      <c r="B17" s="20">
        <v>38.627525970334389</v>
      </c>
      <c r="C17" s="21">
        <v>50</v>
      </c>
      <c r="D17" s="20">
        <f t="shared" si="0"/>
        <v>19.313762985167195</v>
      </c>
      <c r="E17" s="21">
        <v>6</v>
      </c>
      <c r="F17" s="20">
        <f t="shared" si="1"/>
        <v>18.154937206057163</v>
      </c>
      <c r="G17" s="21">
        <v>0</v>
      </c>
      <c r="H17" s="20">
        <f t="shared" si="7"/>
        <v>18.154937206057163</v>
      </c>
      <c r="I17" s="21">
        <v>16</v>
      </c>
      <c r="J17" s="22">
        <f t="shared" si="2"/>
        <v>60.52</v>
      </c>
      <c r="K17" s="20">
        <f t="shared" si="8"/>
        <v>15.250147253088016</v>
      </c>
      <c r="L17" s="23">
        <f t="shared" si="3"/>
        <v>0.66849960561481714</v>
      </c>
      <c r="M17" s="20">
        <f t="shared" si="4"/>
        <v>18.951629569377257</v>
      </c>
      <c r="N17" s="21">
        <v>142</v>
      </c>
      <c r="O17" s="21">
        <v>182</v>
      </c>
      <c r="P17" s="20">
        <f t="shared" si="5"/>
        <v>14.78643625742621</v>
      </c>
      <c r="Q17" s="115">
        <f t="shared" si="6"/>
        <v>0.10412983279877613</v>
      </c>
      <c r="R17" s="119"/>
    </row>
    <row r="18" spans="1:18" ht="13.8" customHeight="1" x14ac:dyDescent="0.25">
      <c r="A18" s="19">
        <v>1983</v>
      </c>
      <c r="B18" s="20">
        <v>39.187877442842087</v>
      </c>
      <c r="C18" s="21">
        <v>50</v>
      </c>
      <c r="D18" s="20">
        <f t="shared" si="0"/>
        <v>19.593938721421043</v>
      </c>
      <c r="E18" s="21">
        <v>6</v>
      </c>
      <c r="F18" s="20">
        <f t="shared" si="1"/>
        <v>18.418302398135779</v>
      </c>
      <c r="G18" s="21">
        <v>0</v>
      </c>
      <c r="H18" s="20">
        <f t="shared" si="7"/>
        <v>18.418302398135779</v>
      </c>
      <c r="I18" s="21">
        <v>16</v>
      </c>
      <c r="J18" s="22">
        <f t="shared" si="2"/>
        <v>60.52</v>
      </c>
      <c r="K18" s="20">
        <f t="shared" si="8"/>
        <v>15.471374014434055</v>
      </c>
      <c r="L18" s="23">
        <f t="shared" si="3"/>
        <v>0.67819721707108183</v>
      </c>
      <c r="M18" s="20">
        <f t="shared" si="4"/>
        <v>19.226552005356634</v>
      </c>
      <c r="N18" s="21">
        <v>142</v>
      </c>
      <c r="O18" s="21">
        <v>182</v>
      </c>
      <c r="P18" s="20">
        <f t="shared" si="5"/>
        <v>15.000936180003528</v>
      </c>
      <c r="Q18" s="115">
        <f t="shared" si="6"/>
        <v>0.10564039563382766</v>
      </c>
      <c r="R18" s="119"/>
    </row>
    <row r="19" spans="1:18" ht="13.8" customHeight="1" x14ac:dyDescent="0.25">
      <c r="A19" s="19">
        <v>1984</v>
      </c>
      <c r="B19" s="20">
        <v>43.689178668742706</v>
      </c>
      <c r="C19" s="21">
        <v>50</v>
      </c>
      <c r="D19" s="20">
        <f t="shared" si="0"/>
        <v>21.844589334371353</v>
      </c>
      <c r="E19" s="21">
        <v>6</v>
      </c>
      <c r="F19" s="20">
        <f t="shared" si="1"/>
        <v>20.533913974309073</v>
      </c>
      <c r="G19" s="21">
        <v>0</v>
      </c>
      <c r="H19" s="20">
        <f t="shared" si="7"/>
        <v>20.533913974309073</v>
      </c>
      <c r="I19" s="21">
        <v>16</v>
      </c>
      <c r="J19" s="22">
        <f t="shared" si="2"/>
        <v>60.52</v>
      </c>
      <c r="K19" s="20">
        <f t="shared" si="8"/>
        <v>17.24848773841962</v>
      </c>
      <c r="L19" s="23">
        <f t="shared" si="3"/>
        <v>0.75609809264305183</v>
      </c>
      <c r="M19" s="20">
        <f t="shared" si="4"/>
        <v>21.435002877384196</v>
      </c>
      <c r="N19" s="21">
        <v>142</v>
      </c>
      <c r="O19" s="21">
        <v>182</v>
      </c>
      <c r="P19" s="20">
        <f t="shared" si="5"/>
        <v>16.724013234003056</v>
      </c>
      <c r="Q19" s="115">
        <f t="shared" si="6"/>
        <v>0.11777474108452855</v>
      </c>
      <c r="R19" s="119"/>
    </row>
    <row r="20" spans="1:18" ht="13.8" customHeight="1" x14ac:dyDescent="0.25">
      <c r="A20" s="19">
        <v>1985</v>
      </c>
      <c r="B20" s="20">
        <v>45.41132069141932</v>
      </c>
      <c r="C20" s="21">
        <v>50</v>
      </c>
      <c r="D20" s="20">
        <f t="shared" si="0"/>
        <v>22.70566034570966</v>
      </c>
      <c r="E20" s="21">
        <v>6</v>
      </c>
      <c r="F20" s="20">
        <f t="shared" si="1"/>
        <v>21.343320724967079</v>
      </c>
      <c r="G20" s="21">
        <v>0</v>
      </c>
      <c r="H20" s="20">
        <f t="shared" si="7"/>
        <v>21.343320724967079</v>
      </c>
      <c r="I20" s="21">
        <v>16</v>
      </c>
      <c r="J20" s="22">
        <f t="shared" si="2"/>
        <v>60.52</v>
      </c>
      <c r="K20" s="20">
        <f t="shared" si="8"/>
        <v>17.928389408972347</v>
      </c>
      <c r="L20" s="23">
        <f t="shared" si="3"/>
        <v>0.78590200148919875</v>
      </c>
      <c r="M20" s="20">
        <f t="shared" si="4"/>
        <v>22.27992879121804</v>
      </c>
      <c r="N20" s="21">
        <v>142</v>
      </c>
      <c r="O20" s="21">
        <v>182</v>
      </c>
      <c r="P20" s="20">
        <f t="shared" si="5"/>
        <v>17.383241144796493</v>
      </c>
      <c r="Q20" s="115">
        <f t="shared" si="6"/>
        <v>0.12241719116053869</v>
      </c>
      <c r="R20" s="119"/>
    </row>
    <row r="21" spans="1:18" ht="13.8" customHeight="1" x14ac:dyDescent="0.25">
      <c r="A21" s="13">
        <v>1986</v>
      </c>
      <c r="B21" s="35">
        <v>46.279458635118907</v>
      </c>
      <c r="C21" s="15">
        <v>50</v>
      </c>
      <c r="D21" s="16">
        <f t="shared" si="0"/>
        <v>23.139729317559453</v>
      </c>
      <c r="E21" s="15">
        <v>6</v>
      </c>
      <c r="F21" s="16">
        <f t="shared" si="1"/>
        <v>21.751345558505886</v>
      </c>
      <c r="G21" s="15">
        <v>0</v>
      </c>
      <c r="H21" s="16">
        <f t="shared" si="7"/>
        <v>21.751345558505886</v>
      </c>
      <c r="I21" s="15">
        <v>16</v>
      </c>
      <c r="J21" s="17">
        <f t="shared" si="2"/>
        <v>60.52</v>
      </c>
      <c r="K21" s="16">
        <f t="shared" si="8"/>
        <v>18.271130269144944</v>
      </c>
      <c r="L21" s="18">
        <f t="shared" si="3"/>
        <v>0.80092625837347697</v>
      </c>
      <c r="M21" s="16">
        <f t="shared" si="4"/>
        <v>22.705858961758885</v>
      </c>
      <c r="N21" s="15">
        <v>142</v>
      </c>
      <c r="O21" s="15">
        <v>182</v>
      </c>
      <c r="P21" s="16">
        <f t="shared" si="5"/>
        <v>17.715560288844845</v>
      </c>
      <c r="Q21" s="114">
        <f t="shared" si="6"/>
        <v>0.12475746682285102</v>
      </c>
      <c r="R21" s="119"/>
    </row>
    <row r="22" spans="1:18" ht="13.8" customHeight="1" x14ac:dyDescent="0.25">
      <c r="A22" s="13">
        <v>1987</v>
      </c>
      <c r="B22" s="35">
        <v>47.857901846757066</v>
      </c>
      <c r="C22" s="15">
        <v>50</v>
      </c>
      <c r="D22" s="16">
        <f t="shared" si="0"/>
        <v>23.928950923378533</v>
      </c>
      <c r="E22" s="15">
        <v>6</v>
      </c>
      <c r="F22" s="16">
        <f t="shared" si="1"/>
        <v>22.493213867975822</v>
      </c>
      <c r="G22" s="15">
        <v>0</v>
      </c>
      <c r="H22" s="16">
        <f t="shared" si="7"/>
        <v>22.493213867975822</v>
      </c>
      <c r="I22" s="15">
        <v>16</v>
      </c>
      <c r="J22" s="17">
        <f t="shared" si="2"/>
        <v>60.52</v>
      </c>
      <c r="K22" s="16">
        <f t="shared" si="8"/>
        <v>18.89429964909969</v>
      </c>
      <c r="L22" s="18">
        <f t="shared" si="3"/>
        <v>0.8282432722893015</v>
      </c>
      <c r="M22" s="16">
        <f t="shared" si="4"/>
        <v>23.480282647765552</v>
      </c>
      <c r="N22" s="15">
        <v>142</v>
      </c>
      <c r="O22" s="15">
        <v>182</v>
      </c>
      <c r="P22" s="16">
        <f t="shared" si="5"/>
        <v>18.319780966937959</v>
      </c>
      <c r="Q22" s="114">
        <f t="shared" si="6"/>
        <v>0.12901254202068985</v>
      </c>
      <c r="R22" s="119"/>
    </row>
    <row r="23" spans="1:18" ht="13.8" customHeight="1" x14ac:dyDescent="0.25">
      <c r="A23" s="13">
        <v>1988</v>
      </c>
      <c r="B23" s="35">
        <v>43.308491925181933</v>
      </c>
      <c r="C23" s="15">
        <v>50</v>
      </c>
      <c r="D23" s="16">
        <f t="shared" si="0"/>
        <v>21.654245962590966</v>
      </c>
      <c r="E23" s="15">
        <v>6</v>
      </c>
      <c r="F23" s="16">
        <f t="shared" si="1"/>
        <v>20.354991204835507</v>
      </c>
      <c r="G23" s="15">
        <v>0</v>
      </c>
      <c r="H23" s="16">
        <f t="shared" si="7"/>
        <v>20.354991204835507</v>
      </c>
      <c r="I23" s="15">
        <v>16</v>
      </c>
      <c r="J23" s="17">
        <f t="shared" si="2"/>
        <v>60.52</v>
      </c>
      <c r="K23" s="16">
        <f t="shared" si="8"/>
        <v>17.098192612061826</v>
      </c>
      <c r="L23" s="18">
        <f t="shared" si="3"/>
        <v>0.74950981313147735</v>
      </c>
      <c r="M23" s="16">
        <f t="shared" si="4"/>
        <v>21.248228447370817</v>
      </c>
      <c r="N23" s="15">
        <v>142</v>
      </c>
      <c r="O23" s="15">
        <v>182</v>
      </c>
      <c r="P23" s="16">
        <f t="shared" si="5"/>
        <v>16.578288129267339</v>
      </c>
      <c r="Q23" s="114">
        <f t="shared" si="6"/>
        <v>0.1167485079525869</v>
      </c>
      <c r="R23" s="119"/>
    </row>
    <row r="24" spans="1:18" ht="13.8" customHeight="1" x14ac:dyDescent="0.25">
      <c r="A24" s="13">
        <v>1989</v>
      </c>
      <c r="B24" s="35">
        <v>46.825326875338604</v>
      </c>
      <c r="C24" s="15">
        <v>50</v>
      </c>
      <c r="D24" s="16">
        <f t="shared" si="0"/>
        <v>23.412663437669302</v>
      </c>
      <c r="E24" s="15">
        <v>6</v>
      </c>
      <c r="F24" s="16">
        <f t="shared" si="1"/>
        <v>22.007903631409143</v>
      </c>
      <c r="G24" s="15">
        <v>0</v>
      </c>
      <c r="H24" s="16">
        <f t="shared" si="7"/>
        <v>22.007903631409143</v>
      </c>
      <c r="I24" s="15">
        <v>16</v>
      </c>
      <c r="J24" s="17">
        <f t="shared" si="2"/>
        <v>60.52</v>
      </c>
      <c r="K24" s="16">
        <f t="shared" si="8"/>
        <v>18.48663905038368</v>
      </c>
      <c r="L24" s="18">
        <f t="shared" si="3"/>
        <v>0.81037321864695577</v>
      </c>
      <c r="M24" s="16">
        <f t="shared" si="4"/>
        <v>22.973675562031872</v>
      </c>
      <c r="N24" s="15">
        <v>142</v>
      </c>
      <c r="O24" s="15">
        <v>182</v>
      </c>
      <c r="P24" s="16">
        <f t="shared" si="5"/>
        <v>17.924516097849043</v>
      </c>
      <c r="Q24" s="114">
        <f t="shared" si="6"/>
        <v>0.12622898660457071</v>
      </c>
      <c r="R24" s="119"/>
    </row>
    <row r="25" spans="1:18" ht="13.8" customHeight="1" x14ac:dyDescent="0.25">
      <c r="A25" s="13">
        <v>1990</v>
      </c>
      <c r="B25" s="35">
        <v>46.417615268306342</v>
      </c>
      <c r="C25" s="15">
        <v>50</v>
      </c>
      <c r="D25" s="16">
        <f t="shared" si="0"/>
        <v>23.208807634153171</v>
      </c>
      <c r="E25" s="15">
        <v>6</v>
      </c>
      <c r="F25" s="16">
        <f t="shared" si="1"/>
        <v>21.816279176103983</v>
      </c>
      <c r="G25" s="15">
        <v>0</v>
      </c>
      <c r="H25" s="16">
        <f t="shared" si="7"/>
        <v>21.816279176103983</v>
      </c>
      <c r="I25" s="15">
        <v>16</v>
      </c>
      <c r="J25" s="17">
        <f t="shared" si="2"/>
        <v>60.519999999999996</v>
      </c>
      <c r="K25" s="16">
        <f t="shared" si="8"/>
        <v>18.325674507927346</v>
      </c>
      <c r="L25" s="18">
        <f t="shared" si="3"/>
        <v>0.80331723870366445</v>
      </c>
      <c r="M25" s="16">
        <f t="shared" si="4"/>
        <v>22.773642058629534</v>
      </c>
      <c r="N25" s="15">
        <v>142</v>
      </c>
      <c r="O25" s="15">
        <v>182</v>
      </c>
      <c r="P25" s="16">
        <f t="shared" si="5"/>
        <v>17.768446001787876</v>
      </c>
      <c r="Q25" s="114">
        <f t="shared" si="6"/>
        <v>0.12512990142104138</v>
      </c>
      <c r="R25" s="119"/>
    </row>
    <row r="26" spans="1:18" ht="13.8" customHeight="1" x14ac:dyDescent="0.25">
      <c r="A26" s="19">
        <v>1991</v>
      </c>
      <c r="B26" s="20">
        <v>51.06869467901678</v>
      </c>
      <c r="C26" s="21">
        <v>50</v>
      </c>
      <c r="D26" s="20">
        <f t="shared" si="0"/>
        <v>25.53434733950839</v>
      </c>
      <c r="E26" s="21">
        <v>6</v>
      </c>
      <c r="F26" s="20">
        <f t="shared" si="1"/>
        <v>24.002286499137888</v>
      </c>
      <c r="G26" s="21">
        <v>0</v>
      </c>
      <c r="H26" s="20">
        <f t="shared" si="7"/>
        <v>24.002286499137888</v>
      </c>
      <c r="I26" s="21">
        <v>16</v>
      </c>
      <c r="J26" s="22">
        <f t="shared" si="2"/>
        <v>60.519999999999996</v>
      </c>
      <c r="K26" s="20">
        <f t="shared" si="8"/>
        <v>20.161920659275825</v>
      </c>
      <c r="L26" s="23">
        <f t="shared" si="3"/>
        <v>0.88381022068058412</v>
      </c>
      <c r="M26" s="20">
        <f t="shared" si="4"/>
        <v>25.055577851184218</v>
      </c>
      <c r="N26" s="21">
        <v>142</v>
      </c>
      <c r="O26" s="21">
        <v>182</v>
      </c>
      <c r="P26" s="20">
        <f t="shared" si="5"/>
        <v>19.548857444330544</v>
      </c>
      <c r="Q26" s="115">
        <f t="shared" si="6"/>
        <v>0.13766801017134186</v>
      </c>
      <c r="R26" s="119"/>
    </row>
    <row r="27" spans="1:18" ht="13.8" customHeight="1" x14ac:dyDescent="0.25">
      <c r="A27" s="19">
        <v>1992</v>
      </c>
      <c r="B27" s="20">
        <v>49.877402728580655</v>
      </c>
      <c r="C27" s="21">
        <v>50</v>
      </c>
      <c r="D27" s="20">
        <f t="shared" si="0"/>
        <v>24.938701364290328</v>
      </c>
      <c r="E27" s="21">
        <v>6</v>
      </c>
      <c r="F27" s="20">
        <f t="shared" si="1"/>
        <v>23.44237928243291</v>
      </c>
      <c r="G27" s="21">
        <v>0</v>
      </c>
      <c r="H27" s="20">
        <f t="shared" si="7"/>
        <v>23.44237928243291</v>
      </c>
      <c r="I27" s="21">
        <v>16</v>
      </c>
      <c r="J27" s="22">
        <f t="shared" si="2"/>
        <v>60.519999999999996</v>
      </c>
      <c r="K27" s="20">
        <f t="shared" si="8"/>
        <v>19.691598597243644</v>
      </c>
      <c r="L27" s="23">
        <f t="shared" si="3"/>
        <v>0.8631933631668447</v>
      </c>
      <c r="M27" s="20">
        <f t="shared" si="4"/>
        <v>24.471100249098463</v>
      </c>
      <c r="N27" s="21">
        <v>142</v>
      </c>
      <c r="O27" s="21">
        <v>182</v>
      </c>
      <c r="P27" s="20">
        <f t="shared" si="5"/>
        <v>19.092836458087813</v>
      </c>
      <c r="Q27" s="115">
        <f t="shared" si="6"/>
        <v>0.13445659477526628</v>
      </c>
      <c r="R27" s="119"/>
    </row>
    <row r="28" spans="1:18" ht="13.8" customHeight="1" x14ac:dyDescent="0.25">
      <c r="A28" s="19">
        <v>1993</v>
      </c>
      <c r="B28" s="20">
        <v>53.479636669558701</v>
      </c>
      <c r="C28" s="21">
        <v>50</v>
      </c>
      <c r="D28" s="20">
        <f t="shared" si="0"/>
        <v>26.739818334779351</v>
      </c>
      <c r="E28" s="21">
        <v>6</v>
      </c>
      <c r="F28" s="20">
        <f t="shared" si="1"/>
        <v>25.135429234692591</v>
      </c>
      <c r="G28" s="21">
        <v>0</v>
      </c>
      <c r="H28" s="20">
        <f t="shared" si="7"/>
        <v>25.135429234692591</v>
      </c>
      <c r="I28" s="21">
        <v>16</v>
      </c>
      <c r="J28" s="22">
        <f t="shared" si="2"/>
        <v>60.519999999999996</v>
      </c>
      <c r="K28" s="20">
        <f t="shared" si="8"/>
        <v>21.113760557141777</v>
      </c>
      <c r="L28" s="23">
        <f t="shared" si="3"/>
        <v>0.92553470935416005</v>
      </c>
      <c r="M28" s="20">
        <f t="shared" si="4"/>
        <v>26.23844624283576</v>
      </c>
      <c r="N28" s="21">
        <v>142</v>
      </c>
      <c r="O28" s="21">
        <v>182</v>
      </c>
      <c r="P28" s="20">
        <f t="shared" si="5"/>
        <v>20.471754760893837</v>
      </c>
      <c r="Q28" s="115">
        <f t="shared" si="6"/>
        <v>0.14416728704854814</v>
      </c>
      <c r="R28" s="119"/>
    </row>
    <row r="29" spans="1:18" ht="13.8" customHeight="1" x14ac:dyDescent="0.25">
      <c r="A29" s="19">
        <v>1994</v>
      </c>
      <c r="B29" s="20">
        <v>55.695361670811891</v>
      </c>
      <c r="C29" s="21">
        <v>50</v>
      </c>
      <c r="D29" s="20">
        <f t="shared" si="0"/>
        <v>27.847680835405946</v>
      </c>
      <c r="E29" s="21">
        <v>6</v>
      </c>
      <c r="F29" s="20">
        <f t="shared" si="1"/>
        <v>26.17681998528159</v>
      </c>
      <c r="G29" s="21">
        <v>0</v>
      </c>
      <c r="H29" s="20">
        <f t="shared" si="7"/>
        <v>26.17681998528159</v>
      </c>
      <c r="I29" s="21">
        <v>16</v>
      </c>
      <c r="J29" s="22">
        <f t="shared" si="2"/>
        <v>60.519999999999996</v>
      </c>
      <c r="K29" s="20">
        <f t="shared" si="8"/>
        <v>21.988528787636536</v>
      </c>
      <c r="L29" s="23">
        <f t="shared" si="3"/>
        <v>0.96388071397858788</v>
      </c>
      <c r="M29" s="20">
        <f t="shared" si="4"/>
        <v>27.325536300935976</v>
      </c>
      <c r="N29" s="21">
        <v>142</v>
      </c>
      <c r="O29" s="21">
        <v>182</v>
      </c>
      <c r="P29" s="20">
        <f t="shared" si="5"/>
        <v>21.31992392710389</v>
      </c>
      <c r="Q29" s="115">
        <f t="shared" si="6"/>
        <v>0.15014030934580205</v>
      </c>
      <c r="R29" s="119"/>
    </row>
    <row r="30" spans="1:18" ht="13.8" customHeight="1" x14ac:dyDescent="0.25">
      <c r="A30" s="19">
        <v>1995</v>
      </c>
      <c r="B30" s="20">
        <v>56.144626740126881</v>
      </c>
      <c r="C30" s="21">
        <v>50</v>
      </c>
      <c r="D30" s="20">
        <f t="shared" si="0"/>
        <v>28.072313370063441</v>
      </c>
      <c r="E30" s="21">
        <v>6</v>
      </c>
      <c r="F30" s="20">
        <f t="shared" si="1"/>
        <v>26.387974567859633</v>
      </c>
      <c r="G30" s="21">
        <v>0</v>
      </c>
      <c r="H30" s="20">
        <f t="shared" si="7"/>
        <v>26.387974567859633</v>
      </c>
      <c r="I30" s="21">
        <v>16</v>
      </c>
      <c r="J30" s="22">
        <f t="shared" si="2"/>
        <v>60.52</v>
      </c>
      <c r="K30" s="20">
        <f t="shared" si="8"/>
        <v>22.165898637002091</v>
      </c>
      <c r="L30" s="23">
        <f t="shared" si="3"/>
        <v>0.97165583066310535</v>
      </c>
      <c r="M30" s="20">
        <f t="shared" si="4"/>
        <v>27.545956971383703</v>
      </c>
      <c r="N30" s="21">
        <v>142</v>
      </c>
      <c r="O30" s="21">
        <v>182</v>
      </c>
      <c r="P30" s="20">
        <f t="shared" si="5"/>
        <v>21.491900494156518</v>
      </c>
      <c r="Q30" s="115">
        <f t="shared" si="6"/>
        <v>0.15135141193067969</v>
      </c>
      <c r="R30" s="119"/>
    </row>
    <row r="31" spans="1:18" ht="13.8" customHeight="1" x14ac:dyDescent="0.25">
      <c r="A31" s="13">
        <v>1996</v>
      </c>
      <c r="B31" s="35">
        <v>60.295873477273837</v>
      </c>
      <c r="C31" s="15">
        <v>50</v>
      </c>
      <c r="D31" s="16">
        <f t="shared" si="0"/>
        <v>30.147936738636918</v>
      </c>
      <c r="E31" s="15">
        <v>6</v>
      </c>
      <c r="F31" s="16">
        <f t="shared" si="1"/>
        <v>28.339060534318705</v>
      </c>
      <c r="G31" s="15">
        <v>0</v>
      </c>
      <c r="H31" s="16">
        <f t="shared" si="7"/>
        <v>28.339060534318705</v>
      </c>
      <c r="I31" s="15">
        <v>16</v>
      </c>
      <c r="J31" s="17">
        <f t="shared" si="2"/>
        <v>60.519999999999996</v>
      </c>
      <c r="K31" s="16">
        <f t="shared" si="8"/>
        <v>23.804810848827714</v>
      </c>
      <c r="L31" s="18">
        <f t="shared" si="3"/>
        <v>1.0434985577568312</v>
      </c>
      <c r="M31" s="16">
        <f t="shared" si="4"/>
        <v>29.582662363127284</v>
      </c>
      <c r="N31" s="15">
        <v>142</v>
      </c>
      <c r="O31" s="15">
        <v>182</v>
      </c>
      <c r="P31" s="16">
        <f t="shared" si="5"/>
        <v>23.080978327275133</v>
      </c>
      <c r="Q31" s="114">
        <f t="shared" si="6"/>
        <v>0.16254210089630375</v>
      </c>
      <c r="R31" s="119"/>
    </row>
    <row r="32" spans="1:18" ht="13.8" customHeight="1" x14ac:dyDescent="0.25">
      <c r="A32" s="13">
        <v>1997</v>
      </c>
      <c r="B32" s="35">
        <v>57.972555463314187</v>
      </c>
      <c r="C32" s="15">
        <v>50</v>
      </c>
      <c r="D32" s="16">
        <f t="shared" si="0"/>
        <v>28.986277731657093</v>
      </c>
      <c r="E32" s="15">
        <v>6</v>
      </c>
      <c r="F32" s="16">
        <f t="shared" si="1"/>
        <v>27.247101067757669</v>
      </c>
      <c r="G32" s="15">
        <v>0</v>
      </c>
      <c r="H32" s="16">
        <f t="shared" si="7"/>
        <v>27.247101067757669</v>
      </c>
      <c r="I32" s="15">
        <v>16</v>
      </c>
      <c r="J32" s="17">
        <f t="shared" si="2"/>
        <v>60.52</v>
      </c>
      <c r="K32" s="16">
        <f t="shared" si="8"/>
        <v>22.887564896916441</v>
      </c>
      <c r="L32" s="18">
        <f t="shared" si="3"/>
        <v>1.0032905160292138</v>
      </c>
      <c r="M32" s="16">
        <f t="shared" si="4"/>
        <v>28.442784484170197</v>
      </c>
      <c r="N32" s="15">
        <v>142</v>
      </c>
      <c r="O32" s="15">
        <v>182</v>
      </c>
      <c r="P32" s="16">
        <f t="shared" si="5"/>
        <v>22.191623059077845</v>
      </c>
      <c r="Q32" s="114">
        <f t="shared" si="6"/>
        <v>0.15627903562730877</v>
      </c>
      <c r="R32" s="119"/>
    </row>
    <row r="33" spans="1:18" ht="13.8" customHeight="1" x14ac:dyDescent="0.25">
      <c r="A33" s="13">
        <v>1998</v>
      </c>
      <c r="B33" s="35">
        <v>58.365298298578494</v>
      </c>
      <c r="C33" s="15">
        <v>50</v>
      </c>
      <c r="D33" s="16">
        <f t="shared" si="0"/>
        <v>29.182649149289247</v>
      </c>
      <c r="E33" s="15">
        <v>6</v>
      </c>
      <c r="F33" s="16">
        <f t="shared" si="1"/>
        <v>27.431690200331893</v>
      </c>
      <c r="G33" s="15">
        <v>0</v>
      </c>
      <c r="H33" s="16">
        <f t="shared" si="7"/>
        <v>27.431690200331893</v>
      </c>
      <c r="I33" s="15">
        <v>16</v>
      </c>
      <c r="J33" s="17">
        <f t="shared" si="2"/>
        <v>60.52</v>
      </c>
      <c r="K33" s="16">
        <f t="shared" si="8"/>
        <v>23.04261976827879</v>
      </c>
      <c r="L33" s="18">
        <f t="shared" si="3"/>
        <v>1.0100874418971524</v>
      </c>
      <c r="M33" s="16">
        <f t="shared" si="4"/>
        <v>28.63547393406332</v>
      </c>
      <c r="N33" s="15">
        <v>142</v>
      </c>
      <c r="O33" s="15">
        <v>182</v>
      </c>
      <c r="P33" s="16">
        <f t="shared" si="5"/>
        <v>22.341963179324129</v>
      </c>
      <c r="Q33" s="114">
        <f t="shared" si="6"/>
        <v>0.15733776886847978</v>
      </c>
      <c r="R33" s="119"/>
    </row>
    <row r="34" spans="1:18" ht="13.8" customHeight="1" x14ac:dyDescent="0.25">
      <c r="A34" s="13">
        <v>1999</v>
      </c>
      <c r="B34" s="35">
        <v>58.885358272249789</v>
      </c>
      <c r="C34" s="15">
        <v>50</v>
      </c>
      <c r="D34" s="16">
        <f t="shared" si="0"/>
        <v>29.442679136124895</v>
      </c>
      <c r="E34" s="15">
        <v>6</v>
      </c>
      <c r="F34" s="16">
        <f t="shared" si="1"/>
        <v>27.676118387957402</v>
      </c>
      <c r="G34" s="15">
        <v>0</v>
      </c>
      <c r="H34" s="16">
        <f t="shared" si="7"/>
        <v>27.676118387957402</v>
      </c>
      <c r="I34" s="15">
        <v>16</v>
      </c>
      <c r="J34" s="17">
        <f t="shared" si="2"/>
        <v>60.52</v>
      </c>
      <c r="K34" s="16">
        <f t="shared" si="8"/>
        <v>23.247939445884217</v>
      </c>
      <c r="L34" s="18">
        <f t="shared" si="3"/>
        <v>1.019087756531911</v>
      </c>
      <c r="M34" s="16">
        <f t="shared" si="4"/>
        <v>28.890628353801411</v>
      </c>
      <c r="N34" s="15">
        <v>142</v>
      </c>
      <c r="O34" s="15">
        <v>182</v>
      </c>
      <c r="P34" s="16">
        <f t="shared" si="5"/>
        <v>22.541039704614288</v>
      </c>
      <c r="Q34" s="114">
        <f t="shared" si="6"/>
        <v>0.15873971622967809</v>
      </c>
      <c r="R34" s="119"/>
    </row>
    <row r="35" spans="1:18" ht="13.8" customHeight="1" x14ac:dyDescent="0.25">
      <c r="A35" s="13">
        <v>2000</v>
      </c>
      <c r="B35" s="35">
        <v>57.832699444687208</v>
      </c>
      <c r="C35" s="15">
        <v>50</v>
      </c>
      <c r="D35" s="16">
        <f t="shared" si="0"/>
        <v>28.916349722343604</v>
      </c>
      <c r="E35" s="15">
        <v>6</v>
      </c>
      <c r="F35" s="16">
        <f t="shared" si="1"/>
        <v>27.181368739002988</v>
      </c>
      <c r="G35" s="15">
        <v>0</v>
      </c>
      <c r="H35" s="16">
        <f t="shared" si="7"/>
        <v>27.181368739002988</v>
      </c>
      <c r="I35" s="15">
        <v>16</v>
      </c>
      <c r="J35" s="17">
        <f t="shared" si="2"/>
        <v>60.52</v>
      </c>
      <c r="K35" s="16">
        <f t="shared" si="8"/>
        <v>22.83234974076251</v>
      </c>
      <c r="L35" s="18">
        <f t="shared" si="3"/>
        <v>1.0008701256224661</v>
      </c>
      <c r="M35" s="16">
        <f t="shared" si="4"/>
        <v>28.374167626334103</v>
      </c>
      <c r="N35" s="15">
        <v>142</v>
      </c>
      <c r="O35" s="15">
        <v>182</v>
      </c>
      <c r="P35" s="16">
        <f t="shared" si="5"/>
        <v>22.138086829337595</v>
      </c>
      <c r="Q35" s="114">
        <f t="shared" si="6"/>
        <v>0.15590201992491265</v>
      </c>
      <c r="R35" s="119"/>
    </row>
    <row r="36" spans="1:18" ht="13.8" customHeight="1" x14ac:dyDescent="0.25">
      <c r="A36" s="19">
        <v>2001</v>
      </c>
      <c r="B36" s="20">
        <v>58.442236069095323</v>
      </c>
      <c r="C36" s="21">
        <v>50</v>
      </c>
      <c r="D36" s="20">
        <f t="shared" si="0"/>
        <v>29.221118034547661</v>
      </c>
      <c r="E36" s="21">
        <v>6</v>
      </c>
      <c r="F36" s="20">
        <f t="shared" si="1"/>
        <v>27.467850952474802</v>
      </c>
      <c r="G36" s="21">
        <v>0</v>
      </c>
      <c r="H36" s="20">
        <f t="shared" si="7"/>
        <v>27.467850952474802</v>
      </c>
      <c r="I36" s="21">
        <v>16</v>
      </c>
      <c r="J36" s="22">
        <f t="shared" si="2"/>
        <v>60.52</v>
      </c>
      <c r="K36" s="20">
        <f t="shared" si="8"/>
        <v>23.072994800078831</v>
      </c>
      <c r="L36" s="23">
        <f t="shared" si="3"/>
        <v>1.0114189501404418</v>
      </c>
      <c r="M36" s="20">
        <f t="shared" si="4"/>
        <v>28.673221527006454</v>
      </c>
      <c r="N36" s="21">
        <v>142</v>
      </c>
      <c r="O36" s="21">
        <v>182</v>
      </c>
      <c r="P36" s="20">
        <f t="shared" si="5"/>
        <v>22.371414597994047</v>
      </c>
      <c r="Q36" s="115">
        <f t="shared" si="6"/>
        <v>0.1575451732253102</v>
      </c>
      <c r="R36" s="119"/>
    </row>
    <row r="37" spans="1:18" ht="13.8" customHeight="1" x14ac:dyDescent="0.25">
      <c r="A37" s="19">
        <v>2002</v>
      </c>
      <c r="B37" s="20">
        <v>55.165580926758395</v>
      </c>
      <c r="C37" s="21">
        <v>50</v>
      </c>
      <c r="D37" s="20">
        <f t="shared" si="0"/>
        <v>27.582790463379197</v>
      </c>
      <c r="E37" s="21">
        <v>6</v>
      </c>
      <c r="F37" s="20">
        <f t="shared" si="1"/>
        <v>25.927823035576445</v>
      </c>
      <c r="G37" s="21">
        <v>0</v>
      </c>
      <c r="H37" s="20">
        <f t="shared" si="7"/>
        <v>25.927823035576445</v>
      </c>
      <c r="I37" s="21">
        <v>16</v>
      </c>
      <c r="J37" s="22">
        <f t="shared" si="2"/>
        <v>60.519999999999996</v>
      </c>
      <c r="K37" s="20">
        <f t="shared" si="8"/>
        <v>21.779371349884215</v>
      </c>
      <c r="L37" s="23">
        <f t="shared" si="3"/>
        <v>0.95471216876204779</v>
      </c>
      <c r="M37" s="20">
        <f t="shared" si="4"/>
        <v>27.065612628319673</v>
      </c>
      <c r="N37" s="21">
        <v>142</v>
      </c>
      <c r="O37" s="21">
        <v>182</v>
      </c>
      <c r="P37" s="20">
        <f t="shared" si="5"/>
        <v>21.117126336381283</v>
      </c>
      <c r="Q37" s="115">
        <f t="shared" si="6"/>
        <v>0.14871215729845974</v>
      </c>
      <c r="R37" s="119"/>
    </row>
    <row r="38" spans="1:18" ht="13.8" customHeight="1" x14ac:dyDescent="0.25">
      <c r="A38" s="19">
        <v>2003</v>
      </c>
      <c r="B38" s="20">
        <v>57.055789855316313</v>
      </c>
      <c r="C38" s="21">
        <v>50</v>
      </c>
      <c r="D38" s="20">
        <f t="shared" si="0"/>
        <v>28.527894927658156</v>
      </c>
      <c r="E38" s="21">
        <v>6</v>
      </c>
      <c r="F38" s="20">
        <f t="shared" si="1"/>
        <v>26.816221231998668</v>
      </c>
      <c r="G38" s="21">
        <v>0</v>
      </c>
      <c r="H38" s="20">
        <f t="shared" si="7"/>
        <v>26.816221231998668</v>
      </c>
      <c r="I38" s="21">
        <v>16</v>
      </c>
      <c r="J38" s="22">
        <f t="shared" si="2"/>
        <v>60.52</v>
      </c>
      <c r="K38" s="20">
        <f t="shared" si="8"/>
        <v>22.52562583487888</v>
      </c>
      <c r="L38" s="23">
        <f t="shared" si="3"/>
        <v>0.98742469413167699</v>
      </c>
      <c r="M38" s="20">
        <f t="shared" ref="M38:M43" si="9">+L38*28.3495</f>
        <v>27.992996366285976</v>
      </c>
      <c r="N38" s="21">
        <v>142</v>
      </c>
      <c r="O38" s="21">
        <v>182</v>
      </c>
      <c r="P38" s="20">
        <f t="shared" si="5"/>
        <v>21.84068947259675</v>
      </c>
      <c r="Q38" s="115">
        <f t="shared" si="6"/>
        <v>0.15380767234223064</v>
      </c>
      <c r="R38" s="119"/>
    </row>
    <row r="39" spans="1:18" ht="13.8" customHeight="1" x14ac:dyDescent="0.25">
      <c r="A39" s="19">
        <v>2004</v>
      </c>
      <c r="B39" s="20">
        <v>57.338705060343429</v>
      </c>
      <c r="C39" s="21">
        <v>50</v>
      </c>
      <c r="D39" s="20">
        <f t="shared" si="0"/>
        <v>28.669352530171714</v>
      </c>
      <c r="E39" s="21">
        <v>6</v>
      </c>
      <c r="F39" s="20">
        <f t="shared" si="1"/>
        <v>26.949191378361412</v>
      </c>
      <c r="G39" s="21">
        <v>0</v>
      </c>
      <c r="H39" s="20">
        <f t="shared" si="7"/>
        <v>26.949191378361412</v>
      </c>
      <c r="I39" s="21">
        <v>16</v>
      </c>
      <c r="J39" s="22">
        <f t="shared" si="2"/>
        <v>60.519999999999996</v>
      </c>
      <c r="K39" s="20">
        <f t="shared" si="8"/>
        <v>22.637320757823588</v>
      </c>
      <c r="L39" s="23">
        <f t="shared" si="3"/>
        <v>0.99232090993199285</v>
      </c>
      <c r="M39" s="20">
        <f t="shared" si="9"/>
        <v>28.131801636117029</v>
      </c>
      <c r="N39" s="21">
        <v>142</v>
      </c>
      <c r="O39" s="21">
        <v>182</v>
      </c>
      <c r="P39" s="20">
        <f t="shared" si="5"/>
        <v>21.948988089717684</v>
      </c>
      <c r="Q39" s="115">
        <f t="shared" si="6"/>
        <v>0.15457033865998368</v>
      </c>
      <c r="R39" s="119"/>
    </row>
    <row r="40" spans="1:18" ht="13.8" customHeight="1" x14ac:dyDescent="0.25">
      <c r="A40" s="19">
        <v>2005</v>
      </c>
      <c r="B40" s="20">
        <v>54.336954265866304</v>
      </c>
      <c r="C40" s="21">
        <v>50</v>
      </c>
      <c r="D40" s="20">
        <f t="shared" si="0"/>
        <v>27.168477132933152</v>
      </c>
      <c r="E40" s="21">
        <v>6</v>
      </c>
      <c r="F40" s="20">
        <f t="shared" si="1"/>
        <v>25.538368504957162</v>
      </c>
      <c r="G40" s="21">
        <v>0</v>
      </c>
      <c r="H40" s="20">
        <f t="shared" si="7"/>
        <v>25.538368504957162</v>
      </c>
      <c r="I40" s="21">
        <v>16</v>
      </c>
      <c r="J40" s="22">
        <f t="shared" si="2"/>
        <v>60.52</v>
      </c>
      <c r="K40" s="20">
        <f t="shared" si="8"/>
        <v>21.452229544164016</v>
      </c>
      <c r="L40" s="23">
        <f t="shared" si="3"/>
        <v>0.94037170604554587</v>
      </c>
      <c r="M40" s="20">
        <f t="shared" si="9"/>
        <v>26.6590676805382</v>
      </c>
      <c r="N40" s="21">
        <v>142</v>
      </c>
      <c r="O40" s="21">
        <v>182</v>
      </c>
      <c r="P40" s="20">
        <f t="shared" si="5"/>
        <v>20.799931926573759</v>
      </c>
      <c r="Q40" s="115">
        <f t="shared" si="6"/>
        <v>0.14647839384911099</v>
      </c>
      <c r="R40" s="119"/>
    </row>
    <row r="41" spans="1:18" ht="13.8" customHeight="1" x14ac:dyDescent="0.25">
      <c r="A41" s="13">
        <v>2006</v>
      </c>
      <c r="B41" s="35">
        <v>53.247931210103005</v>
      </c>
      <c r="C41" s="15">
        <v>50</v>
      </c>
      <c r="D41" s="16">
        <f t="shared" si="0"/>
        <v>26.623965605051502</v>
      </c>
      <c r="E41" s="15">
        <v>6</v>
      </c>
      <c r="F41" s="16">
        <f t="shared" si="1"/>
        <v>25.026527668748411</v>
      </c>
      <c r="G41" s="15">
        <v>0</v>
      </c>
      <c r="H41" s="16">
        <f t="shared" si="7"/>
        <v>25.026527668748411</v>
      </c>
      <c r="I41" s="15">
        <v>16</v>
      </c>
      <c r="J41" s="17">
        <f t="shared" si="2"/>
        <v>60.519999999999996</v>
      </c>
      <c r="K41" s="16">
        <f t="shared" si="8"/>
        <v>21.022283241748667</v>
      </c>
      <c r="L41" s="18">
        <f t="shared" si="3"/>
        <v>0.92152474484377722</v>
      </c>
      <c r="M41" s="16">
        <f t="shared" si="9"/>
        <v>26.124765753948662</v>
      </c>
      <c r="N41" s="15">
        <v>142</v>
      </c>
      <c r="O41" s="15">
        <v>182</v>
      </c>
      <c r="P41" s="16">
        <f t="shared" si="5"/>
        <v>20.383058994839065</v>
      </c>
      <c r="Q41" s="114">
        <f t="shared" si="6"/>
        <v>0.1435426689777399</v>
      </c>
      <c r="R41" s="119"/>
    </row>
    <row r="42" spans="1:18" ht="13.8" customHeight="1" x14ac:dyDescent="0.25">
      <c r="A42" s="13">
        <v>2007</v>
      </c>
      <c r="B42" s="35">
        <v>53.149686373504878</v>
      </c>
      <c r="C42" s="15">
        <v>50</v>
      </c>
      <c r="D42" s="16">
        <f t="shared" si="0"/>
        <v>26.574843186752439</v>
      </c>
      <c r="E42" s="15">
        <v>6</v>
      </c>
      <c r="F42" s="16">
        <f t="shared" si="1"/>
        <v>24.980352595547291</v>
      </c>
      <c r="G42" s="15">
        <v>0</v>
      </c>
      <c r="H42" s="16">
        <f t="shared" si="7"/>
        <v>24.980352595547291</v>
      </c>
      <c r="I42" s="15">
        <v>16</v>
      </c>
      <c r="J42" s="17">
        <f t="shared" si="2"/>
        <v>60.52</v>
      </c>
      <c r="K42" s="16">
        <f t="shared" si="8"/>
        <v>20.983496180259724</v>
      </c>
      <c r="L42" s="18">
        <f t="shared" si="3"/>
        <v>0.91982449009357692</v>
      </c>
      <c r="M42" s="16">
        <f t="shared" si="9"/>
        <v>26.076564381907858</v>
      </c>
      <c r="N42" s="15">
        <v>142</v>
      </c>
      <c r="O42" s="15">
        <v>182</v>
      </c>
      <c r="P42" s="16">
        <f t="shared" si="5"/>
        <v>20.345451330939099</v>
      </c>
      <c r="Q42" s="114">
        <f t="shared" si="6"/>
        <v>0.14327782627421901</v>
      </c>
      <c r="R42" s="119"/>
    </row>
    <row r="43" spans="1:18" ht="13.8" customHeight="1" x14ac:dyDescent="0.25">
      <c r="A43" s="13">
        <v>2008</v>
      </c>
      <c r="B43" s="35">
        <v>51.45308381901139</v>
      </c>
      <c r="C43" s="15">
        <v>50</v>
      </c>
      <c r="D43" s="16">
        <f t="shared" si="0"/>
        <v>25.726541909505695</v>
      </c>
      <c r="E43" s="15">
        <v>6</v>
      </c>
      <c r="F43" s="16">
        <f t="shared" si="1"/>
        <v>24.182949394935353</v>
      </c>
      <c r="G43" s="15">
        <v>0</v>
      </c>
      <c r="H43" s="16">
        <f t="shared" si="7"/>
        <v>24.182949394935353</v>
      </c>
      <c r="I43" s="15">
        <v>16</v>
      </c>
      <c r="J43" s="17">
        <f t="shared" si="2"/>
        <v>60.52</v>
      </c>
      <c r="K43" s="16">
        <f t="shared" si="8"/>
        <v>20.313677491745697</v>
      </c>
      <c r="L43" s="18">
        <f t="shared" si="3"/>
        <v>0.8904625749806333</v>
      </c>
      <c r="M43" s="16">
        <f t="shared" si="9"/>
        <v>25.244168769413463</v>
      </c>
      <c r="N43" s="15">
        <v>142</v>
      </c>
      <c r="O43" s="15">
        <v>182</v>
      </c>
      <c r="P43" s="16">
        <f t="shared" si="5"/>
        <v>19.695999809102812</v>
      </c>
      <c r="Q43" s="114">
        <f t="shared" si="6"/>
        <v>0.13870422400776627</v>
      </c>
      <c r="R43" s="119"/>
    </row>
    <row r="44" spans="1:18" ht="13.8" customHeight="1" x14ac:dyDescent="0.25">
      <c r="A44" s="13">
        <v>2009</v>
      </c>
      <c r="B44" s="35">
        <v>50.361963301828645</v>
      </c>
      <c r="C44" s="15">
        <v>50</v>
      </c>
      <c r="D44" s="16">
        <f t="shared" si="0"/>
        <v>25.180981650914323</v>
      </c>
      <c r="E44" s="15">
        <v>6</v>
      </c>
      <c r="F44" s="16">
        <f t="shared" si="1"/>
        <v>23.670122751859463</v>
      </c>
      <c r="G44" s="15">
        <v>0</v>
      </c>
      <c r="H44" s="16">
        <f t="shared" si="7"/>
        <v>23.670122751859463</v>
      </c>
      <c r="I44" s="15">
        <v>16</v>
      </c>
      <c r="J44" s="17">
        <f t="shared" si="2"/>
        <v>60.52</v>
      </c>
      <c r="K44" s="16">
        <f t="shared" si="8"/>
        <v>19.882903111561948</v>
      </c>
      <c r="L44" s="18">
        <f t="shared" si="3"/>
        <v>0.87157931447942782</v>
      </c>
      <c r="M44" s="16">
        <f t="shared" ref="M44:M49" si="10">+L44*28.3495</f>
        <v>24.708837775834539</v>
      </c>
      <c r="N44" s="15">
        <v>142</v>
      </c>
      <c r="O44" s="15">
        <v>182</v>
      </c>
      <c r="P44" s="16">
        <f t="shared" si="5"/>
        <v>19.278323978947828</v>
      </c>
      <c r="Q44" s="114">
        <f t="shared" si="6"/>
        <v>0.13576284492216781</v>
      </c>
      <c r="R44" s="119"/>
    </row>
    <row r="45" spans="1:18" ht="13.8" customHeight="1" x14ac:dyDescent="0.25">
      <c r="A45" s="13">
        <v>2010</v>
      </c>
      <c r="B45" s="35">
        <v>50.080524751224907</v>
      </c>
      <c r="C45" s="15">
        <v>50</v>
      </c>
      <c r="D45" s="16">
        <f t="shared" si="0"/>
        <v>25.040262375612453</v>
      </c>
      <c r="E45" s="15">
        <v>6</v>
      </c>
      <c r="F45" s="16">
        <f t="shared" si="1"/>
        <v>23.537846633075706</v>
      </c>
      <c r="G45" s="15">
        <v>0</v>
      </c>
      <c r="H45" s="16">
        <f t="shared" si="7"/>
        <v>23.537846633075706</v>
      </c>
      <c r="I45" s="15">
        <v>16</v>
      </c>
      <c r="J45" s="17">
        <f t="shared" si="2"/>
        <v>60.519999999999996</v>
      </c>
      <c r="K45" s="16">
        <f t="shared" si="8"/>
        <v>19.771791171783594</v>
      </c>
      <c r="L45" s="18">
        <f t="shared" si="3"/>
        <v>0.86670865410558218</v>
      </c>
      <c r="M45" s="16">
        <f t="shared" si="10"/>
        <v>24.570756989566203</v>
      </c>
      <c r="N45" s="15">
        <v>142</v>
      </c>
      <c r="O45" s="15">
        <v>182</v>
      </c>
      <c r="P45" s="16">
        <f t="shared" si="5"/>
        <v>19.170590618232971</v>
      </c>
      <c r="Q45" s="114">
        <f t="shared" si="6"/>
        <v>0.13500415928333079</v>
      </c>
      <c r="R45" s="119"/>
    </row>
    <row r="46" spans="1:18" ht="13.8" customHeight="1" x14ac:dyDescent="0.25">
      <c r="A46" s="19">
        <v>2011</v>
      </c>
      <c r="B46" s="20">
        <v>48.285682417662144</v>
      </c>
      <c r="C46" s="21">
        <v>50</v>
      </c>
      <c r="D46" s="20">
        <f t="shared" si="0"/>
        <v>24.142841208831072</v>
      </c>
      <c r="E46" s="21">
        <v>6</v>
      </c>
      <c r="F46" s="20">
        <f t="shared" si="1"/>
        <v>22.694270736301206</v>
      </c>
      <c r="G46" s="21">
        <v>0</v>
      </c>
      <c r="H46" s="20">
        <f t="shared" si="7"/>
        <v>22.694270736301206</v>
      </c>
      <c r="I46" s="21">
        <v>16</v>
      </c>
      <c r="J46" s="22">
        <f t="shared" si="2"/>
        <v>60.52000000000001</v>
      </c>
      <c r="K46" s="20">
        <f t="shared" si="8"/>
        <v>19.063187418493012</v>
      </c>
      <c r="L46" s="23">
        <f t="shared" si="3"/>
        <v>0.8356465717695567</v>
      </c>
      <c r="M46" s="20">
        <f t="shared" si="10"/>
        <v>23.690162486381048</v>
      </c>
      <c r="N46" s="21">
        <v>142</v>
      </c>
      <c r="O46" s="21">
        <v>182</v>
      </c>
      <c r="P46" s="20">
        <f t="shared" si="5"/>
        <v>18.483533368495102</v>
      </c>
      <c r="Q46" s="115">
        <f t="shared" si="6"/>
        <v>0.13016572794714862</v>
      </c>
      <c r="R46" s="119"/>
    </row>
    <row r="47" spans="1:18" ht="13.8" customHeight="1" x14ac:dyDescent="0.25">
      <c r="A47" s="19">
        <v>2012</v>
      </c>
      <c r="B47" s="20">
        <v>48.042415985468502</v>
      </c>
      <c r="C47" s="21">
        <v>50</v>
      </c>
      <c r="D47" s="20">
        <f t="shared" ref="D47:D52" si="11">+B47-B47*(C47/100)</f>
        <v>24.021207992734251</v>
      </c>
      <c r="E47" s="21">
        <v>6</v>
      </c>
      <c r="F47" s="20">
        <f t="shared" ref="F47:F52" si="12">+(D47-D47*(E47)/100)</f>
        <v>22.579935513170195</v>
      </c>
      <c r="G47" s="21">
        <v>0</v>
      </c>
      <c r="H47" s="20">
        <f t="shared" si="7"/>
        <v>22.579935513170195</v>
      </c>
      <c r="I47" s="21">
        <v>16</v>
      </c>
      <c r="J47" s="22">
        <f t="shared" ref="J47:J52" si="13">100-(K47/B47*100)</f>
        <v>60.52</v>
      </c>
      <c r="K47" s="20">
        <f t="shared" si="8"/>
        <v>18.967145831062965</v>
      </c>
      <c r="L47" s="23">
        <f t="shared" ref="L47:L52" si="14">+(K47/365)*16</f>
        <v>0.83143652958084224</v>
      </c>
      <c r="M47" s="20">
        <f t="shared" si="10"/>
        <v>23.570809895352085</v>
      </c>
      <c r="N47" s="21">
        <v>142</v>
      </c>
      <c r="O47" s="21">
        <v>182</v>
      </c>
      <c r="P47" s="20">
        <f t="shared" ref="P47:P52" si="15">+Q47*N47</f>
        <v>18.390412116153826</v>
      </c>
      <c r="Q47" s="115">
        <f t="shared" ref="Q47:Q52" si="16">+M47/O47</f>
        <v>0.12950994447995651</v>
      </c>
      <c r="R47" s="119"/>
    </row>
    <row r="48" spans="1:18" ht="13.8" customHeight="1" x14ac:dyDescent="0.25">
      <c r="A48" s="19">
        <v>2013</v>
      </c>
      <c r="B48" s="20">
        <v>47.614349567825727</v>
      </c>
      <c r="C48" s="21">
        <v>50</v>
      </c>
      <c r="D48" s="20">
        <f t="shared" si="11"/>
        <v>23.807174783912863</v>
      </c>
      <c r="E48" s="21">
        <v>6</v>
      </c>
      <c r="F48" s="20">
        <f t="shared" si="12"/>
        <v>22.378744296878093</v>
      </c>
      <c r="G48" s="21">
        <v>0</v>
      </c>
      <c r="H48" s="20">
        <f t="shared" si="7"/>
        <v>22.378744296878093</v>
      </c>
      <c r="I48" s="21">
        <v>16</v>
      </c>
      <c r="J48" s="22">
        <f t="shared" si="13"/>
        <v>60.519999999999996</v>
      </c>
      <c r="K48" s="20">
        <f t="shared" si="8"/>
        <v>18.798145209377598</v>
      </c>
      <c r="L48" s="23">
        <f t="shared" si="14"/>
        <v>0.82402828315079879</v>
      </c>
      <c r="M48" s="20">
        <f t="shared" si="10"/>
        <v>23.360789813183569</v>
      </c>
      <c r="N48" s="21">
        <v>142</v>
      </c>
      <c r="O48" s="21">
        <v>182</v>
      </c>
      <c r="P48" s="20">
        <f t="shared" si="15"/>
        <v>18.226550293802564</v>
      </c>
      <c r="Q48" s="115">
        <f t="shared" si="16"/>
        <v>0.12835598798452511</v>
      </c>
      <c r="R48" s="119"/>
    </row>
    <row r="49" spans="1:18" ht="13.8" customHeight="1" x14ac:dyDescent="0.25">
      <c r="A49" s="19">
        <v>2014</v>
      </c>
      <c r="B49" s="20">
        <v>47.052614832021099</v>
      </c>
      <c r="C49" s="21">
        <v>50</v>
      </c>
      <c r="D49" s="20">
        <f t="shared" si="11"/>
        <v>23.52630741601055</v>
      </c>
      <c r="E49" s="21">
        <v>6</v>
      </c>
      <c r="F49" s="20">
        <f t="shared" si="12"/>
        <v>22.114728971049917</v>
      </c>
      <c r="G49" s="21">
        <v>0</v>
      </c>
      <c r="H49" s="20">
        <f t="shared" si="7"/>
        <v>22.114728971049917</v>
      </c>
      <c r="I49" s="21">
        <v>16</v>
      </c>
      <c r="J49" s="22">
        <f t="shared" si="13"/>
        <v>60.519999999999996</v>
      </c>
      <c r="K49" s="20">
        <f t="shared" si="8"/>
        <v>18.576372335681931</v>
      </c>
      <c r="L49" s="23">
        <f t="shared" si="14"/>
        <v>0.81430673252304353</v>
      </c>
      <c r="M49" s="20">
        <f t="shared" si="10"/>
        <v>23.085188713662021</v>
      </c>
      <c r="N49" s="21">
        <v>142</v>
      </c>
      <c r="O49" s="21">
        <v>182</v>
      </c>
      <c r="P49" s="20">
        <f t="shared" si="15"/>
        <v>18.011520864505531</v>
      </c>
      <c r="Q49" s="115">
        <f t="shared" si="16"/>
        <v>0.1268416962289122</v>
      </c>
      <c r="R49" s="119"/>
    </row>
    <row r="50" spans="1:18" ht="13.8" customHeight="1" x14ac:dyDescent="0.25">
      <c r="A50" s="24">
        <v>2015</v>
      </c>
      <c r="B50" s="20">
        <v>49.702637224942549</v>
      </c>
      <c r="C50" s="25">
        <v>50</v>
      </c>
      <c r="D50" s="26">
        <f t="shared" si="11"/>
        <v>24.851318612471275</v>
      </c>
      <c r="E50" s="25">
        <v>6</v>
      </c>
      <c r="F50" s="26">
        <f t="shared" si="12"/>
        <v>23.360239495722997</v>
      </c>
      <c r="G50" s="25">
        <v>0</v>
      </c>
      <c r="H50" s="20">
        <f t="shared" si="7"/>
        <v>23.360239495722997</v>
      </c>
      <c r="I50" s="25">
        <v>16</v>
      </c>
      <c r="J50" s="27">
        <f t="shared" si="13"/>
        <v>60.52</v>
      </c>
      <c r="K50" s="20">
        <f t="shared" si="8"/>
        <v>19.622601176407318</v>
      </c>
      <c r="L50" s="28">
        <f t="shared" si="14"/>
        <v>0.86016881869182771</v>
      </c>
      <c r="M50" s="26">
        <f t="shared" ref="M50:M57" si="17">+L50*28.3495</f>
        <v>24.385355925503969</v>
      </c>
      <c r="N50" s="25">
        <v>142</v>
      </c>
      <c r="O50" s="25">
        <v>182</v>
      </c>
      <c r="P50" s="26">
        <f t="shared" si="15"/>
        <v>19.025937040777823</v>
      </c>
      <c r="Q50" s="116">
        <f t="shared" si="16"/>
        <v>0.13398547211815368</v>
      </c>
      <c r="R50" s="119"/>
    </row>
    <row r="51" spans="1:18" ht="13.8" customHeight="1" x14ac:dyDescent="0.25">
      <c r="A51" s="29">
        <v>2016</v>
      </c>
      <c r="B51" s="35">
        <v>47.419743387834629</v>
      </c>
      <c r="C51" s="30">
        <v>50</v>
      </c>
      <c r="D51" s="14">
        <f t="shared" si="11"/>
        <v>23.709871693917314</v>
      </c>
      <c r="E51" s="30">
        <v>6</v>
      </c>
      <c r="F51" s="14">
        <f t="shared" si="12"/>
        <v>22.287279392282276</v>
      </c>
      <c r="G51" s="30">
        <v>0</v>
      </c>
      <c r="H51" s="16">
        <f t="shared" si="7"/>
        <v>22.287279392282276</v>
      </c>
      <c r="I51" s="30">
        <v>16</v>
      </c>
      <c r="J51" s="32">
        <f t="shared" si="13"/>
        <v>60.52</v>
      </c>
      <c r="K51" s="16">
        <f t="shared" si="8"/>
        <v>18.721314689517111</v>
      </c>
      <c r="L51" s="33">
        <f t="shared" si="14"/>
        <v>0.82066036995143499</v>
      </c>
      <c r="M51" s="14">
        <f t="shared" si="17"/>
        <v>23.265311157938207</v>
      </c>
      <c r="N51" s="30">
        <v>142</v>
      </c>
      <c r="O51" s="30">
        <v>182</v>
      </c>
      <c r="P51" s="14">
        <f t="shared" si="15"/>
        <v>18.152055958391347</v>
      </c>
      <c r="Q51" s="117">
        <f t="shared" si="16"/>
        <v>0.12783137998867147</v>
      </c>
      <c r="R51" s="119"/>
    </row>
    <row r="52" spans="1:18" ht="13.8" customHeight="1" x14ac:dyDescent="0.25">
      <c r="A52" s="29">
        <v>2017</v>
      </c>
      <c r="B52" s="35">
        <v>51.807052197241497</v>
      </c>
      <c r="C52" s="30">
        <v>50</v>
      </c>
      <c r="D52" s="14">
        <f t="shared" si="11"/>
        <v>25.903526098620748</v>
      </c>
      <c r="E52" s="30">
        <v>6</v>
      </c>
      <c r="F52" s="14">
        <f t="shared" si="12"/>
        <v>24.349314532703502</v>
      </c>
      <c r="G52" s="30">
        <v>0</v>
      </c>
      <c r="H52" s="16">
        <f t="shared" si="7"/>
        <v>24.349314532703502</v>
      </c>
      <c r="I52" s="30">
        <v>16</v>
      </c>
      <c r="J52" s="32">
        <f t="shared" si="13"/>
        <v>60.52</v>
      </c>
      <c r="K52" s="16">
        <f t="shared" si="8"/>
        <v>20.453424207470942</v>
      </c>
      <c r="L52" s="33">
        <f t="shared" si="14"/>
        <v>0.89658845840968515</v>
      </c>
      <c r="M52" s="14">
        <f t="shared" si="17"/>
        <v>25.41783450168537</v>
      </c>
      <c r="N52" s="30">
        <v>142</v>
      </c>
      <c r="O52" s="30">
        <v>182</v>
      </c>
      <c r="P52" s="14">
        <f t="shared" si="15"/>
        <v>19.831497248567707</v>
      </c>
      <c r="Q52" s="117">
        <f t="shared" si="16"/>
        <v>0.13965843132794159</v>
      </c>
      <c r="R52" s="119"/>
    </row>
    <row r="53" spans="1:18" ht="13.8" customHeight="1" x14ac:dyDescent="0.25">
      <c r="A53" s="59">
        <v>2018</v>
      </c>
      <c r="B53" s="35">
        <v>53.356217539497109</v>
      </c>
      <c r="C53" s="31">
        <v>50</v>
      </c>
      <c r="D53" s="35">
        <f>+B53-B53*(C53/100)</f>
        <v>26.678108769748555</v>
      </c>
      <c r="E53" s="31">
        <v>6</v>
      </c>
      <c r="F53" s="35">
        <f>+(D53-D53*(E53)/100)</f>
        <v>25.077422243563642</v>
      </c>
      <c r="G53" s="31">
        <v>0</v>
      </c>
      <c r="H53" s="80">
        <f>F53-(F53*G53/100)</f>
        <v>25.077422243563642</v>
      </c>
      <c r="I53" s="31">
        <v>16</v>
      </c>
      <c r="J53" s="60">
        <f>100-(K53/B53*100)</f>
        <v>60.519999999999996</v>
      </c>
      <c r="K53" s="80">
        <f>+H53-H53*I53/100</f>
        <v>21.06503468459346</v>
      </c>
      <c r="L53" s="61">
        <f>+(K53/365)*16</f>
        <v>0.92339878069450787</v>
      </c>
      <c r="M53" s="35">
        <f t="shared" si="17"/>
        <v>26.177893733298951</v>
      </c>
      <c r="N53" s="31">
        <v>142</v>
      </c>
      <c r="O53" s="31">
        <v>182</v>
      </c>
      <c r="P53" s="35">
        <f>+Q53*N53</f>
        <v>20.424510495211269</v>
      </c>
      <c r="Q53" s="120">
        <f>+M53/O53</f>
        <v>0.14383458095219204</v>
      </c>
      <c r="R53" s="119"/>
    </row>
    <row r="54" spans="1:18" ht="13.8" customHeight="1" x14ac:dyDescent="0.25">
      <c r="A54" s="59">
        <v>2019</v>
      </c>
      <c r="B54" s="35">
        <v>52.389625979064334</v>
      </c>
      <c r="C54" s="31">
        <v>50</v>
      </c>
      <c r="D54" s="35">
        <f>+B54-B54*(C54/100)</f>
        <v>26.194812989532167</v>
      </c>
      <c r="E54" s="31">
        <v>6</v>
      </c>
      <c r="F54" s="35">
        <f>+(D54-D54*(E54)/100)</f>
        <v>24.623124210160238</v>
      </c>
      <c r="G54" s="31">
        <v>0</v>
      </c>
      <c r="H54" s="80">
        <f>F54-(F54*G54/100)</f>
        <v>24.623124210160238</v>
      </c>
      <c r="I54" s="31">
        <v>16</v>
      </c>
      <c r="J54" s="60">
        <f>100-(K54/B54*100)</f>
        <v>60.519999999999996</v>
      </c>
      <c r="K54" s="80">
        <f>+H54-H54*I54/100</f>
        <v>20.6834243365346</v>
      </c>
      <c r="L54" s="61">
        <f>+(K54/365)*16</f>
        <v>0.90667065584809203</v>
      </c>
      <c r="M54" s="35">
        <f t="shared" si="17"/>
        <v>25.703659757965486</v>
      </c>
      <c r="N54" s="31">
        <v>142</v>
      </c>
      <c r="O54" s="31">
        <v>182</v>
      </c>
      <c r="P54" s="35">
        <f>+Q54*N54</f>
        <v>20.05450376720384</v>
      </c>
      <c r="Q54" s="120">
        <f>+M54/O54</f>
        <v>0.14122889976904113</v>
      </c>
      <c r="R54" s="119"/>
    </row>
    <row r="55" spans="1:18" ht="13.8" customHeight="1" x14ac:dyDescent="0.25">
      <c r="A55" s="59">
        <v>2020</v>
      </c>
      <c r="B55" s="35">
        <v>54.561018866196541</v>
      </c>
      <c r="C55" s="31">
        <v>50</v>
      </c>
      <c r="D55" s="35">
        <f>+B55-B55*(C55/100)</f>
        <v>27.28050943309827</v>
      </c>
      <c r="E55" s="31">
        <v>6</v>
      </c>
      <c r="F55" s="35">
        <f>+(D55-D55*(E55)/100)</f>
        <v>25.643678867112374</v>
      </c>
      <c r="G55" s="31">
        <v>0</v>
      </c>
      <c r="H55" s="80">
        <f>F55-(F55*G55/100)</f>
        <v>25.643678867112374</v>
      </c>
      <c r="I55" s="31">
        <v>16</v>
      </c>
      <c r="J55" s="60">
        <f>100-(K55/B55*100)</f>
        <v>60.519999999999996</v>
      </c>
      <c r="K55" s="80">
        <f>+H55-H55*I55/100</f>
        <v>21.540690248374396</v>
      </c>
      <c r="L55" s="61">
        <f>+(K55/365)*16</f>
        <v>0.94424943554517904</v>
      </c>
      <c r="M55" s="35">
        <f t="shared" si="17"/>
        <v>26.768999372988052</v>
      </c>
      <c r="N55" s="31">
        <v>142</v>
      </c>
      <c r="O55" s="31">
        <v>182</v>
      </c>
      <c r="P55" s="35">
        <f>+Q55*N55</f>
        <v>20.885702807496173</v>
      </c>
      <c r="Q55" s="120">
        <f>+M55/O55</f>
        <v>0.147082414137297</v>
      </c>
      <c r="R55" s="119"/>
    </row>
    <row r="56" spans="1:18" ht="13.8" customHeight="1" x14ac:dyDescent="0.25">
      <c r="A56" s="19">
        <v>2021</v>
      </c>
      <c r="B56" s="121">
        <v>53.722950719988354</v>
      </c>
      <c r="C56" s="21">
        <v>50</v>
      </c>
      <c r="D56" s="20">
        <f t="shared" ref="D56:D57" si="18">+B56-B56*(C56/100)</f>
        <v>26.861475359994177</v>
      </c>
      <c r="E56" s="21">
        <v>6</v>
      </c>
      <c r="F56" s="20">
        <f t="shared" ref="F56:F57" si="19">+(D56-D56*(E56)/100)</f>
        <v>25.249786838394527</v>
      </c>
      <c r="G56" s="21">
        <v>0</v>
      </c>
      <c r="H56" s="20">
        <f t="shared" ref="H56:H57" si="20">F56-(F56*G56/100)</f>
        <v>25.249786838394527</v>
      </c>
      <c r="I56" s="21">
        <v>16</v>
      </c>
      <c r="J56" s="22">
        <f t="shared" ref="J56:J57" si="21">100-(K56/B56*100)</f>
        <v>60.519999999999996</v>
      </c>
      <c r="K56" s="20">
        <f t="shared" ref="K56:K57" si="22">+H56-H56*I56/100</f>
        <v>21.209820944251405</v>
      </c>
      <c r="L56" s="23">
        <f t="shared" ref="L56:L57" si="23">+(K56/365)*16</f>
        <v>0.92974557563841775</v>
      </c>
      <c r="M56" s="20">
        <f t="shared" si="17"/>
        <v>26.357822196561322</v>
      </c>
      <c r="N56" s="21">
        <v>142</v>
      </c>
      <c r="O56" s="21">
        <v>182</v>
      </c>
      <c r="P56" s="20">
        <f t="shared" ref="P56:P57" si="24">+Q56*N56</f>
        <v>20.564894241273119</v>
      </c>
      <c r="Q56" s="115">
        <f t="shared" ref="Q56:Q57" si="25">+M56/O56</f>
        <v>0.14482319888220507</v>
      </c>
      <c r="R56" s="119"/>
    </row>
    <row r="57" spans="1:18" ht="13.8" customHeight="1" thickBot="1" x14ac:dyDescent="0.3">
      <c r="A57" s="123">
        <v>2022</v>
      </c>
      <c r="B57" s="124">
        <v>53.249561613928549</v>
      </c>
      <c r="C57" s="125">
        <v>50</v>
      </c>
      <c r="D57" s="124">
        <f t="shared" si="18"/>
        <v>26.624780806964274</v>
      </c>
      <c r="E57" s="125">
        <v>6</v>
      </c>
      <c r="F57" s="124">
        <f t="shared" si="19"/>
        <v>25.027293958546419</v>
      </c>
      <c r="G57" s="125">
        <v>0</v>
      </c>
      <c r="H57" s="124">
        <f t="shared" si="20"/>
        <v>25.027293958546419</v>
      </c>
      <c r="I57" s="125">
        <v>16</v>
      </c>
      <c r="J57" s="126">
        <f t="shared" si="21"/>
        <v>60.519999999999996</v>
      </c>
      <c r="K57" s="124">
        <f t="shared" si="22"/>
        <v>21.022926925178993</v>
      </c>
      <c r="L57" s="127">
        <f t="shared" si="23"/>
        <v>0.92155296110373663</v>
      </c>
      <c r="M57" s="124">
        <f t="shared" si="17"/>
        <v>26.125565670810381</v>
      </c>
      <c r="N57" s="125">
        <v>142</v>
      </c>
      <c r="O57" s="125">
        <v>182</v>
      </c>
      <c r="P57" s="124">
        <f t="shared" si="24"/>
        <v>20.383683105797111</v>
      </c>
      <c r="Q57" s="128">
        <f t="shared" si="25"/>
        <v>0.14354706412533177</v>
      </c>
      <c r="R57" s="119"/>
    </row>
    <row r="58" spans="1:18" ht="15" customHeight="1" thickTop="1" x14ac:dyDescent="0.25">
      <c r="A58" s="7" t="s">
        <v>96</v>
      </c>
    </row>
    <row r="59" spans="1:18" ht="15" customHeight="1" x14ac:dyDescent="0.25">
      <c r="A59" s="7" t="s">
        <v>104</v>
      </c>
    </row>
    <row r="60" spans="1:18" ht="15" customHeight="1" x14ac:dyDescent="0.25">
      <c r="A60" s="7" t="s">
        <v>209</v>
      </c>
    </row>
    <row r="61" spans="1:18" ht="15" customHeight="1" x14ac:dyDescent="0.25">
      <c r="A61" s="7" t="s">
        <v>210</v>
      </c>
    </row>
    <row r="62" spans="1:18" ht="15" customHeight="1" x14ac:dyDescent="0.25">
      <c r="A62" s="7" t="s">
        <v>105</v>
      </c>
    </row>
    <row r="63" spans="1:18" ht="15" customHeight="1" x14ac:dyDescent="0.25">
      <c r="A63" s="7" t="s">
        <v>106</v>
      </c>
    </row>
    <row r="64" spans="1:18" ht="15" customHeight="1" x14ac:dyDescent="0.25">
      <c r="A64"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113">
    <pageSetUpPr fitToPage="1"/>
  </sheetPr>
  <dimension ref="A1:R66"/>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163</v>
      </c>
      <c r="B1" s="129"/>
      <c r="C1" s="129"/>
      <c r="D1" s="129"/>
      <c r="E1" s="129"/>
      <c r="F1" s="43"/>
      <c r="G1" s="129"/>
      <c r="H1" s="43"/>
      <c r="I1" s="129"/>
      <c r="J1" s="129"/>
      <c r="K1" s="129"/>
      <c r="L1" s="129"/>
      <c r="M1" s="129"/>
      <c r="N1" s="129"/>
      <c r="O1" s="129"/>
      <c r="P1" s="129"/>
      <c r="Q1" s="129"/>
    </row>
    <row r="2" spans="1:18" ht="36" customHeight="1" thickTop="1" x14ac:dyDescent="0.25">
      <c r="A2" s="52" t="s">
        <v>0</v>
      </c>
      <c r="B2" s="53" t="s">
        <v>141</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0.71813032791682119</v>
      </c>
      <c r="C5" s="15">
        <v>30.07</v>
      </c>
      <c r="D5" s="16">
        <f t="shared" ref="D5:D46" si="0">+B5-B5*(C5/100)</f>
        <v>0.50218853831223309</v>
      </c>
      <c r="E5" s="15">
        <v>6</v>
      </c>
      <c r="F5" s="16">
        <f t="shared" ref="F5:F46" si="1">+(D5-D5*(E5)/100)</f>
        <v>0.47205722601349909</v>
      </c>
      <c r="G5" s="15">
        <v>0</v>
      </c>
      <c r="H5" s="16">
        <f t="shared" ref="H5:H52" si="2">F5-(F5*G5/100)</f>
        <v>0.47205722601349909</v>
      </c>
      <c r="I5" s="15">
        <v>34</v>
      </c>
      <c r="J5" s="17">
        <f t="shared" ref="J5:J52" si="3">100-(K5/B5*100)</f>
        <v>56.615427999999994</v>
      </c>
      <c r="K5" s="16">
        <f>+H5-H5*I5/100</f>
        <v>0.31155776916890943</v>
      </c>
      <c r="L5" s="18">
        <f t="shared" ref="L5:L46" si="4">+(K5/365)*16</f>
        <v>1.3657326867678222E-2</v>
      </c>
      <c r="M5" s="16">
        <f t="shared" ref="M5:M37" si="5">+L5*28.3495</f>
        <v>0.38717838803524374</v>
      </c>
      <c r="N5" s="15">
        <v>65</v>
      </c>
      <c r="O5" s="15">
        <v>190</v>
      </c>
      <c r="P5" s="18">
        <f t="shared" ref="P5:P46" si="6">+Q5*N5</f>
        <v>0.13245576432784653</v>
      </c>
      <c r="Q5" s="114">
        <f t="shared" ref="Q5:Q46" si="7">+M5/O5</f>
        <v>2.0377809896591774E-3</v>
      </c>
      <c r="R5" s="119"/>
    </row>
    <row r="6" spans="1:18" ht="13.8" customHeight="1" x14ac:dyDescent="0.25">
      <c r="A6" s="19">
        <v>1971</v>
      </c>
      <c r="B6" s="20">
        <v>0.75644483075782165</v>
      </c>
      <c r="C6" s="21">
        <v>30.07</v>
      </c>
      <c r="D6" s="20">
        <f t="shared" si="0"/>
        <v>0.5289818701489446</v>
      </c>
      <c r="E6" s="21">
        <v>6</v>
      </c>
      <c r="F6" s="20">
        <f t="shared" si="1"/>
        <v>0.49724295794000795</v>
      </c>
      <c r="G6" s="21">
        <v>0</v>
      </c>
      <c r="H6" s="20">
        <f t="shared" si="2"/>
        <v>0.49724295794000795</v>
      </c>
      <c r="I6" s="21">
        <v>34</v>
      </c>
      <c r="J6" s="22">
        <f t="shared" si="3"/>
        <v>56.615428000000009</v>
      </c>
      <c r="K6" s="20">
        <f t="shared" ref="K6:K52" si="8">+H6-H6*I6/100</f>
        <v>0.3281803522404052</v>
      </c>
      <c r="L6" s="23">
        <f t="shared" si="4"/>
        <v>1.4385988043415022E-2</v>
      </c>
      <c r="M6" s="20">
        <f t="shared" si="5"/>
        <v>0.40783556803679416</v>
      </c>
      <c r="N6" s="21">
        <v>65</v>
      </c>
      <c r="O6" s="21">
        <v>190</v>
      </c>
      <c r="P6" s="23">
        <f t="shared" si="6"/>
        <v>0.13952269432837697</v>
      </c>
      <c r="Q6" s="115">
        <f t="shared" si="7"/>
        <v>2.1465029896673379E-3</v>
      </c>
      <c r="R6" s="119"/>
    </row>
    <row r="7" spans="1:18" ht="13.8" customHeight="1" x14ac:dyDescent="0.25">
      <c r="A7" s="19">
        <v>1972</v>
      </c>
      <c r="B7" s="20">
        <v>0.76914591035560476</v>
      </c>
      <c r="C7" s="21">
        <v>30.07</v>
      </c>
      <c r="D7" s="20">
        <f t="shared" si="0"/>
        <v>0.5378637351116744</v>
      </c>
      <c r="E7" s="21">
        <v>6</v>
      </c>
      <c r="F7" s="20">
        <f t="shared" si="1"/>
        <v>0.50559191100497392</v>
      </c>
      <c r="G7" s="21">
        <v>0</v>
      </c>
      <c r="H7" s="20">
        <f t="shared" si="2"/>
        <v>0.50559191100497392</v>
      </c>
      <c r="I7" s="21">
        <v>34</v>
      </c>
      <c r="J7" s="22">
        <f t="shared" si="3"/>
        <v>56.615428000000001</v>
      </c>
      <c r="K7" s="20">
        <f t="shared" si="8"/>
        <v>0.33369066126328278</v>
      </c>
      <c r="L7" s="23">
        <f t="shared" si="4"/>
        <v>1.4627535836198698E-2</v>
      </c>
      <c r="M7" s="20">
        <f t="shared" si="5"/>
        <v>0.41468332718831497</v>
      </c>
      <c r="N7" s="21">
        <v>65</v>
      </c>
      <c r="O7" s="21">
        <v>190</v>
      </c>
      <c r="P7" s="23">
        <f t="shared" si="6"/>
        <v>0.14186534877494986</v>
      </c>
      <c r="Q7" s="115">
        <f t="shared" si="7"/>
        <v>2.1825438273069208E-3</v>
      </c>
      <c r="R7" s="119"/>
    </row>
    <row r="8" spans="1:18" ht="13.8" customHeight="1" x14ac:dyDescent="0.25">
      <c r="A8" s="19">
        <v>1973</v>
      </c>
      <c r="B8" s="20">
        <v>0.64212742262008693</v>
      </c>
      <c r="C8" s="21">
        <v>30.07</v>
      </c>
      <c r="D8" s="20">
        <f t="shared" si="0"/>
        <v>0.44903970663822679</v>
      </c>
      <c r="E8" s="21">
        <v>6</v>
      </c>
      <c r="F8" s="20">
        <f t="shared" si="1"/>
        <v>0.42209732423993318</v>
      </c>
      <c r="G8" s="21">
        <v>0</v>
      </c>
      <c r="H8" s="20">
        <f t="shared" si="2"/>
        <v>0.42209732423993318</v>
      </c>
      <c r="I8" s="21">
        <v>34</v>
      </c>
      <c r="J8" s="22">
        <f t="shared" si="3"/>
        <v>56.615428000000009</v>
      </c>
      <c r="K8" s="20">
        <f t="shared" si="8"/>
        <v>0.27858423399835586</v>
      </c>
      <c r="L8" s="23">
        <f t="shared" si="4"/>
        <v>1.2211911627325189E-2</v>
      </c>
      <c r="M8" s="20">
        <f t="shared" si="5"/>
        <v>0.34620158867885542</v>
      </c>
      <c r="N8" s="21">
        <v>65</v>
      </c>
      <c r="O8" s="21">
        <v>190</v>
      </c>
      <c r="P8" s="23">
        <f t="shared" si="6"/>
        <v>0.11843738560066107</v>
      </c>
      <c r="Q8" s="115">
        <f t="shared" si="7"/>
        <v>1.8221136246255548E-3</v>
      </c>
      <c r="R8" s="119"/>
    </row>
    <row r="9" spans="1:18" ht="13.8" customHeight="1" x14ac:dyDescent="0.25">
      <c r="A9" s="19">
        <v>1974</v>
      </c>
      <c r="B9" s="20">
        <v>0.87930288888681074</v>
      </c>
      <c r="C9" s="21">
        <v>30.07</v>
      </c>
      <c r="D9" s="20">
        <f t="shared" si="0"/>
        <v>0.61489651019854674</v>
      </c>
      <c r="E9" s="21">
        <v>6</v>
      </c>
      <c r="F9" s="20">
        <f t="shared" si="1"/>
        <v>0.57800271958663396</v>
      </c>
      <c r="G9" s="21">
        <v>0</v>
      </c>
      <c r="H9" s="20">
        <f t="shared" si="2"/>
        <v>0.57800271958663396</v>
      </c>
      <c r="I9" s="21">
        <v>34</v>
      </c>
      <c r="J9" s="22">
        <f t="shared" si="3"/>
        <v>56.615427999999994</v>
      </c>
      <c r="K9" s="20">
        <f t="shared" si="8"/>
        <v>0.38148179492717843</v>
      </c>
      <c r="L9" s="23">
        <f t="shared" si="4"/>
        <v>1.6722489640643438E-2</v>
      </c>
      <c r="M9" s="20">
        <f t="shared" si="5"/>
        <v>0.47407422006742111</v>
      </c>
      <c r="N9" s="21">
        <v>65</v>
      </c>
      <c r="O9" s="21">
        <v>190</v>
      </c>
      <c r="P9" s="23">
        <f t="shared" si="6"/>
        <v>0.16218328581253882</v>
      </c>
      <c r="Q9" s="115">
        <f t="shared" si="7"/>
        <v>2.4951274740390586E-3</v>
      </c>
      <c r="R9" s="119"/>
    </row>
    <row r="10" spans="1:18" ht="13.8" customHeight="1" x14ac:dyDescent="0.25">
      <c r="A10" s="19">
        <v>1975</v>
      </c>
      <c r="B10" s="20">
        <v>0.7165539673940724</v>
      </c>
      <c r="C10" s="21">
        <v>30.07</v>
      </c>
      <c r="D10" s="20">
        <f t="shared" si="0"/>
        <v>0.50108618939867478</v>
      </c>
      <c r="E10" s="21">
        <v>6</v>
      </c>
      <c r="F10" s="20">
        <f t="shared" si="1"/>
        <v>0.47102101803475427</v>
      </c>
      <c r="G10" s="21">
        <v>0</v>
      </c>
      <c r="H10" s="20">
        <f t="shared" si="2"/>
        <v>0.47102101803475427</v>
      </c>
      <c r="I10" s="21">
        <v>34</v>
      </c>
      <c r="J10" s="22">
        <f t="shared" si="3"/>
        <v>56.615428000000009</v>
      </c>
      <c r="K10" s="20">
        <f t="shared" si="8"/>
        <v>0.3108738719029378</v>
      </c>
      <c r="L10" s="23">
        <f t="shared" si="4"/>
        <v>1.3627347809443848E-2</v>
      </c>
      <c r="M10" s="20">
        <f t="shared" si="5"/>
        <v>0.38632849672382835</v>
      </c>
      <c r="N10" s="21">
        <v>65</v>
      </c>
      <c r="O10" s="21">
        <v>190</v>
      </c>
      <c r="P10" s="23">
        <f t="shared" si="6"/>
        <v>0.13216501203709918</v>
      </c>
      <c r="Q10" s="115">
        <f t="shared" si="7"/>
        <v>2.0333078774938335E-3</v>
      </c>
      <c r="R10" s="119"/>
    </row>
    <row r="11" spans="1:18" ht="13.8" customHeight="1" x14ac:dyDescent="0.25">
      <c r="A11" s="13">
        <v>1976</v>
      </c>
      <c r="B11" s="14">
        <v>0.72039039603733368</v>
      </c>
      <c r="C11" s="15">
        <v>30.07</v>
      </c>
      <c r="D11" s="16">
        <f t="shared" si="0"/>
        <v>0.50376900394890745</v>
      </c>
      <c r="E11" s="15">
        <v>6</v>
      </c>
      <c r="F11" s="16">
        <f t="shared" si="1"/>
        <v>0.47354286371197302</v>
      </c>
      <c r="G11" s="15">
        <v>0</v>
      </c>
      <c r="H11" s="16">
        <f t="shared" si="2"/>
        <v>0.47354286371197302</v>
      </c>
      <c r="I11" s="15">
        <v>34</v>
      </c>
      <c r="J11" s="17">
        <f t="shared" si="3"/>
        <v>56.615428000000001</v>
      </c>
      <c r="K11" s="16">
        <f t="shared" si="8"/>
        <v>0.31253829004990219</v>
      </c>
      <c r="L11" s="18">
        <f t="shared" si="4"/>
        <v>1.3700308604927219E-2</v>
      </c>
      <c r="M11" s="16">
        <f t="shared" si="5"/>
        <v>0.38839689879538419</v>
      </c>
      <c r="N11" s="15">
        <v>65</v>
      </c>
      <c r="O11" s="15">
        <v>190</v>
      </c>
      <c r="P11" s="18">
        <f t="shared" si="6"/>
        <v>0.13287262327210511</v>
      </c>
      <c r="Q11" s="114">
        <f t="shared" si="7"/>
        <v>2.0441942041862326E-3</v>
      </c>
      <c r="R11" s="119"/>
    </row>
    <row r="12" spans="1:18" ht="13.8" customHeight="1" x14ac:dyDescent="0.25">
      <c r="A12" s="13">
        <v>1977</v>
      </c>
      <c r="B12" s="14">
        <v>0.77341733298825377</v>
      </c>
      <c r="C12" s="15">
        <v>30.07</v>
      </c>
      <c r="D12" s="16">
        <f t="shared" si="0"/>
        <v>0.54085074095868579</v>
      </c>
      <c r="E12" s="15">
        <v>6</v>
      </c>
      <c r="F12" s="16">
        <f t="shared" si="1"/>
        <v>0.50839969650116468</v>
      </c>
      <c r="G12" s="15">
        <v>0</v>
      </c>
      <c r="H12" s="16">
        <f t="shared" si="2"/>
        <v>0.50839969650116468</v>
      </c>
      <c r="I12" s="15">
        <v>34</v>
      </c>
      <c r="J12" s="17">
        <f t="shared" si="3"/>
        <v>56.615428000000009</v>
      </c>
      <c r="K12" s="16">
        <f t="shared" si="8"/>
        <v>0.33554379969076864</v>
      </c>
      <c r="L12" s="18">
        <f t="shared" si="4"/>
        <v>1.4708769301513146E-2</v>
      </c>
      <c r="M12" s="16">
        <f t="shared" si="5"/>
        <v>0.4169862553132469</v>
      </c>
      <c r="N12" s="15">
        <v>65</v>
      </c>
      <c r="O12" s="15">
        <v>190</v>
      </c>
      <c r="P12" s="18">
        <f t="shared" si="6"/>
        <v>0.14265319260716341</v>
      </c>
      <c r="Q12" s="114">
        <f t="shared" si="7"/>
        <v>2.1946645016486677E-3</v>
      </c>
      <c r="R12" s="119"/>
    </row>
    <row r="13" spans="1:18" ht="13.8" customHeight="1" x14ac:dyDescent="0.25">
      <c r="A13" s="13">
        <v>1978</v>
      </c>
      <c r="B13" s="14">
        <v>0.75571233644434976</v>
      </c>
      <c r="C13" s="15">
        <v>30.07</v>
      </c>
      <c r="D13" s="16">
        <f t="shared" si="0"/>
        <v>0.52846963687553372</v>
      </c>
      <c r="E13" s="15">
        <v>6</v>
      </c>
      <c r="F13" s="16">
        <f t="shared" si="1"/>
        <v>0.4967614586630017</v>
      </c>
      <c r="G13" s="15">
        <v>0</v>
      </c>
      <c r="H13" s="16">
        <f t="shared" si="2"/>
        <v>0.4967614586630017</v>
      </c>
      <c r="I13" s="15">
        <v>34</v>
      </c>
      <c r="J13" s="17">
        <f t="shared" si="3"/>
        <v>56.615428000000009</v>
      </c>
      <c r="K13" s="16">
        <f t="shared" si="8"/>
        <v>0.32786256271758107</v>
      </c>
      <c r="L13" s="18">
        <f t="shared" si="4"/>
        <v>1.4372057543784376E-2</v>
      </c>
      <c r="M13" s="16">
        <f t="shared" si="5"/>
        <v>0.40744064533751517</v>
      </c>
      <c r="N13" s="15">
        <v>65</v>
      </c>
      <c r="O13" s="15">
        <v>190</v>
      </c>
      <c r="P13" s="18">
        <f t="shared" si="6"/>
        <v>0.13938758919441308</v>
      </c>
      <c r="Q13" s="114">
        <f t="shared" si="7"/>
        <v>2.1444244491448166E-3</v>
      </c>
      <c r="R13" s="119"/>
    </row>
    <row r="14" spans="1:18" ht="13.8" customHeight="1" x14ac:dyDescent="0.25">
      <c r="A14" s="13">
        <v>1979</v>
      </c>
      <c r="B14" s="14">
        <v>0.75115834008047988</v>
      </c>
      <c r="C14" s="15">
        <v>30.07</v>
      </c>
      <c r="D14" s="16">
        <f t="shared" si="0"/>
        <v>0.52528502721827963</v>
      </c>
      <c r="E14" s="15">
        <v>6</v>
      </c>
      <c r="F14" s="16">
        <f t="shared" si="1"/>
        <v>0.49376792558518284</v>
      </c>
      <c r="G14" s="15">
        <v>0</v>
      </c>
      <c r="H14" s="16">
        <f t="shared" si="2"/>
        <v>0.49376792558518284</v>
      </c>
      <c r="I14" s="15">
        <v>34</v>
      </c>
      <c r="J14" s="17">
        <f t="shared" si="3"/>
        <v>56.615427999999994</v>
      </c>
      <c r="K14" s="16">
        <f t="shared" si="8"/>
        <v>0.32588683088622067</v>
      </c>
      <c r="L14" s="18">
        <f t="shared" si="4"/>
        <v>1.428545012103981E-2</v>
      </c>
      <c r="M14" s="16">
        <f t="shared" si="5"/>
        <v>0.40498536820641806</v>
      </c>
      <c r="N14" s="15">
        <v>65</v>
      </c>
      <c r="O14" s="15">
        <v>190</v>
      </c>
      <c r="P14" s="18">
        <f t="shared" si="6"/>
        <v>0.13854762596535355</v>
      </c>
      <c r="Q14" s="114">
        <f t="shared" si="7"/>
        <v>2.1315019379285162E-3</v>
      </c>
      <c r="R14" s="119"/>
    </row>
    <row r="15" spans="1:18" ht="13.8" customHeight="1" x14ac:dyDescent="0.25">
      <c r="A15" s="13">
        <v>1980</v>
      </c>
      <c r="B15" s="14">
        <v>0.80254951004961494</v>
      </c>
      <c r="C15" s="15">
        <v>30.07</v>
      </c>
      <c r="D15" s="16">
        <f t="shared" si="0"/>
        <v>0.56122287237769575</v>
      </c>
      <c r="E15" s="15">
        <v>6</v>
      </c>
      <c r="F15" s="16">
        <f t="shared" si="1"/>
        <v>0.52754950003503398</v>
      </c>
      <c r="G15" s="15">
        <v>0</v>
      </c>
      <c r="H15" s="16">
        <f t="shared" si="2"/>
        <v>0.52754950003503398</v>
      </c>
      <c r="I15" s="15">
        <v>34</v>
      </c>
      <c r="J15" s="17">
        <f t="shared" si="3"/>
        <v>56.615428000000001</v>
      </c>
      <c r="K15" s="16">
        <f t="shared" si="8"/>
        <v>0.34818267002312242</v>
      </c>
      <c r="L15" s="18">
        <f t="shared" si="4"/>
        <v>1.5262801973616326E-2</v>
      </c>
      <c r="M15" s="16">
        <f t="shared" si="5"/>
        <v>0.43269280455103604</v>
      </c>
      <c r="N15" s="15">
        <v>65</v>
      </c>
      <c r="O15" s="15">
        <v>190</v>
      </c>
      <c r="P15" s="18">
        <f t="shared" si="6"/>
        <v>0.14802648576745969</v>
      </c>
      <c r="Q15" s="114">
        <f t="shared" si="7"/>
        <v>2.2773305502686108E-3</v>
      </c>
      <c r="R15" s="119"/>
    </row>
    <row r="16" spans="1:18" ht="13.8" customHeight="1" x14ac:dyDescent="0.25">
      <c r="A16" s="19">
        <v>1981</v>
      </c>
      <c r="B16" s="20">
        <v>0.74958675802373309</v>
      </c>
      <c r="C16" s="21">
        <v>30.07</v>
      </c>
      <c r="D16" s="20">
        <f t="shared" si="0"/>
        <v>0.52418601988599656</v>
      </c>
      <c r="E16" s="21">
        <v>6</v>
      </c>
      <c r="F16" s="20">
        <f t="shared" si="1"/>
        <v>0.49273485869283679</v>
      </c>
      <c r="G16" s="21">
        <v>0</v>
      </c>
      <c r="H16" s="20">
        <f t="shared" si="2"/>
        <v>0.49273485869283679</v>
      </c>
      <c r="I16" s="21">
        <v>34</v>
      </c>
      <c r="J16" s="22">
        <f t="shared" si="3"/>
        <v>56.615428000000001</v>
      </c>
      <c r="K16" s="20">
        <f t="shared" si="8"/>
        <v>0.32520500673727226</v>
      </c>
      <c r="L16" s="23">
        <f t="shared" si="4"/>
        <v>1.4255561939168099E-2</v>
      </c>
      <c r="M16" s="20">
        <f t="shared" si="5"/>
        <v>0.40413805319444601</v>
      </c>
      <c r="N16" s="21">
        <v>65</v>
      </c>
      <c r="O16" s="21">
        <v>190</v>
      </c>
      <c r="P16" s="23">
        <f t="shared" si="6"/>
        <v>0.13825775504020521</v>
      </c>
      <c r="Q16" s="115">
        <f t="shared" si="7"/>
        <v>2.1270423852339264E-3</v>
      </c>
      <c r="R16" s="119"/>
    </row>
    <row r="17" spans="1:18" ht="13.8" customHeight="1" x14ac:dyDescent="0.25">
      <c r="A17" s="19">
        <v>1982</v>
      </c>
      <c r="B17" s="20">
        <v>0.71448842443113003</v>
      </c>
      <c r="C17" s="21">
        <v>30.07</v>
      </c>
      <c r="D17" s="20">
        <f t="shared" si="0"/>
        <v>0.49964175520468923</v>
      </c>
      <c r="E17" s="21">
        <v>6</v>
      </c>
      <c r="F17" s="20">
        <f t="shared" si="1"/>
        <v>0.46966324989240787</v>
      </c>
      <c r="G17" s="21">
        <v>0</v>
      </c>
      <c r="H17" s="20">
        <f t="shared" si="2"/>
        <v>0.46966324989240787</v>
      </c>
      <c r="I17" s="21">
        <v>34</v>
      </c>
      <c r="J17" s="22">
        <f t="shared" si="3"/>
        <v>56.615427999999994</v>
      </c>
      <c r="K17" s="20">
        <f t="shared" si="8"/>
        <v>0.30997774492898922</v>
      </c>
      <c r="L17" s="23">
        <f t="shared" si="4"/>
        <v>1.3588065531133774E-2</v>
      </c>
      <c r="M17" s="20">
        <f t="shared" si="5"/>
        <v>0.3852148637748769</v>
      </c>
      <c r="N17" s="21">
        <v>65</v>
      </c>
      <c r="O17" s="21">
        <v>190</v>
      </c>
      <c r="P17" s="23">
        <f t="shared" si="6"/>
        <v>0.13178403234403682</v>
      </c>
      <c r="Q17" s="115">
        <f t="shared" si="7"/>
        <v>2.0274466514467204E-3</v>
      </c>
      <c r="R17" s="119"/>
    </row>
    <row r="18" spans="1:18" ht="13.8" customHeight="1" x14ac:dyDescent="0.25">
      <c r="A18" s="19">
        <v>1983</v>
      </c>
      <c r="B18" s="20">
        <v>0.51124621031014872</v>
      </c>
      <c r="C18" s="21">
        <v>30.07</v>
      </c>
      <c r="D18" s="20">
        <f t="shared" si="0"/>
        <v>0.35751447486988697</v>
      </c>
      <c r="E18" s="21">
        <v>6</v>
      </c>
      <c r="F18" s="20">
        <f t="shared" si="1"/>
        <v>0.33606360637769372</v>
      </c>
      <c r="G18" s="21">
        <v>0</v>
      </c>
      <c r="H18" s="20">
        <f t="shared" si="2"/>
        <v>0.33606360637769372</v>
      </c>
      <c r="I18" s="21">
        <v>34</v>
      </c>
      <c r="J18" s="22">
        <f t="shared" si="3"/>
        <v>56.615428000000009</v>
      </c>
      <c r="K18" s="20">
        <f t="shared" si="8"/>
        <v>0.22180198020927785</v>
      </c>
      <c r="L18" s="23">
        <f t="shared" si="4"/>
        <v>9.7228265297217686E-3</v>
      </c>
      <c r="M18" s="20">
        <f t="shared" si="5"/>
        <v>0.27563727070434729</v>
      </c>
      <c r="N18" s="21">
        <v>65</v>
      </c>
      <c r="O18" s="21">
        <v>190</v>
      </c>
      <c r="P18" s="23">
        <f t="shared" si="6"/>
        <v>9.4296961030434612E-2</v>
      </c>
      <c r="Q18" s="115">
        <f t="shared" si="7"/>
        <v>1.4507224773913016E-3</v>
      </c>
      <c r="R18" s="119"/>
    </row>
    <row r="19" spans="1:18" ht="13.8" customHeight="1" x14ac:dyDescent="0.25">
      <c r="A19" s="19">
        <v>1984</v>
      </c>
      <c r="B19" s="20">
        <v>0.49691275903860233</v>
      </c>
      <c r="C19" s="21">
        <v>30.07</v>
      </c>
      <c r="D19" s="20">
        <f t="shared" si="0"/>
        <v>0.34749109239569459</v>
      </c>
      <c r="E19" s="21">
        <v>6</v>
      </c>
      <c r="F19" s="20">
        <f t="shared" si="1"/>
        <v>0.32664162685195292</v>
      </c>
      <c r="G19" s="21">
        <v>0</v>
      </c>
      <c r="H19" s="20">
        <f t="shared" si="2"/>
        <v>0.32664162685195292</v>
      </c>
      <c r="I19" s="21">
        <v>34</v>
      </c>
      <c r="J19" s="22">
        <f t="shared" si="3"/>
        <v>56.615428000000001</v>
      </c>
      <c r="K19" s="20">
        <f t="shared" si="8"/>
        <v>0.21558347372228892</v>
      </c>
      <c r="L19" s="23">
        <f t="shared" si="4"/>
        <v>9.4502344645386923E-3</v>
      </c>
      <c r="M19" s="20">
        <f t="shared" si="5"/>
        <v>0.26790942195243966</v>
      </c>
      <c r="N19" s="21">
        <v>65</v>
      </c>
      <c r="O19" s="21">
        <v>190</v>
      </c>
      <c r="P19" s="23">
        <f t="shared" si="6"/>
        <v>9.1653223299518832E-2</v>
      </c>
      <c r="Q19" s="115">
        <f t="shared" si="7"/>
        <v>1.4100495892233667E-3</v>
      </c>
      <c r="R19" s="119"/>
    </row>
    <row r="20" spans="1:18" ht="13.8" customHeight="1" x14ac:dyDescent="0.25">
      <c r="A20" s="19">
        <v>1985</v>
      </c>
      <c r="B20" s="20">
        <v>0.61583114366444613</v>
      </c>
      <c r="C20" s="21">
        <v>30.07</v>
      </c>
      <c r="D20" s="20">
        <f t="shared" si="0"/>
        <v>0.43065071876454719</v>
      </c>
      <c r="E20" s="21">
        <v>6</v>
      </c>
      <c r="F20" s="20">
        <f t="shared" si="1"/>
        <v>0.40481167563867437</v>
      </c>
      <c r="G20" s="21">
        <v>0</v>
      </c>
      <c r="H20" s="20">
        <f t="shared" si="2"/>
        <v>0.40481167563867437</v>
      </c>
      <c r="I20" s="21">
        <v>34</v>
      </c>
      <c r="J20" s="22">
        <f t="shared" si="3"/>
        <v>56.615428000000001</v>
      </c>
      <c r="K20" s="20">
        <f t="shared" si="8"/>
        <v>0.26717570592152506</v>
      </c>
      <c r="L20" s="23">
        <f t="shared" si="4"/>
        <v>1.1711811766423016E-2</v>
      </c>
      <c r="M20" s="20">
        <f t="shared" si="5"/>
        <v>0.3320240076722093</v>
      </c>
      <c r="N20" s="21">
        <v>65</v>
      </c>
      <c r="O20" s="21">
        <v>190</v>
      </c>
      <c r="P20" s="23">
        <f t="shared" si="6"/>
        <v>0.11358716051944003</v>
      </c>
      <c r="Q20" s="115">
        <f t="shared" si="7"/>
        <v>1.7474947772221543E-3</v>
      </c>
      <c r="R20" s="119"/>
    </row>
    <row r="21" spans="1:18" ht="13.8" customHeight="1" x14ac:dyDescent="0.25">
      <c r="A21" s="13">
        <v>1986</v>
      </c>
      <c r="B21" s="14">
        <v>0.55251933387810981</v>
      </c>
      <c r="C21" s="15">
        <v>30.07</v>
      </c>
      <c r="D21" s="16">
        <f t="shared" si="0"/>
        <v>0.38637677018096217</v>
      </c>
      <c r="E21" s="15">
        <v>6</v>
      </c>
      <c r="F21" s="16">
        <f t="shared" si="1"/>
        <v>0.36319416397010446</v>
      </c>
      <c r="G21" s="15">
        <v>0</v>
      </c>
      <c r="H21" s="16">
        <f t="shared" si="2"/>
        <v>0.36319416397010446</v>
      </c>
      <c r="I21" s="15">
        <v>34</v>
      </c>
      <c r="J21" s="17">
        <f t="shared" si="3"/>
        <v>56.615428000000001</v>
      </c>
      <c r="K21" s="16">
        <f t="shared" si="8"/>
        <v>0.23970814822026895</v>
      </c>
      <c r="L21" s="18">
        <f t="shared" si="4"/>
        <v>1.0507754442532338E-2</v>
      </c>
      <c r="M21" s="16">
        <f t="shared" si="5"/>
        <v>0.29788958456857051</v>
      </c>
      <c r="N21" s="15">
        <v>65</v>
      </c>
      <c r="O21" s="15">
        <v>190</v>
      </c>
      <c r="P21" s="18">
        <f t="shared" si="6"/>
        <v>0.10190959472082675</v>
      </c>
      <c r="Q21" s="114">
        <f t="shared" si="7"/>
        <v>1.56783991878195E-3</v>
      </c>
      <c r="R21" s="119"/>
    </row>
    <row r="22" spans="1:18" ht="13.8" customHeight="1" x14ac:dyDescent="0.25">
      <c r="A22" s="13">
        <v>1987</v>
      </c>
      <c r="B22" s="14">
        <v>0.44540831112156892</v>
      </c>
      <c r="C22" s="15">
        <v>30.07</v>
      </c>
      <c r="D22" s="16">
        <f t="shared" si="0"/>
        <v>0.31147403196731316</v>
      </c>
      <c r="E22" s="15">
        <v>6</v>
      </c>
      <c r="F22" s="16">
        <f t="shared" si="1"/>
        <v>0.29278559004927435</v>
      </c>
      <c r="G22" s="15">
        <v>0</v>
      </c>
      <c r="H22" s="16">
        <f t="shared" si="2"/>
        <v>0.29278559004927435</v>
      </c>
      <c r="I22" s="15">
        <v>34</v>
      </c>
      <c r="J22" s="17">
        <f t="shared" si="3"/>
        <v>56.615428000000009</v>
      </c>
      <c r="K22" s="16">
        <f t="shared" si="8"/>
        <v>0.19323848943252106</v>
      </c>
      <c r="L22" s="18">
        <f t="shared" si="4"/>
        <v>8.4707283038913343E-3</v>
      </c>
      <c r="M22" s="16">
        <f t="shared" si="5"/>
        <v>0.24014091205116736</v>
      </c>
      <c r="N22" s="15">
        <v>65</v>
      </c>
      <c r="O22" s="15">
        <v>190</v>
      </c>
      <c r="P22" s="18">
        <f t="shared" si="6"/>
        <v>8.215346991224147E-2</v>
      </c>
      <c r="Q22" s="114">
        <f t="shared" si="7"/>
        <v>1.2638995371114072E-3</v>
      </c>
      <c r="R22" s="119"/>
    </row>
    <row r="23" spans="1:18" ht="13.8" customHeight="1" x14ac:dyDescent="0.25">
      <c r="A23" s="13">
        <v>1988</v>
      </c>
      <c r="B23" s="14">
        <v>0.58426603108140529</v>
      </c>
      <c r="C23" s="15">
        <v>30.07</v>
      </c>
      <c r="D23" s="16">
        <f t="shared" si="0"/>
        <v>0.40857723553522673</v>
      </c>
      <c r="E23" s="15">
        <v>6</v>
      </c>
      <c r="F23" s="16">
        <f t="shared" si="1"/>
        <v>0.3840626014031131</v>
      </c>
      <c r="G23" s="15">
        <v>0</v>
      </c>
      <c r="H23" s="16">
        <f t="shared" si="2"/>
        <v>0.3840626014031131</v>
      </c>
      <c r="I23" s="15">
        <v>34</v>
      </c>
      <c r="J23" s="17">
        <f t="shared" si="3"/>
        <v>56.615428000000009</v>
      </c>
      <c r="K23" s="16">
        <f t="shared" si="8"/>
        <v>0.25348131692605463</v>
      </c>
      <c r="L23" s="18">
        <f t="shared" si="4"/>
        <v>1.111150978305993E-2</v>
      </c>
      <c r="M23" s="16">
        <f t="shared" si="5"/>
        <v>0.31500574659485747</v>
      </c>
      <c r="N23" s="15">
        <v>65</v>
      </c>
      <c r="O23" s="15">
        <v>190</v>
      </c>
      <c r="P23" s="18">
        <f t="shared" si="6"/>
        <v>0.10776512383508283</v>
      </c>
      <c r="Q23" s="114">
        <f t="shared" si="7"/>
        <v>1.6579249820781973E-3</v>
      </c>
      <c r="R23" s="119"/>
    </row>
    <row r="24" spans="1:18" ht="13.8" customHeight="1" x14ac:dyDescent="0.25">
      <c r="A24" s="13">
        <v>1989</v>
      </c>
      <c r="B24" s="14">
        <v>0.43733774614097082</v>
      </c>
      <c r="C24" s="15">
        <v>30.07</v>
      </c>
      <c r="D24" s="16">
        <f t="shared" si="0"/>
        <v>0.30583028587638089</v>
      </c>
      <c r="E24" s="15">
        <v>6</v>
      </c>
      <c r="F24" s="16">
        <f t="shared" si="1"/>
        <v>0.28748046872379807</v>
      </c>
      <c r="G24" s="15">
        <v>0</v>
      </c>
      <c r="H24" s="16">
        <f t="shared" si="2"/>
        <v>0.28748046872379807</v>
      </c>
      <c r="I24" s="15">
        <v>34</v>
      </c>
      <c r="J24" s="17">
        <f t="shared" si="3"/>
        <v>56.615428000000001</v>
      </c>
      <c r="K24" s="16">
        <f t="shared" si="8"/>
        <v>0.18973710935770671</v>
      </c>
      <c r="L24" s="18">
        <f t="shared" si="4"/>
        <v>8.3172431499268697E-3</v>
      </c>
      <c r="M24" s="16">
        <f t="shared" si="5"/>
        <v>0.23578968467885178</v>
      </c>
      <c r="N24" s="15">
        <v>65</v>
      </c>
      <c r="O24" s="15">
        <v>190</v>
      </c>
      <c r="P24" s="18">
        <f t="shared" si="6"/>
        <v>8.0664892126975613E-2</v>
      </c>
      <c r="Q24" s="114">
        <f t="shared" si="7"/>
        <v>1.2409983404150094E-3</v>
      </c>
      <c r="R24" s="119"/>
    </row>
    <row r="25" spans="1:18" ht="13.8" customHeight="1" x14ac:dyDescent="0.25">
      <c r="A25" s="13">
        <v>1990</v>
      </c>
      <c r="B25" s="14">
        <v>0.20552780778948709</v>
      </c>
      <c r="C25" s="15">
        <v>30.07</v>
      </c>
      <c r="D25" s="16">
        <f t="shared" si="0"/>
        <v>0.14372559598718831</v>
      </c>
      <c r="E25" s="15">
        <v>6</v>
      </c>
      <c r="F25" s="16">
        <f t="shared" si="1"/>
        <v>0.13510206022795701</v>
      </c>
      <c r="G25" s="15">
        <v>0</v>
      </c>
      <c r="H25" s="16">
        <f t="shared" si="2"/>
        <v>0.13510206022795701</v>
      </c>
      <c r="I25" s="15">
        <v>34</v>
      </c>
      <c r="J25" s="17">
        <f t="shared" si="3"/>
        <v>56.615428000000009</v>
      </c>
      <c r="K25" s="16">
        <f t="shared" si="8"/>
        <v>8.9167359750451619E-2</v>
      </c>
      <c r="L25" s="18">
        <f t="shared" si="4"/>
        <v>3.9087061808417145E-3</v>
      </c>
      <c r="M25" s="16">
        <f t="shared" si="5"/>
        <v>0.11080986587377219</v>
      </c>
      <c r="N25" s="15">
        <v>65</v>
      </c>
      <c r="O25" s="15">
        <v>190</v>
      </c>
      <c r="P25" s="18">
        <f t="shared" si="6"/>
        <v>3.7908638325237852E-2</v>
      </c>
      <c r="Q25" s="114">
        <f t="shared" si="7"/>
        <v>5.8320982038827468E-4</v>
      </c>
      <c r="R25" s="119"/>
    </row>
    <row r="26" spans="1:18" ht="13.8" customHeight="1" x14ac:dyDescent="0.25">
      <c r="A26" s="19">
        <v>1991</v>
      </c>
      <c r="B26" s="20">
        <v>0.65724560789449815</v>
      </c>
      <c r="C26" s="21">
        <v>30.07</v>
      </c>
      <c r="D26" s="20">
        <f t="shared" si="0"/>
        <v>0.45961185360062251</v>
      </c>
      <c r="E26" s="21">
        <v>6</v>
      </c>
      <c r="F26" s="20">
        <f t="shared" si="1"/>
        <v>0.43203514238458518</v>
      </c>
      <c r="G26" s="21">
        <v>0</v>
      </c>
      <c r="H26" s="20">
        <f t="shared" si="2"/>
        <v>0.43203514238458518</v>
      </c>
      <c r="I26" s="21">
        <v>34</v>
      </c>
      <c r="J26" s="22">
        <f t="shared" si="3"/>
        <v>56.615427999999994</v>
      </c>
      <c r="K26" s="20">
        <f t="shared" si="8"/>
        <v>0.28514319397382626</v>
      </c>
      <c r="L26" s="23">
        <f t="shared" si="4"/>
        <v>1.2499427681044438E-2</v>
      </c>
      <c r="M26" s="20">
        <f t="shared" si="5"/>
        <v>0.3543525250437693</v>
      </c>
      <c r="N26" s="21">
        <v>65</v>
      </c>
      <c r="O26" s="21">
        <v>190</v>
      </c>
      <c r="P26" s="23">
        <f t="shared" si="6"/>
        <v>0.12122586383076318</v>
      </c>
      <c r="Q26" s="115">
        <f t="shared" si="7"/>
        <v>1.8650132897040489E-3</v>
      </c>
      <c r="R26" s="119"/>
    </row>
    <row r="27" spans="1:18" ht="13.8" customHeight="1" x14ac:dyDescent="0.25">
      <c r="A27" s="19">
        <v>1992</v>
      </c>
      <c r="B27" s="20">
        <v>0.46026030759768621</v>
      </c>
      <c r="C27" s="21">
        <v>30.07</v>
      </c>
      <c r="D27" s="20">
        <f t="shared" si="0"/>
        <v>0.32186003310306199</v>
      </c>
      <c r="E27" s="21">
        <v>6</v>
      </c>
      <c r="F27" s="20">
        <f t="shared" si="1"/>
        <v>0.30254843111687829</v>
      </c>
      <c r="G27" s="21">
        <v>0</v>
      </c>
      <c r="H27" s="20">
        <f t="shared" si="2"/>
        <v>0.30254843111687829</v>
      </c>
      <c r="I27" s="21">
        <v>34</v>
      </c>
      <c r="J27" s="22">
        <f t="shared" si="3"/>
        <v>56.615427999999987</v>
      </c>
      <c r="K27" s="20">
        <f t="shared" si="8"/>
        <v>0.19968196453713968</v>
      </c>
      <c r="L27" s="23">
        <f t="shared" si="4"/>
        <v>8.7531820071074934E-3</v>
      </c>
      <c r="M27" s="20">
        <f t="shared" si="5"/>
        <v>0.24814833331049388</v>
      </c>
      <c r="N27" s="21">
        <v>65</v>
      </c>
      <c r="O27" s="21">
        <v>190</v>
      </c>
      <c r="P27" s="23">
        <f t="shared" si="6"/>
        <v>8.4892850869379477E-2</v>
      </c>
      <c r="Q27" s="115">
        <f t="shared" si="7"/>
        <v>1.3060438595289151E-3</v>
      </c>
      <c r="R27" s="119"/>
    </row>
    <row r="28" spans="1:18" ht="13.8" customHeight="1" x14ac:dyDescent="0.25">
      <c r="A28" s="19">
        <v>1993</v>
      </c>
      <c r="B28" s="20">
        <v>0.55910527882269312</v>
      </c>
      <c r="C28" s="21">
        <v>30.07</v>
      </c>
      <c r="D28" s="20">
        <f t="shared" si="0"/>
        <v>0.39098232148070927</v>
      </c>
      <c r="E28" s="21">
        <v>6</v>
      </c>
      <c r="F28" s="20">
        <f t="shared" si="1"/>
        <v>0.3675233821918667</v>
      </c>
      <c r="G28" s="21">
        <v>0</v>
      </c>
      <c r="H28" s="20">
        <f t="shared" si="2"/>
        <v>0.3675233821918667</v>
      </c>
      <c r="I28" s="21">
        <v>34</v>
      </c>
      <c r="J28" s="22">
        <f t="shared" si="3"/>
        <v>56.615428000000009</v>
      </c>
      <c r="K28" s="20">
        <f t="shared" si="8"/>
        <v>0.24256543224663202</v>
      </c>
      <c r="L28" s="23">
        <f t="shared" si="4"/>
        <v>1.0633005249167431E-2</v>
      </c>
      <c r="M28" s="20">
        <f t="shared" si="5"/>
        <v>0.30144038231127207</v>
      </c>
      <c r="N28" s="21">
        <v>65</v>
      </c>
      <c r="O28" s="21">
        <v>190</v>
      </c>
      <c r="P28" s="23">
        <f t="shared" si="6"/>
        <v>0.10312434131701412</v>
      </c>
      <c r="Q28" s="115">
        <f t="shared" si="7"/>
        <v>1.5865283279540635E-3</v>
      </c>
      <c r="R28" s="119"/>
    </row>
    <row r="29" spans="1:18" ht="13.8" customHeight="1" x14ac:dyDescent="0.25">
      <c r="A29" s="19">
        <v>1994</v>
      </c>
      <c r="B29" s="20">
        <v>0.47110904709303203</v>
      </c>
      <c r="C29" s="21">
        <v>30.07</v>
      </c>
      <c r="D29" s="20">
        <f t="shared" si="0"/>
        <v>0.32944655663215727</v>
      </c>
      <c r="E29" s="21">
        <v>6</v>
      </c>
      <c r="F29" s="20">
        <f t="shared" si="1"/>
        <v>0.30967976323422786</v>
      </c>
      <c r="G29" s="21">
        <v>0</v>
      </c>
      <c r="H29" s="20">
        <f t="shared" si="2"/>
        <v>0.30967976323422786</v>
      </c>
      <c r="I29" s="21">
        <v>34</v>
      </c>
      <c r="J29" s="22">
        <f t="shared" si="3"/>
        <v>56.615428000000009</v>
      </c>
      <c r="K29" s="20">
        <f t="shared" si="8"/>
        <v>0.20438864373459037</v>
      </c>
      <c r="L29" s="23">
        <f t="shared" si="4"/>
        <v>8.9595021911053306E-3</v>
      </c>
      <c r="M29" s="20">
        <f t="shared" si="5"/>
        <v>0.25399740736674054</v>
      </c>
      <c r="N29" s="21">
        <v>65</v>
      </c>
      <c r="O29" s="21">
        <v>190</v>
      </c>
      <c r="P29" s="23">
        <f t="shared" si="6"/>
        <v>8.6893849888621769E-2</v>
      </c>
      <c r="Q29" s="115">
        <f t="shared" si="7"/>
        <v>1.3368284598249502E-3</v>
      </c>
      <c r="R29" s="119"/>
    </row>
    <row r="30" spans="1:18" ht="13.8" customHeight="1" x14ac:dyDescent="0.25">
      <c r="A30" s="19">
        <v>1995</v>
      </c>
      <c r="B30" s="20">
        <v>0.53713855588110604</v>
      </c>
      <c r="C30" s="21">
        <v>30.07</v>
      </c>
      <c r="D30" s="20">
        <f t="shared" si="0"/>
        <v>0.37562099212765743</v>
      </c>
      <c r="E30" s="21">
        <v>6</v>
      </c>
      <c r="F30" s="20">
        <f t="shared" si="1"/>
        <v>0.35308373259999798</v>
      </c>
      <c r="G30" s="21">
        <v>0</v>
      </c>
      <c r="H30" s="20">
        <f t="shared" si="2"/>
        <v>0.35308373259999798</v>
      </c>
      <c r="I30" s="21">
        <v>34</v>
      </c>
      <c r="J30" s="22">
        <f t="shared" si="3"/>
        <v>56.615428000000001</v>
      </c>
      <c r="K30" s="20">
        <f t="shared" si="8"/>
        <v>0.23303526351599868</v>
      </c>
      <c r="L30" s="23">
        <f t="shared" si="4"/>
        <v>1.0215244428098572E-2</v>
      </c>
      <c r="M30" s="20">
        <f t="shared" si="5"/>
        <v>0.28959707191438044</v>
      </c>
      <c r="N30" s="21">
        <v>65</v>
      </c>
      <c r="O30" s="21">
        <v>190</v>
      </c>
      <c r="P30" s="23">
        <f t="shared" si="6"/>
        <v>9.9072682497024889E-2</v>
      </c>
      <c r="Q30" s="115">
        <f t="shared" si="7"/>
        <v>1.5241951153388445E-3</v>
      </c>
      <c r="R30" s="119"/>
    </row>
    <row r="31" spans="1:18" ht="13.8" customHeight="1" x14ac:dyDescent="0.25">
      <c r="A31" s="13">
        <v>1996</v>
      </c>
      <c r="B31" s="14">
        <v>0.70061319920494536</v>
      </c>
      <c r="C31" s="15">
        <v>30.07</v>
      </c>
      <c r="D31" s="16">
        <f t="shared" si="0"/>
        <v>0.4899388102040183</v>
      </c>
      <c r="E31" s="15">
        <v>6</v>
      </c>
      <c r="F31" s="16">
        <f t="shared" si="1"/>
        <v>0.46054248159177719</v>
      </c>
      <c r="G31" s="15">
        <v>0</v>
      </c>
      <c r="H31" s="16">
        <f t="shared" si="2"/>
        <v>0.46054248159177719</v>
      </c>
      <c r="I31" s="15">
        <v>34</v>
      </c>
      <c r="J31" s="17">
        <f t="shared" si="3"/>
        <v>56.615427999999994</v>
      </c>
      <c r="K31" s="16">
        <f t="shared" si="8"/>
        <v>0.30395803785057296</v>
      </c>
      <c r="L31" s="18">
        <f t="shared" si="4"/>
        <v>1.3324187960573062E-2</v>
      </c>
      <c r="M31" s="16">
        <f t="shared" si="5"/>
        <v>0.37773406658826597</v>
      </c>
      <c r="N31" s="15">
        <v>65</v>
      </c>
      <c r="O31" s="15">
        <v>190</v>
      </c>
      <c r="P31" s="18">
        <f t="shared" si="6"/>
        <v>0.12922481225388047</v>
      </c>
      <c r="Q31" s="114">
        <f t="shared" si="7"/>
        <v>1.9880740346750842E-3</v>
      </c>
      <c r="R31" s="119"/>
    </row>
    <row r="32" spans="1:18" ht="13.8" customHeight="1" x14ac:dyDescent="0.25">
      <c r="A32" s="13">
        <v>1997</v>
      </c>
      <c r="B32" s="14">
        <v>0.51601550939496998</v>
      </c>
      <c r="C32" s="15">
        <v>30.07</v>
      </c>
      <c r="D32" s="16">
        <f t="shared" si="0"/>
        <v>0.36084964571990252</v>
      </c>
      <c r="E32" s="15">
        <v>6</v>
      </c>
      <c r="F32" s="16">
        <f t="shared" si="1"/>
        <v>0.33919866697670836</v>
      </c>
      <c r="G32" s="15">
        <v>0</v>
      </c>
      <c r="H32" s="16">
        <f t="shared" si="2"/>
        <v>0.33919866697670836</v>
      </c>
      <c r="I32" s="15">
        <v>34</v>
      </c>
      <c r="J32" s="17">
        <f t="shared" si="3"/>
        <v>56.615428000000001</v>
      </c>
      <c r="K32" s="16">
        <f t="shared" si="8"/>
        <v>0.22387112020462752</v>
      </c>
      <c r="L32" s="18">
        <f t="shared" si="4"/>
        <v>9.8135285569151791E-3</v>
      </c>
      <c r="M32" s="16">
        <f t="shared" si="5"/>
        <v>0.27820862782426686</v>
      </c>
      <c r="N32" s="15">
        <v>65</v>
      </c>
      <c r="O32" s="15">
        <v>190</v>
      </c>
      <c r="P32" s="18">
        <f t="shared" si="6"/>
        <v>9.5176635834617607E-2</v>
      </c>
      <c r="Q32" s="114">
        <f t="shared" si="7"/>
        <v>1.464255935917194E-3</v>
      </c>
      <c r="R32" s="119"/>
    </row>
    <row r="33" spans="1:18" ht="13.8" customHeight="1" x14ac:dyDescent="0.25">
      <c r="A33" s="13">
        <v>1998</v>
      </c>
      <c r="B33" s="14">
        <v>0.47238580736287422</v>
      </c>
      <c r="C33" s="15">
        <v>30.07</v>
      </c>
      <c r="D33" s="16">
        <f t="shared" si="0"/>
        <v>0.3303393950888579</v>
      </c>
      <c r="E33" s="15">
        <v>6</v>
      </c>
      <c r="F33" s="16">
        <f t="shared" si="1"/>
        <v>0.31051903138352643</v>
      </c>
      <c r="G33" s="15">
        <v>0</v>
      </c>
      <c r="H33" s="16">
        <f t="shared" si="2"/>
        <v>0.31051903138352643</v>
      </c>
      <c r="I33" s="15">
        <v>34</v>
      </c>
      <c r="J33" s="17">
        <f t="shared" si="3"/>
        <v>56.615428000000009</v>
      </c>
      <c r="K33" s="16">
        <f t="shared" si="8"/>
        <v>0.20494256071312744</v>
      </c>
      <c r="L33" s="18">
        <f t="shared" si="4"/>
        <v>8.9837834833151747E-3</v>
      </c>
      <c r="M33" s="16">
        <f t="shared" si="5"/>
        <v>0.25468576986024355</v>
      </c>
      <c r="N33" s="15">
        <v>65</v>
      </c>
      <c r="O33" s="15">
        <v>190</v>
      </c>
      <c r="P33" s="18">
        <f t="shared" si="6"/>
        <v>8.7129342320609635E-2</v>
      </c>
      <c r="Q33" s="114">
        <f t="shared" si="7"/>
        <v>1.3404514203170714E-3</v>
      </c>
      <c r="R33" s="119"/>
    </row>
    <row r="34" spans="1:18" ht="13.8" customHeight="1" x14ac:dyDescent="0.25">
      <c r="A34" s="13">
        <v>1999</v>
      </c>
      <c r="B34" s="14">
        <v>0.55960676163196621</v>
      </c>
      <c r="C34" s="15">
        <v>30.07</v>
      </c>
      <c r="D34" s="16">
        <f t="shared" si="0"/>
        <v>0.39133300840923396</v>
      </c>
      <c r="E34" s="15">
        <v>6</v>
      </c>
      <c r="F34" s="16">
        <f t="shared" si="1"/>
        <v>0.36785302790467994</v>
      </c>
      <c r="G34" s="15">
        <v>0</v>
      </c>
      <c r="H34" s="16">
        <f t="shared" si="2"/>
        <v>0.36785302790467994</v>
      </c>
      <c r="I34" s="15">
        <v>34</v>
      </c>
      <c r="J34" s="17">
        <f t="shared" si="3"/>
        <v>56.615427999999994</v>
      </c>
      <c r="K34" s="16">
        <f t="shared" si="8"/>
        <v>0.24278299841708878</v>
      </c>
      <c r="L34" s="18">
        <f t="shared" si="4"/>
        <v>1.0642542396365536E-2</v>
      </c>
      <c r="M34" s="16">
        <f t="shared" si="5"/>
        <v>0.30171075566576472</v>
      </c>
      <c r="N34" s="15">
        <v>65</v>
      </c>
      <c r="O34" s="15">
        <v>190</v>
      </c>
      <c r="P34" s="18">
        <f t="shared" si="6"/>
        <v>0.10321683746460371</v>
      </c>
      <c r="Q34" s="114">
        <f t="shared" si="7"/>
        <v>1.5879513456092879E-3</v>
      </c>
      <c r="R34" s="119"/>
    </row>
    <row r="35" spans="1:18" ht="13.8" customHeight="1" x14ac:dyDescent="0.25">
      <c r="A35" s="13">
        <v>2000</v>
      </c>
      <c r="B35" s="14">
        <v>0.84852852074295726</v>
      </c>
      <c r="C35" s="15">
        <v>30.07</v>
      </c>
      <c r="D35" s="16">
        <f t="shared" si="0"/>
        <v>0.59337599455555001</v>
      </c>
      <c r="E35" s="15">
        <v>6</v>
      </c>
      <c r="F35" s="16">
        <f t="shared" si="1"/>
        <v>0.55777343488221698</v>
      </c>
      <c r="G35" s="15">
        <v>0</v>
      </c>
      <c r="H35" s="16">
        <f t="shared" si="2"/>
        <v>0.55777343488221698</v>
      </c>
      <c r="I35" s="15">
        <v>34</v>
      </c>
      <c r="J35" s="17">
        <f t="shared" si="3"/>
        <v>56.615428000000001</v>
      </c>
      <c r="K35" s="16">
        <f t="shared" si="8"/>
        <v>0.36813046702226321</v>
      </c>
      <c r="L35" s="18">
        <f t="shared" si="4"/>
        <v>1.6137225951660852E-2</v>
      </c>
      <c r="M35" s="16">
        <f t="shared" si="5"/>
        <v>0.45748228711660932</v>
      </c>
      <c r="N35" s="15">
        <v>65</v>
      </c>
      <c r="O35" s="15">
        <v>190</v>
      </c>
      <c r="P35" s="18">
        <f t="shared" si="6"/>
        <v>0.15650709822410319</v>
      </c>
      <c r="Q35" s="114">
        <f t="shared" si="7"/>
        <v>2.4078015111400489E-3</v>
      </c>
      <c r="R35" s="119"/>
    </row>
    <row r="36" spans="1:18" ht="13.8" customHeight="1" x14ac:dyDescent="0.25">
      <c r="A36" s="19">
        <v>2001</v>
      </c>
      <c r="B36" s="20">
        <v>0.70518304817416233</v>
      </c>
      <c r="C36" s="21">
        <v>30.07</v>
      </c>
      <c r="D36" s="20">
        <f t="shared" si="0"/>
        <v>0.49313450558819172</v>
      </c>
      <c r="E36" s="21">
        <v>6</v>
      </c>
      <c r="F36" s="20">
        <f t="shared" si="1"/>
        <v>0.46354643525290024</v>
      </c>
      <c r="G36" s="21">
        <v>0</v>
      </c>
      <c r="H36" s="20">
        <f t="shared" si="2"/>
        <v>0.46354643525290024</v>
      </c>
      <c r="I36" s="21">
        <v>34</v>
      </c>
      <c r="J36" s="22">
        <f t="shared" si="3"/>
        <v>56.615427999999994</v>
      </c>
      <c r="K36" s="20">
        <f t="shared" si="8"/>
        <v>0.30594064726691417</v>
      </c>
      <c r="L36" s="23">
        <f t="shared" si="4"/>
        <v>1.3411096866494868E-2</v>
      </c>
      <c r="M36" s="20">
        <f t="shared" si="5"/>
        <v>0.38019789061669623</v>
      </c>
      <c r="N36" s="21">
        <v>65</v>
      </c>
      <c r="O36" s="21">
        <v>190</v>
      </c>
      <c r="P36" s="23">
        <f t="shared" si="6"/>
        <v>0.13006769942150134</v>
      </c>
      <c r="Q36" s="115">
        <f t="shared" si="7"/>
        <v>2.0010415295615589E-3</v>
      </c>
      <c r="R36" s="119"/>
    </row>
    <row r="37" spans="1:18" ht="13.8" customHeight="1" x14ac:dyDescent="0.25">
      <c r="A37" s="19">
        <v>2002</v>
      </c>
      <c r="B37" s="20">
        <v>0.7044056269131882</v>
      </c>
      <c r="C37" s="21">
        <v>30.07</v>
      </c>
      <c r="D37" s="20">
        <f t="shared" si="0"/>
        <v>0.49259085490039245</v>
      </c>
      <c r="E37" s="21">
        <v>6</v>
      </c>
      <c r="F37" s="20">
        <f t="shared" si="1"/>
        <v>0.46303540360636891</v>
      </c>
      <c r="G37" s="21">
        <v>0</v>
      </c>
      <c r="H37" s="20">
        <f t="shared" si="2"/>
        <v>0.46303540360636891</v>
      </c>
      <c r="I37" s="21">
        <v>34</v>
      </c>
      <c r="J37" s="22">
        <f t="shared" si="3"/>
        <v>56.615428000000009</v>
      </c>
      <c r="K37" s="20">
        <f t="shared" si="8"/>
        <v>0.30560336638020347</v>
      </c>
      <c r="L37" s="23">
        <f t="shared" si="4"/>
        <v>1.3396311950913028E-2</v>
      </c>
      <c r="M37" s="20">
        <f t="shared" si="5"/>
        <v>0.37977874565240888</v>
      </c>
      <c r="N37" s="21">
        <v>65</v>
      </c>
      <c r="O37" s="21">
        <v>190</v>
      </c>
      <c r="P37" s="23">
        <f t="shared" si="6"/>
        <v>0.12992430772319252</v>
      </c>
      <c r="Q37" s="115">
        <f t="shared" si="7"/>
        <v>1.9988355034337309E-3</v>
      </c>
      <c r="R37" s="119"/>
    </row>
    <row r="38" spans="1:18" ht="13.8" customHeight="1" x14ac:dyDescent="0.25">
      <c r="A38" s="19">
        <v>2003</v>
      </c>
      <c r="B38" s="20">
        <v>0.80844940775216023</v>
      </c>
      <c r="C38" s="21">
        <v>30.07</v>
      </c>
      <c r="D38" s="20">
        <f t="shared" si="0"/>
        <v>0.56534867084108564</v>
      </c>
      <c r="E38" s="21">
        <v>6</v>
      </c>
      <c r="F38" s="20">
        <f t="shared" si="1"/>
        <v>0.53142775059062053</v>
      </c>
      <c r="G38" s="21">
        <v>0</v>
      </c>
      <c r="H38" s="20">
        <f t="shared" si="2"/>
        <v>0.53142775059062053</v>
      </c>
      <c r="I38" s="21">
        <v>34</v>
      </c>
      <c r="J38" s="22">
        <f t="shared" si="3"/>
        <v>56.615427999999987</v>
      </c>
      <c r="K38" s="20">
        <f t="shared" si="8"/>
        <v>0.3507423153898096</v>
      </c>
      <c r="L38" s="23">
        <f t="shared" si="4"/>
        <v>1.5375005606128639E-2</v>
      </c>
      <c r="M38" s="20">
        <f t="shared" ref="M38:M43" si="9">+L38*28.3495</f>
        <v>0.43587372143094383</v>
      </c>
      <c r="N38" s="21">
        <v>65</v>
      </c>
      <c r="O38" s="21">
        <v>190</v>
      </c>
      <c r="P38" s="23">
        <f t="shared" si="6"/>
        <v>0.14911469417374396</v>
      </c>
      <c r="Q38" s="115">
        <f t="shared" si="7"/>
        <v>2.2940722180575992E-3</v>
      </c>
      <c r="R38" s="119"/>
    </row>
    <row r="39" spans="1:18" ht="13.8" customHeight="1" x14ac:dyDescent="0.25">
      <c r="A39" s="19">
        <v>2004</v>
      </c>
      <c r="B39" s="20">
        <v>0.93598644473922699</v>
      </c>
      <c r="C39" s="21">
        <v>30.07</v>
      </c>
      <c r="D39" s="20">
        <f t="shared" si="0"/>
        <v>0.65453532080614141</v>
      </c>
      <c r="E39" s="21">
        <v>6</v>
      </c>
      <c r="F39" s="20">
        <f t="shared" si="1"/>
        <v>0.61526320155777292</v>
      </c>
      <c r="G39" s="21">
        <v>0</v>
      </c>
      <c r="H39" s="20">
        <f t="shared" si="2"/>
        <v>0.61526320155777292</v>
      </c>
      <c r="I39" s="21">
        <v>34</v>
      </c>
      <c r="J39" s="22">
        <f t="shared" si="3"/>
        <v>56.615428000000001</v>
      </c>
      <c r="K39" s="20">
        <f t="shared" si="8"/>
        <v>0.40607371302813011</v>
      </c>
      <c r="L39" s="23">
        <f t="shared" si="4"/>
        <v>1.7800491530000222E-2</v>
      </c>
      <c r="M39" s="20">
        <f t="shared" si="9"/>
        <v>0.50463503462974124</v>
      </c>
      <c r="N39" s="21">
        <v>65</v>
      </c>
      <c r="O39" s="21">
        <v>190</v>
      </c>
      <c r="P39" s="23">
        <f t="shared" si="6"/>
        <v>0.17263830132070093</v>
      </c>
      <c r="Q39" s="115">
        <f t="shared" si="7"/>
        <v>2.6559738664723221E-3</v>
      </c>
      <c r="R39" s="119"/>
    </row>
    <row r="40" spans="1:18" ht="13.8" customHeight="1" x14ac:dyDescent="0.25">
      <c r="A40" s="19">
        <v>2005</v>
      </c>
      <c r="B40" s="20">
        <v>0.6611146724667295</v>
      </c>
      <c r="C40" s="21">
        <v>30.07</v>
      </c>
      <c r="D40" s="20">
        <f t="shared" si="0"/>
        <v>0.46231749045598391</v>
      </c>
      <c r="E40" s="21">
        <v>6</v>
      </c>
      <c r="F40" s="20">
        <f t="shared" si="1"/>
        <v>0.43457844102862486</v>
      </c>
      <c r="G40" s="21">
        <v>0</v>
      </c>
      <c r="H40" s="20">
        <f t="shared" si="2"/>
        <v>0.43457844102862486</v>
      </c>
      <c r="I40" s="21">
        <v>34</v>
      </c>
      <c r="J40" s="22">
        <f t="shared" si="3"/>
        <v>56.615428000000009</v>
      </c>
      <c r="K40" s="20">
        <f t="shared" si="8"/>
        <v>0.2868217710788924</v>
      </c>
      <c r="L40" s="23">
        <f t="shared" si="4"/>
        <v>1.2573009143184323E-2</v>
      </c>
      <c r="M40" s="20">
        <f t="shared" si="9"/>
        <v>0.35643852270470394</v>
      </c>
      <c r="N40" s="21">
        <v>65</v>
      </c>
      <c r="O40" s="21">
        <v>190</v>
      </c>
      <c r="P40" s="23">
        <f t="shared" si="6"/>
        <v>0.12193949460950398</v>
      </c>
      <c r="Q40" s="115">
        <f t="shared" si="7"/>
        <v>1.8759922247615997E-3</v>
      </c>
      <c r="R40" s="119"/>
    </row>
    <row r="41" spans="1:18" ht="13.8" customHeight="1" x14ac:dyDescent="0.25">
      <c r="A41" s="13">
        <v>2006</v>
      </c>
      <c r="B41" s="14">
        <v>0.49464843320136653</v>
      </c>
      <c r="C41" s="15">
        <v>30.07</v>
      </c>
      <c r="D41" s="16">
        <f t="shared" si="0"/>
        <v>0.34590764933771562</v>
      </c>
      <c r="E41" s="15">
        <v>6</v>
      </c>
      <c r="F41" s="16">
        <f t="shared" si="1"/>
        <v>0.32515319037745266</v>
      </c>
      <c r="G41" s="15">
        <v>0</v>
      </c>
      <c r="H41" s="16">
        <f t="shared" si="2"/>
        <v>0.32515319037745266</v>
      </c>
      <c r="I41" s="15">
        <v>34</v>
      </c>
      <c r="J41" s="17">
        <f t="shared" si="3"/>
        <v>56.615428000000001</v>
      </c>
      <c r="K41" s="16">
        <f t="shared" si="8"/>
        <v>0.21460110564911877</v>
      </c>
      <c r="L41" s="18">
        <f t="shared" si="4"/>
        <v>9.4071717544819185E-3</v>
      </c>
      <c r="M41" s="16">
        <f t="shared" si="9"/>
        <v>0.26668861565368512</v>
      </c>
      <c r="N41" s="15">
        <v>65</v>
      </c>
      <c r="O41" s="15">
        <v>190</v>
      </c>
      <c r="P41" s="18">
        <f t="shared" si="6"/>
        <v>9.1235579039418591E-2</v>
      </c>
      <c r="Q41" s="114">
        <f t="shared" si="7"/>
        <v>1.4036242929141322E-3</v>
      </c>
      <c r="R41" s="119"/>
    </row>
    <row r="42" spans="1:18" ht="13.8" customHeight="1" x14ac:dyDescent="0.25">
      <c r="A42" s="13">
        <v>2007</v>
      </c>
      <c r="B42" s="14">
        <v>0.71186957989025024</v>
      </c>
      <c r="C42" s="15">
        <v>30.07</v>
      </c>
      <c r="D42" s="16">
        <f t="shared" si="0"/>
        <v>0.49781039721725195</v>
      </c>
      <c r="E42" s="15">
        <v>6</v>
      </c>
      <c r="F42" s="16">
        <f t="shared" si="1"/>
        <v>0.46794177338421683</v>
      </c>
      <c r="G42" s="15">
        <v>0</v>
      </c>
      <c r="H42" s="16">
        <f t="shared" si="2"/>
        <v>0.46794177338421683</v>
      </c>
      <c r="I42" s="15">
        <v>34</v>
      </c>
      <c r="J42" s="17">
        <f t="shared" si="3"/>
        <v>56.615428000000009</v>
      </c>
      <c r="K42" s="16">
        <f t="shared" si="8"/>
        <v>0.30884157043358307</v>
      </c>
      <c r="L42" s="18">
        <f t="shared" si="4"/>
        <v>1.3538260621746108E-2</v>
      </c>
      <c r="M42" s="16">
        <f t="shared" si="9"/>
        <v>0.38380291949619127</v>
      </c>
      <c r="N42" s="15">
        <v>65</v>
      </c>
      <c r="O42" s="15">
        <v>190</v>
      </c>
      <c r="P42" s="18">
        <f t="shared" si="6"/>
        <v>0.13130099877501281</v>
      </c>
      <c r="Q42" s="114">
        <f t="shared" si="7"/>
        <v>2.0200153657694278E-3</v>
      </c>
      <c r="R42" s="119"/>
    </row>
    <row r="43" spans="1:18" ht="13.8" customHeight="1" x14ac:dyDescent="0.25">
      <c r="A43" s="13">
        <v>2008</v>
      </c>
      <c r="B43" s="14">
        <v>0.76198294642501474</v>
      </c>
      <c r="C43" s="15">
        <v>30.07</v>
      </c>
      <c r="D43" s="16">
        <f t="shared" si="0"/>
        <v>0.53285467443501278</v>
      </c>
      <c r="E43" s="15">
        <v>6</v>
      </c>
      <c r="F43" s="16">
        <f t="shared" si="1"/>
        <v>0.50088339396891202</v>
      </c>
      <c r="G43" s="15">
        <v>0</v>
      </c>
      <c r="H43" s="16">
        <f t="shared" si="2"/>
        <v>0.50088339396891202</v>
      </c>
      <c r="I43" s="15">
        <v>34</v>
      </c>
      <c r="J43" s="17">
        <f t="shared" si="3"/>
        <v>56.615428000000009</v>
      </c>
      <c r="K43" s="16">
        <f t="shared" si="8"/>
        <v>0.33058304001948191</v>
      </c>
      <c r="L43" s="18">
        <f t="shared" si="4"/>
        <v>1.4491311343319754E-2</v>
      </c>
      <c r="M43" s="16">
        <f t="shared" si="9"/>
        <v>0.41082143092744339</v>
      </c>
      <c r="N43" s="15">
        <v>65</v>
      </c>
      <c r="O43" s="15">
        <v>190</v>
      </c>
      <c r="P43" s="18">
        <f t="shared" si="6"/>
        <v>0.14054417373833589</v>
      </c>
      <c r="Q43" s="114">
        <f t="shared" si="7"/>
        <v>2.16221805751286E-3</v>
      </c>
      <c r="R43" s="119"/>
    </row>
    <row r="44" spans="1:18" ht="13.8" customHeight="1" x14ac:dyDescent="0.25">
      <c r="A44" s="13">
        <v>2009</v>
      </c>
      <c r="B44" s="14">
        <v>0.7156063611390564</v>
      </c>
      <c r="C44" s="15">
        <v>30.07</v>
      </c>
      <c r="D44" s="16">
        <f t="shared" si="0"/>
        <v>0.50042352834454218</v>
      </c>
      <c r="E44" s="15">
        <v>6</v>
      </c>
      <c r="F44" s="16">
        <f t="shared" si="1"/>
        <v>0.47039811664386966</v>
      </c>
      <c r="G44" s="15">
        <v>0</v>
      </c>
      <c r="H44" s="16">
        <f t="shared" si="2"/>
        <v>0.47039811664386966</v>
      </c>
      <c r="I44" s="15">
        <v>34</v>
      </c>
      <c r="J44" s="17">
        <f t="shared" si="3"/>
        <v>56.615427999999994</v>
      </c>
      <c r="K44" s="16">
        <f t="shared" si="8"/>
        <v>0.31046275698495396</v>
      </c>
      <c r="L44" s="18">
        <f t="shared" si="4"/>
        <v>1.3609326333587022E-2</v>
      </c>
      <c r="M44" s="16">
        <f t="shared" ref="M44:M49" si="10">+L44*28.3495</f>
        <v>0.38581759689402528</v>
      </c>
      <c r="N44" s="15">
        <v>65</v>
      </c>
      <c r="O44" s="15">
        <v>190</v>
      </c>
      <c r="P44" s="18">
        <f t="shared" si="6"/>
        <v>0.13199023051637707</v>
      </c>
      <c r="Q44" s="114">
        <f t="shared" si="7"/>
        <v>2.0306189310211856E-3</v>
      </c>
      <c r="R44" s="119"/>
    </row>
    <row r="45" spans="1:18" ht="13.8" customHeight="1" x14ac:dyDescent="0.25">
      <c r="A45" s="13">
        <v>2010</v>
      </c>
      <c r="B45" s="14">
        <v>0.68566968784842652</v>
      </c>
      <c r="C45" s="15">
        <v>30.07</v>
      </c>
      <c r="D45" s="16">
        <f t="shared" si="0"/>
        <v>0.47948881271240462</v>
      </c>
      <c r="E45" s="15">
        <v>6</v>
      </c>
      <c r="F45" s="16">
        <f t="shared" si="1"/>
        <v>0.45071948394966033</v>
      </c>
      <c r="G45" s="15">
        <v>0</v>
      </c>
      <c r="H45" s="16">
        <f t="shared" si="2"/>
        <v>0.45071948394966033</v>
      </c>
      <c r="I45" s="15">
        <v>34</v>
      </c>
      <c r="J45" s="17">
        <f t="shared" si="3"/>
        <v>56.615428000000009</v>
      </c>
      <c r="K45" s="16">
        <f t="shared" si="8"/>
        <v>0.29747485940677582</v>
      </c>
      <c r="L45" s="18">
        <f t="shared" si="4"/>
        <v>1.303999383700935E-2</v>
      </c>
      <c r="M45" s="16">
        <f t="shared" si="10"/>
        <v>0.36967730528229659</v>
      </c>
      <c r="N45" s="15">
        <v>65</v>
      </c>
      <c r="O45" s="15">
        <v>190</v>
      </c>
      <c r="P45" s="18">
        <f t="shared" si="6"/>
        <v>0.12646855180710145</v>
      </c>
      <c r="Q45" s="114">
        <f t="shared" si="7"/>
        <v>1.945670027801561E-3</v>
      </c>
      <c r="R45" s="119"/>
    </row>
    <row r="46" spans="1:18" ht="13.8" customHeight="1" x14ac:dyDescent="0.25">
      <c r="A46" s="24">
        <v>2011</v>
      </c>
      <c r="B46" s="20">
        <v>0.63673583674091039</v>
      </c>
      <c r="C46" s="25">
        <v>30.07</v>
      </c>
      <c r="D46" s="26">
        <f t="shared" si="0"/>
        <v>0.4452693706329186</v>
      </c>
      <c r="E46" s="25">
        <v>6</v>
      </c>
      <c r="F46" s="26">
        <f t="shared" si="1"/>
        <v>0.41855320839494348</v>
      </c>
      <c r="G46" s="25">
        <v>0</v>
      </c>
      <c r="H46" s="20">
        <f t="shared" si="2"/>
        <v>0.41855320839494348</v>
      </c>
      <c r="I46" s="25">
        <v>34</v>
      </c>
      <c r="J46" s="27">
        <f t="shared" si="3"/>
        <v>56.615428000000001</v>
      </c>
      <c r="K46" s="20">
        <f t="shared" si="8"/>
        <v>0.27624511754066272</v>
      </c>
      <c r="L46" s="28">
        <f t="shared" si="4"/>
        <v>1.2109375015481106E-2</v>
      </c>
      <c r="M46" s="26">
        <f t="shared" si="10"/>
        <v>0.34329472700138164</v>
      </c>
      <c r="N46" s="21">
        <v>65</v>
      </c>
      <c r="O46" s="25">
        <v>190</v>
      </c>
      <c r="P46" s="28">
        <f t="shared" si="6"/>
        <v>0.1174429329215253</v>
      </c>
      <c r="Q46" s="116">
        <f t="shared" si="7"/>
        <v>1.8068143526388507E-3</v>
      </c>
      <c r="R46" s="119"/>
    </row>
    <row r="47" spans="1:18" ht="13.8" customHeight="1" x14ac:dyDescent="0.25">
      <c r="A47" s="19">
        <v>2012</v>
      </c>
      <c r="B47" s="20">
        <v>0.60480772359358637</v>
      </c>
      <c r="C47" s="21">
        <v>30.07</v>
      </c>
      <c r="D47" s="20">
        <f t="shared" ref="D47:D52" si="11">+B47-B47*(C47/100)</f>
        <v>0.42294204110899491</v>
      </c>
      <c r="E47" s="21">
        <v>6</v>
      </c>
      <c r="F47" s="20">
        <f t="shared" ref="F47:F52" si="12">+(D47-D47*(E47)/100)</f>
        <v>0.39756551864245521</v>
      </c>
      <c r="G47" s="21">
        <v>0</v>
      </c>
      <c r="H47" s="20">
        <f t="shared" si="2"/>
        <v>0.39756551864245521</v>
      </c>
      <c r="I47" s="21">
        <v>34</v>
      </c>
      <c r="J47" s="22">
        <f t="shared" si="3"/>
        <v>56.615428000000001</v>
      </c>
      <c r="K47" s="20">
        <f t="shared" si="8"/>
        <v>0.26239324230402045</v>
      </c>
      <c r="L47" s="23">
        <f t="shared" ref="L47:L52" si="13">+(K47/365)*16</f>
        <v>1.150216952565569E-2</v>
      </c>
      <c r="M47" s="20">
        <f t="shared" si="10"/>
        <v>0.32608075496757599</v>
      </c>
      <c r="N47" s="21">
        <v>65</v>
      </c>
      <c r="O47" s="21">
        <v>190</v>
      </c>
      <c r="P47" s="23">
        <f t="shared" ref="P47:P52" si="14">+Q47*N47</f>
        <v>0.11155394248890758</v>
      </c>
      <c r="Q47" s="115">
        <f t="shared" ref="Q47:Q52" si="15">+M47/O47</f>
        <v>1.7162144998293474E-3</v>
      </c>
      <c r="R47" s="119"/>
    </row>
    <row r="48" spans="1:18" ht="13.8" customHeight="1" x14ac:dyDescent="0.25">
      <c r="A48" s="19">
        <v>2013</v>
      </c>
      <c r="B48" s="20">
        <v>0.72520540552724411</v>
      </c>
      <c r="C48" s="21">
        <v>30.07</v>
      </c>
      <c r="D48" s="20">
        <f t="shared" si="11"/>
        <v>0.5071361400852018</v>
      </c>
      <c r="E48" s="21">
        <v>6</v>
      </c>
      <c r="F48" s="20">
        <f t="shared" si="12"/>
        <v>0.47670797168008971</v>
      </c>
      <c r="G48" s="21">
        <v>0</v>
      </c>
      <c r="H48" s="20">
        <f t="shared" si="2"/>
        <v>0.47670797168008971</v>
      </c>
      <c r="I48" s="21">
        <v>34</v>
      </c>
      <c r="J48" s="22">
        <f t="shared" si="3"/>
        <v>56.615428000000001</v>
      </c>
      <c r="K48" s="20">
        <f t="shared" si="8"/>
        <v>0.31462726130885921</v>
      </c>
      <c r="L48" s="23">
        <f t="shared" si="13"/>
        <v>1.3791879947785609E-2</v>
      </c>
      <c r="M48" s="20">
        <f t="shared" si="10"/>
        <v>0.39099290057974811</v>
      </c>
      <c r="N48" s="21">
        <v>65</v>
      </c>
      <c r="O48" s="21">
        <v>190</v>
      </c>
      <c r="P48" s="23">
        <f t="shared" si="14"/>
        <v>0.13376072914570331</v>
      </c>
      <c r="Q48" s="115">
        <f t="shared" si="15"/>
        <v>2.0578573714723587E-3</v>
      </c>
      <c r="R48" s="119"/>
    </row>
    <row r="49" spans="1:18" ht="13.8" customHeight="1" x14ac:dyDescent="0.25">
      <c r="A49" s="19">
        <v>2014</v>
      </c>
      <c r="B49" s="20">
        <v>0.7911864848333735</v>
      </c>
      <c r="C49" s="21">
        <v>30.07</v>
      </c>
      <c r="D49" s="20">
        <f t="shared" si="11"/>
        <v>0.55327670884397806</v>
      </c>
      <c r="E49" s="21">
        <v>6</v>
      </c>
      <c r="F49" s="20">
        <f t="shared" si="12"/>
        <v>0.52008010631333934</v>
      </c>
      <c r="G49" s="21">
        <v>0</v>
      </c>
      <c r="H49" s="20">
        <f t="shared" si="2"/>
        <v>0.52008010631333934</v>
      </c>
      <c r="I49" s="21">
        <v>34</v>
      </c>
      <c r="J49" s="22">
        <f t="shared" si="3"/>
        <v>56.615428000000009</v>
      </c>
      <c r="K49" s="20">
        <f t="shared" si="8"/>
        <v>0.34325287016680395</v>
      </c>
      <c r="L49" s="23">
        <f t="shared" si="13"/>
        <v>1.5046701157996886E-2</v>
      </c>
      <c r="M49" s="20">
        <f t="shared" si="10"/>
        <v>0.42656645447863267</v>
      </c>
      <c r="N49" s="21">
        <v>65</v>
      </c>
      <c r="O49" s="21">
        <v>190</v>
      </c>
      <c r="P49" s="23">
        <f t="shared" si="14"/>
        <v>0.14593062916374278</v>
      </c>
      <c r="Q49" s="115">
        <f t="shared" si="15"/>
        <v>2.2450866025191195E-3</v>
      </c>
      <c r="R49" s="119"/>
    </row>
    <row r="50" spans="1:18" ht="13.8" customHeight="1" x14ac:dyDescent="0.25">
      <c r="A50" s="24">
        <v>2015</v>
      </c>
      <c r="B50" s="20">
        <v>0.73270239186959674</v>
      </c>
      <c r="C50" s="25">
        <v>30.07</v>
      </c>
      <c r="D50" s="26">
        <f t="shared" si="11"/>
        <v>0.51237878263440895</v>
      </c>
      <c r="E50" s="25">
        <v>6</v>
      </c>
      <c r="F50" s="26">
        <f t="shared" si="12"/>
        <v>0.48163605567634443</v>
      </c>
      <c r="G50" s="25">
        <v>0</v>
      </c>
      <c r="H50" s="20">
        <f t="shared" si="2"/>
        <v>0.48163605567634443</v>
      </c>
      <c r="I50" s="25">
        <v>34</v>
      </c>
      <c r="J50" s="27">
        <f t="shared" si="3"/>
        <v>56.615428000000001</v>
      </c>
      <c r="K50" s="20">
        <f t="shared" si="8"/>
        <v>0.31787979674638733</v>
      </c>
      <c r="L50" s="28">
        <f t="shared" si="13"/>
        <v>1.3934456843677253E-2</v>
      </c>
      <c r="M50" s="26">
        <f t="shared" ref="M50:M54" si="16">+L50*28.3495</f>
        <v>0.39503488428982825</v>
      </c>
      <c r="N50" s="25">
        <v>65</v>
      </c>
      <c r="O50" s="25">
        <v>190</v>
      </c>
      <c r="P50" s="28">
        <f t="shared" si="14"/>
        <v>0.1351435130465202</v>
      </c>
      <c r="Q50" s="116">
        <f t="shared" si="15"/>
        <v>2.0791309699464645E-3</v>
      </c>
      <c r="R50" s="119"/>
    </row>
    <row r="51" spans="1:18" ht="13.8" customHeight="1" x14ac:dyDescent="0.25">
      <c r="A51" s="29">
        <v>2016</v>
      </c>
      <c r="B51" s="14">
        <v>0.69480931789201372</v>
      </c>
      <c r="C51" s="30">
        <v>30.07</v>
      </c>
      <c r="D51" s="14">
        <f t="shared" si="11"/>
        <v>0.48588015600188517</v>
      </c>
      <c r="E51" s="30">
        <v>6</v>
      </c>
      <c r="F51" s="14">
        <f t="shared" si="12"/>
        <v>0.45672734664177206</v>
      </c>
      <c r="G51" s="30">
        <v>0</v>
      </c>
      <c r="H51" s="16">
        <f t="shared" si="2"/>
        <v>0.45672734664177206</v>
      </c>
      <c r="I51" s="30">
        <v>34</v>
      </c>
      <c r="J51" s="32">
        <f t="shared" si="3"/>
        <v>56.615428000000001</v>
      </c>
      <c r="K51" s="16">
        <f t="shared" si="8"/>
        <v>0.30144004878356956</v>
      </c>
      <c r="L51" s="33">
        <f t="shared" si="13"/>
        <v>1.3213810357635926E-2</v>
      </c>
      <c r="M51" s="14">
        <f t="shared" si="16"/>
        <v>0.37460491673379964</v>
      </c>
      <c r="N51" s="30">
        <v>65</v>
      </c>
      <c r="O51" s="30">
        <v>190</v>
      </c>
      <c r="P51" s="33">
        <f t="shared" si="14"/>
        <v>0.12815431361945778</v>
      </c>
      <c r="Q51" s="117">
        <f t="shared" si="15"/>
        <v>1.9716048249147351E-3</v>
      </c>
      <c r="R51" s="119"/>
    </row>
    <row r="52" spans="1:18" ht="13.8" customHeight="1" x14ac:dyDescent="0.25">
      <c r="A52" s="29">
        <v>2017</v>
      </c>
      <c r="B52" s="14">
        <v>0.70087664386311033</v>
      </c>
      <c r="C52" s="30">
        <v>30.07</v>
      </c>
      <c r="D52" s="14">
        <f t="shared" si="11"/>
        <v>0.49012303705347304</v>
      </c>
      <c r="E52" s="30">
        <v>6</v>
      </c>
      <c r="F52" s="14">
        <f t="shared" si="12"/>
        <v>0.46071565483026466</v>
      </c>
      <c r="G52" s="30">
        <v>0</v>
      </c>
      <c r="H52" s="16">
        <f t="shared" si="2"/>
        <v>0.46071565483026466</v>
      </c>
      <c r="I52" s="30">
        <v>34</v>
      </c>
      <c r="J52" s="32">
        <f t="shared" si="3"/>
        <v>56.615428000000001</v>
      </c>
      <c r="K52" s="16">
        <f t="shared" si="8"/>
        <v>0.30407233218797469</v>
      </c>
      <c r="L52" s="33">
        <f t="shared" si="13"/>
        <v>1.332919812330848E-2</v>
      </c>
      <c r="M52" s="14">
        <f t="shared" si="16"/>
        <v>0.37787610219673373</v>
      </c>
      <c r="N52" s="30">
        <v>65</v>
      </c>
      <c r="O52" s="30">
        <v>190</v>
      </c>
      <c r="P52" s="33">
        <f t="shared" si="14"/>
        <v>0.12927340338309312</v>
      </c>
      <c r="Q52" s="117">
        <f t="shared" si="15"/>
        <v>1.9888215905091251E-3</v>
      </c>
      <c r="R52" s="119"/>
    </row>
    <row r="53" spans="1:18" ht="13.8" customHeight="1" x14ac:dyDescent="0.25">
      <c r="A53" s="59">
        <v>2018</v>
      </c>
      <c r="B53" s="14">
        <v>0.76643004279141591</v>
      </c>
      <c r="C53" s="31">
        <v>30.07</v>
      </c>
      <c r="D53" s="35">
        <f>+B53-B53*(C53/100)</f>
        <v>0.53596452892403712</v>
      </c>
      <c r="E53" s="31">
        <v>6</v>
      </c>
      <c r="F53" s="35">
        <f>+(D53-D53*(E53)/100)</f>
        <v>0.50380665718859485</v>
      </c>
      <c r="G53" s="31">
        <v>0</v>
      </c>
      <c r="H53" s="80">
        <f>F53-(F53*G53/100)</f>
        <v>0.50380665718859485</v>
      </c>
      <c r="I53" s="31">
        <v>34</v>
      </c>
      <c r="J53" s="60">
        <f>100-(K53/B53*100)</f>
        <v>56.615428000000009</v>
      </c>
      <c r="K53" s="80">
        <f>+H53-H53*I53/100</f>
        <v>0.33251239374447261</v>
      </c>
      <c r="L53" s="61">
        <f>+(K53/365)*16</f>
        <v>1.457588575318236E-2</v>
      </c>
      <c r="M53" s="35">
        <f t="shared" si="16"/>
        <v>0.4132190731598433</v>
      </c>
      <c r="N53" s="31">
        <v>65</v>
      </c>
      <c r="O53" s="31">
        <v>190</v>
      </c>
      <c r="P53" s="61">
        <f>+Q53*N53</f>
        <v>0.14136441976520953</v>
      </c>
      <c r="Q53" s="120">
        <f>+M53/O53</f>
        <v>2.1748372271570698E-3</v>
      </c>
      <c r="R53" s="119"/>
    </row>
    <row r="54" spans="1:18" ht="13.8" customHeight="1" x14ac:dyDescent="0.25">
      <c r="A54" s="59">
        <v>2019</v>
      </c>
      <c r="B54" s="35">
        <v>0.6227624473500285</v>
      </c>
      <c r="C54" s="31">
        <v>30.07</v>
      </c>
      <c r="D54" s="35">
        <f>+B54-B54*(C54/100)</f>
        <v>0.43549777943187495</v>
      </c>
      <c r="E54" s="31">
        <v>6</v>
      </c>
      <c r="F54" s="35">
        <f>+(D54-D54*(E54)/100)</f>
        <v>0.40936791266596245</v>
      </c>
      <c r="G54" s="31">
        <v>0</v>
      </c>
      <c r="H54" s="80">
        <f>F54-(F54*G54/100)</f>
        <v>0.40936791266596245</v>
      </c>
      <c r="I54" s="31">
        <v>34</v>
      </c>
      <c r="J54" s="60">
        <f>100-(K54/B54*100)</f>
        <v>56.615427999999994</v>
      </c>
      <c r="K54" s="80">
        <f>+H54-H54*I54/100</f>
        <v>0.27018282235953522</v>
      </c>
      <c r="L54" s="61">
        <f>+(K54/365)*16</f>
        <v>1.1843630569185106E-2</v>
      </c>
      <c r="M54" s="35">
        <f t="shared" si="16"/>
        <v>0.33576100482111315</v>
      </c>
      <c r="N54" s="31">
        <v>65</v>
      </c>
      <c r="O54" s="31">
        <v>190</v>
      </c>
      <c r="P54" s="61">
        <f>+Q54*N54</f>
        <v>0.11486560691248607</v>
      </c>
      <c r="Q54" s="120">
        <f>+M54/O54</f>
        <v>1.7671631832690165E-3</v>
      </c>
      <c r="R54" s="119"/>
    </row>
    <row r="55" spans="1:18" ht="13.8" customHeight="1" x14ac:dyDescent="0.25">
      <c r="A55" s="59">
        <v>2020</v>
      </c>
      <c r="B55" s="84" t="s">
        <v>8</v>
      </c>
      <c r="C55" s="84" t="s">
        <v>8</v>
      </c>
      <c r="D55" s="84" t="s">
        <v>8</v>
      </c>
      <c r="E55" s="84" t="s">
        <v>8</v>
      </c>
      <c r="F55" s="84" t="s">
        <v>8</v>
      </c>
      <c r="G55" s="84" t="s">
        <v>8</v>
      </c>
      <c r="H55" s="84" t="s">
        <v>8</v>
      </c>
      <c r="I55" s="84" t="s">
        <v>8</v>
      </c>
      <c r="J55" s="84" t="s">
        <v>8</v>
      </c>
      <c r="K55" s="84" t="s">
        <v>8</v>
      </c>
      <c r="L55" s="84" t="s">
        <v>8</v>
      </c>
      <c r="M55" s="84" t="s">
        <v>8</v>
      </c>
      <c r="N55" s="84" t="s">
        <v>8</v>
      </c>
      <c r="O55" s="84" t="s">
        <v>8</v>
      </c>
      <c r="P55" s="84" t="s">
        <v>8</v>
      </c>
      <c r="Q55" s="169" t="s">
        <v>8</v>
      </c>
      <c r="R55" s="119"/>
    </row>
    <row r="56" spans="1:18" ht="13.8" customHeight="1" x14ac:dyDescent="0.25">
      <c r="A56" s="19">
        <v>2021</v>
      </c>
      <c r="B56" s="76" t="s">
        <v>8</v>
      </c>
      <c r="C56" s="76" t="s">
        <v>8</v>
      </c>
      <c r="D56" s="76" t="s">
        <v>8</v>
      </c>
      <c r="E56" s="76" t="s">
        <v>8</v>
      </c>
      <c r="F56" s="76" t="s">
        <v>8</v>
      </c>
      <c r="G56" s="76" t="s">
        <v>8</v>
      </c>
      <c r="H56" s="76" t="s">
        <v>8</v>
      </c>
      <c r="I56" s="76" t="s">
        <v>8</v>
      </c>
      <c r="J56" s="76" t="s">
        <v>8</v>
      </c>
      <c r="K56" s="76" t="s">
        <v>8</v>
      </c>
      <c r="L56" s="76" t="s">
        <v>8</v>
      </c>
      <c r="M56" s="76" t="s">
        <v>8</v>
      </c>
      <c r="N56" s="76" t="s">
        <v>8</v>
      </c>
      <c r="O56" s="76" t="s">
        <v>8</v>
      </c>
      <c r="P56" s="76" t="s">
        <v>8</v>
      </c>
      <c r="Q56" s="170" t="s">
        <v>8</v>
      </c>
      <c r="R56" s="119"/>
    </row>
    <row r="57" spans="1:18" ht="13.8" customHeight="1" thickBot="1" x14ac:dyDescent="0.3">
      <c r="A57" s="123">
        <v>2022</v>
      </c>
      <c r="B57" s="135" t="s">
        <v>8</v>
      </c>
      <c r="C57" s="135" t="s">
        <v>8</v>
      </c>
      <c r="D57" s="135" t="s">
        <v>8</v>
      </c>
      <c r="E57" s="135" t="s">
        <v>8</v>
      </c>
      <c r="F57" s="135" t="s">
        <v>8</v>
      </c>
      <c r="G57" s="135" t="s">
        <v>8</v>
      </c>
      <c r="H57" s="135" t="s">
        <v>8</v>
      </c>
      <c r="I57" s="135" t="s">
        <v>8</v>
      </c>
      <c r="J57" s="135" t="s">
        <v>8</v>
      </c>
      <c r="K57" s="135" t="s">
        <v>8</v>
      </c>
      <c r="L57" s="135" t="s">
        <v>8</v>
      </c>
      <c r="M57" s="135" t="s">
        <v>8</v>
      </c>
      <c r="N57" s="135" t="s">
        <v>8</v>
      </c>
      <c r="O57" s="135" t="s">
        <v>8</v>
      </c>
      <c r="P57" s="135" t="s">
        <v>8</v>
      </c>
      <c r="Q57" s="171" t="s">
        <v>8</v>
      </c>
      <c r="R57" s="119"/>
    </row>
    <row r="58" spans="1:18" ht="15" customHeight="1" thickTop="1" x14ac:dyDescent="0.25">
      <c r="A58" s="7" t="s">
        <v>96</v>
      </c>
    </row>
    <row r="59" spans="1:18" ht="15" customHeight="1" x14ac:dyDescent="0.25">
      <c r="A59" s="7" t="s">
        <v>88</v>
      </c>
    </row>
    <row r="60" spans="1:18" ht="15" customHeight="1" x14ac:dyDescent="0.25">
      <c r="A60" s="7" t="s">
        <v>104</v>
      </c>
    </row>
    <row r="61" spans="1:18" ht="15" customHeight="1" x14ac:dyDescent="0.25">
      <c r="A61" s="7" t="s">
        <v>209</v>
      </c>
    </row>
    <row r="62" spans="1:18" ht="15" customHeight="1" x14ac:dyDescent="0.25">
      <c r="A62" s="7" t="s">
        <v>210</v>
      </c>
    </row>
    <row r="63" spans="1:18" ht="15" customHeight="1" x14ac:dyDescent="0.25">
      <c r="A63" s="7" t="s">
        <v>105</v>
      </c>
    </row>
    <row r="64" spans="1:18" ht="15" customHeight="1" x14ac:dyDescent="0.25">
      <c r="A64" s="7" t="s">
        <v>185</v>
      </c>
    </row>
    <row r="65" spans="1:1" ht="15" customHeight="1" x14ac:dyDescent="0.25">
      <c r="A65" s="7" t="s">
        <v>186</v>
      </c>
    </row>
    <row r="66" spans="1:1" ht="15" customHeight="1" x14ac:dyDescent="0.25">
      <c r="A66"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14">
    <pageSetUpPr fitToPage="1"/>
  </sheetPr>
  <dimension ref="A1:R64"/>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164</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35">
        <v>1.5274174355773167</v>
      </c>
      <c r="C5" s="15">
        <v>33.333300000000001</v>
      </c>
      <c r="D5" s="16">
        <f t="shared" ref="D5:D46" si="0">+B5-B5*(C5/100)</f>
        <v>1.018278799524023</v>
      </c>
      <c r="E5" s="15">
        <v>6</v>
      </c>
      <c r="F5" s="16">
        <f t="shared" ref="F5:F46" si="1">+(D5-D5*(E5)/100)</f>
        <v>0.95718207155258161</v>
      </c>
      <c r="G5" s="15">
        <v>0</v>
      </c>
      <c r="H5" s="16">
        <f>F5-(F5*G5/100)</f>
        <v>0.95718207155258161</v>
      </c>
      <c r="I5" s="15">
        <v>26</v>
      </c>
      <c r="J5" s="17">
        <f t="shared" ref="J5:J46" si="2">100-(K5/B5*100)</f>
        <v>53.626643480000006</v>
      </c>
      <c r="K5" s="16">
        <f>+H5-H5*I5/100</f>
        <v>0.70831473294891034</v>
      </c>
      <c r="L5" s="18">
        <f t="shared" ref="L5:L46" si="3">+(K5/365)*16</f>
        <v>3.1049412951185112E-2</v>
      </c>
      <c r="M5" s="16">
        <f t="shared" ref="M5:M37" si="4">+L5*28.3495</f>
        <v>0.88023533245962227</v>
      </c>
      <c r="N5" s="15">
        <v>79.2</v>
      </c>
      <c r="O5" s="15">
        <v>174.2</v>
      </c>
      <c r="P5" s="18">
        <f t="shared" ref="P5:P46" si="5">+Q5*N5</f>
        <v>0.40019884231229669</v>
      </c>
      <c r="Q5" s="114">
        <f t="shared" ref="Q5:Q46" si="6">+M5/O5</f>
        <v>5.053015685761322E-3</v>
      </c>
      <c r="R5" s="119"/>
    </row>
    <row r="6" spans="1:18" ht="13.8" customHeight="1" x14ac:dyDescent="0.25">
      <c r="A6" s="19">
        <v>1971</v>
      </c>
      <c r="B6" s="20">
        <v>1.7764529690216262</v>
      </c>
      <c r="C6" s="21">
        <v>33.333300000000001</v>
      </c>
      <c r="D6" s="20">
        <f t="shared" si="0"/>
        <v>1.1843025714987405</v>
      </c>
      <c r="E6" s="21">
        <v>6</v>
      </c>
      <c r="F6" s="20">
        <f t="shared" si="1"/>
        <v>1.1132444172088161</v>
      </c>
      <c r="G6" s="21">
        <v>0</v>
      </c>
      <c r="H6" s="20">
        <f t="shared" ref="H6:H52" si="7">F6-(F6*G6/100)</f>
        <v>1.1132444172088161</v>
      </c>
      <c r="I6" s="21">
        <v>26</v>
      </c>
      <c r="J6" s="22">
        <f t="shared" si="2"/>
        <v>53.626643479999998</v>
      </c>
      <c r="K6" s="20">
        <f t="shared" ref="K6:K52" si="8">+H6-H6*I6/100</f>
        <v>0.82380086873452396</v>
      </c>
      <c r="L6" s="23">
        <f t="shared" si="3"/>
        <v>3.6111818903431188E-2</v>
      </c>
      <c r="M6" s="20">
        <f t="shared" si="4"/>
        <v>1.0237520100028223</v>
      </c>
      <c r="N6" s="21">
        <v>79.2</v>
      </c>
      <c r="O6" s="21">
        <v>174.2</v>
      </c>
      <c r="P6" s="23">
        <f t="shared" si="5"/>
        <v>0.46544867504146697</v>
      </c>
      <c r="Q6" s="115">
        <f t="shared" si="6"/>
        <v>5.876877210119532E-3</v>
      </c>
      <c r="R6" s="119"/>
    </row>
    <row r="7" spans="1:18" ht="13.8" customHeight="1" x14ac:dyDescent="0.25">
      <c r="A7" s="19">
        <v>1972</v>
      </c>
      <c r="B7" s="20">
        <v>1.6703510309867744</v>
      </c>
      <c r="C7" s="21">
        <v>33.333300000000001</v>
      </c>
      <c r="D7" s="20">
        <f t="shared" si="0"/>
        <v>1.1135679107748599</v>
      </c>
      <c r="E7" s="21">
        <v>6</v>
      </c>
      <c r="F7" s="20">
        <f t="shared" si="1"/>
        <v>1.0467538361283684</v>
      </c>
      <c r="G7" s="21">
        <v>0</v>
      </c>
      <c r="H7" s="20">
        <f t="shared" si="7"/>
        <v>1.0467538361283684</v>
      </c>
      <c r="I7" s="21">
        <v>26</v>
      </c>
      <c r="J7" s="22">
        <f t="shared" si="2"/>
        <v>53.626643480000006</v>
      </c>
      <c r="K7" s="20">
        <f t="shared" si="8"/>
        <v>0.77459783873499255</v>
      </c>
      <c r="L7" s="23">
        <f t="shared" si="3"/>
        <v>3.39549737527668E-2</v>
      </c>
      <c r="M7" s="20">
        <f t="shared" si="4"/>
        <v>0.96260652840406236</v>
      </c>
      <c r="N7" s="21">
        <v>79.2</v>
      </c>
      <c r="O7" s="21">
        <v>174.2</v>
      </c>
      <c r="P7" s="23">
        <f t="shared" si="5"/>
        <v>0.4376488923628114</v>
      </c>
      <c r="Q7" s="115">
        <f t="shared" si="6"/>
        <v>5.5258698530658004E-3</v>
      </c>
      <c r="R7" s="119"/>
    </row>
    <row r="8" spans="1:18" ht="13.8" customHeight="1" x14ac:dyDescent="0.25">
      <c r="A8" s="19">
        <v>1973</v>
      </c>
      <c r="B8" s="20">
        <v>1.9225233472858632</v>
      </c>
      <c r="C8" s="21">
        <v>33.333300000000001</v>
      </c>
      <c r="D8" s="20">
        <f t="shared" si="0"/>
        <v>1.2816828723650247</v>
      </c>
      <c r="E8" s="21">
        <v>6</v>
      </c>
      <c r="F8" s="20">
        <f t="shared" si="1"/>
        <v>1.2047819000231232</v>
      </c>
      <c r="G8" s="21">
        <v>0</v>
      </c>
      <c r="H8" s="20">
        <f t="shared" si="7"/>
        <v>1.2047819000231232</v>
      </c>
      <c r="I8" s="21">
        <v>26</v>
      </c>
      <c r="J8" s="22">
        <f t="shared" si="2"/>
        <v>53.626643479999991</v>
      </c>
      <c r="K8" s="20">
        <f t="shared" si="8"/>
        <v>0.89153860601711121</v>
      </c>
      <c r="L8" s="23">
        <f t="shared" si="3"/>
        <v>3.9081144373352819E-2</v>
      </c>
      <c r="M8" s="20">
        <f t="shared" si="4"/>
        <v>1.1079309024123658</v>
      </c>
      <c r="N8" s="21">
        <v>79.2</v>
      </c>
      <c r="O8" s="21">
        <v>174.2</v>
      </c>
      <c r="P8" s="23">
        <f t="shared" si="5"/>
        <v>0.50372059397852686</v>
      </c>
      <c r="Q8" s="115">
        <f t="shared" si="6"/>
        <v>6.3601085098298846E-3</v>
      </c>
      <c r="R8" s="119"/>
    </row>
    <row r="9" spans="1:18" ht="13.8" customHeight="1" x14ac:dyDescent="0.25">
      <c r="A9" s="19">
        <v>1974</v>
      </c>
      <c r="B9" s="20">
        <v>1.3934740523908831</v>
      </c>
      <c r="C9" s="21">
        <v>33.333300000000001</v>
      </c>
      <c r="D9" s="20">
        <f t="shared" si="0"/>
        <v>0.92898316608527287</v>
      </c>
      <c r="E9" s="21">
        <v>6</v>
      </c>
      <c r="F9" s="20">
        <f t="shared" si="1"/>
        <v>0.87324417612015648</v>
      </c>
      <c r="G9" s="21">
        <v>0</v>
      </c>
      <c r="H9" s="20">
        <f t="shared" si="7"/>
        <v>0.87324417612015648</v>
      </c>
      <c r="I9" s="21">
        <v>26</v>
      </c>
      <c r="J9" s="22">
        <f t="shared" si="2"/>
        <v>53.626643479999998</v>
      </c>
      <c r="K9" s="20">
        <f t="shared" si="8"/>
        <v>0.64620069032891581</v>
      </c>
      <c r="L9" s="23">
        <f t="shared" si="3"/>
        <v>2.8326605603459322E-2</v>
      </c>
      <c r="M9" s="20">
        <f t="shared" si="4"/>
        <v>0.80304510555526998</v>
      </c>
      <c r="N9" s="21">
        <v>79.2</v>
      </c>
      <c r="O9" s="21">
        <v>174.2</v>
      </c>
      <c r="P9" s="23">
        <f t="shared" si="5"/>
        <v>0.36510431894361306</v>
      </c>
      <c r="Q9" s="115">
        <f t="shared" si="6"/>
        <v>4.6099030169648109E-3</v>
      </c>
      <c r="R9" s="119"/>
    </row>
    <row r="10" spans="1:18" ht="13.8" customHeight="1" x14ac:dyDescent="0.25">
      <c r="A10" s="19">
        <v>1975</v>
      </c>
      <c r="B10" s="20">
        <v>1.5853833581049486</v>
      </c>
      <c r="C10" s="21">
        <v>33.333300000000001</v>
      </c>
      <c r="D10" s="20">
        <f t="shared" si="0"/>
        <v>1.0569227671977517</v>
      </c>
      <c r="E10" s="21">
        <v>6</v>
      </c>
      <c r="F10" s="20">
        <f t="shared" si="1"/>
        <v>0.99350740116588665</v>
      </c>
      <c r="G10" s="21">
        <v>0</v>
      </c>
      <c r="H10" s="20">
        <f t="shared" si="7"/>
        <v>0.99350740116588665</v>
      </c>
      <c r="I10" s="21">
        <v>26</v>
      </c>
      <c r="J10" s="22">
        <f t="shared" si="2"/>
        <v>53.626643480000006</v>
      </c>
      <c r="K10" s="20">
        <f t="shared" si="8"/>
        <v>0.7351954768627561</v>
      </c>
      <c r="L10" s="23">
        <f t="shared" si="3"/>
        <v>3.2227746930970129E-2</v>
      </c>
      <c r="M10" s="20">
        <f t="shared" si="4"/>
        <v>0.91364051161953763</v>
      </c>
      <c r="N10" s="21">
        <v>79.2</v>
      </c>
      <c r="O10" s="21">
        <v>174.2</v>
      </c>
      <c r="P10" s="23">
        <f t="shared" si="5"/>
        <v>0.41538650126445115</v>
      </c>
      <c r="Q10" s="115">
        <f t="shared" si="6"/>
        <v>5.2447790563693326E-3</v>
      </c>
      <c r="R10" s="119"/>
    </row>
    <row r="11" spans="1:18" ht="13.8" customHeight="1" x14ac:dyDescent="0.25">
      <c r="A11" s="13">
        <v>1976</v>
      </c>
      <c r="B11" s="35">
        <v>1.7469672300318755</v>
      </c>
      <c r="C11" s="15">
        <v>33.333300000000001</v>
      </c>
      <c r="D11" s="16">
        <f t="shared" si="0"/>
        <v>1.1646454023436603</v>
      </c>
      <c r="E11" s="15">
        <v>6</v>
      </c>
      <c r="F11" s="16">
        <f t="shared" si="1"/>
        <v>1.0947666782030407</v>
      </c>
      <c r="G11" s="15">
        <v>0</v>
      </c>
      <c r="H11" s="16">
        <f t="shared" si="7"/>
        <v>1.0947666782030407</v>
      </c>
      <c r="I11" s="15">
        <v>26</v>
      </c>
      <c r="J11" s="17">
        <f t="shared" si="2"/>
        <v>53.626643479999998</v>
      </c>
      <c r="K11" s="16">
        <f t="shared" si="8"/>
        <v>0.81012734187025015</v>
      </c>
      <c r="L11" s="18">
        <f t="shared" si="3"/>
        <v>3.551243142444932E-2</v>
      </c>
      <c r="M11" s="16">
        <f t="shared" si="4"/>
        <v>1.0067596746674259</v>
      </c>
      <c r="N11" s="15">
        <v>79.2</v>
      </c>
      <c r="O11" s="15">
        <v>174.2</v>
      </c>
      <c r="P11" s="18">
        <f t="shared" si="5"/>
        <v>0.45772311270757826</v>
      </c>
      <c r="Q11" s="114">
        <f t="shared" si="6"/>
        <v>5.779332231156291E-3</v>
      </c>
      <c r="R11" s="119"/>
    </row>
    <row r="12" spans="1:18" ht="13.8" customHeight="1" x14ac:dyDescent="0.25">
      <c r="A12" s="13">
        <v>1977</v>
      </c>
      <c r="B12" s="35">
        <v>1.5219829367187463</v>
      </c>
      <c r="C12" s="15">
        <v>33.333300000000001</v>
      </c>
      <c r="D12" s="16">
        <f t="shared" si="0"/>
        <v>1.0146557984734765</v>
      </c>
      <c r="E12" s="15">
        <v>6</v>
      </c>
      <c r="F12" s="16">
        <f t="shared" si="1"/>
        <v>0.95377645056506799</v>
      </c>
      <c r="G12" s="15">
        <v>0</v>
      </c>
      <c r="H12" s="16">
        <f t="shared" si="7"/>
        <v>0.95377645056506799</v>
      </c>
      <c r="I12" s="15">
        <v>26</v>
      </c>
      <c r="J12" s="17">
        <f t="shared" si="2"/>
        <v>53.626643479999991</v>
      </c>
      <c r="K12" s="16">
        <f t="shared" si="8"/>
        <v>0.70579457341815033</v>
      </c>
      <c r="L12" s="18">
        <f t="shared" si="3"/>
        <v>3.0938940204631248E-2</v>
      </c>
      <c r="M12" s="16">
        <f t="shared" si="4"/>
        <v>0.87710348533119353</v>
      </c>
      <c r="N12" s="15">
        <v>79.2</v>
      </c>
      <c r="O12" s="15">
        <v>174.2</v>
      </c>
      <c r="P12" s="18">
        <f t="shared" si="5"/>
        <v>0.3987749485547103</v>
      </c>
      <c r="Q12" s="114">
        <f t="shared" si="6"/>
        <v>5.0350372292261398E-3</v>
      </c>
      <c r="R12" s="119"/>
    </row>
    <row r="13" spans="1:18" ht="13.8" customHeight="1" x14ac:dyDescent="0.25">
      <c r="A13" s="13">
        <v>1978</v>
      </c>
      <c r="B13" s="35">
        <v>1.5144776152930346</v>
      </c>
      <c r="C13" s="15">
        <v>33.333300000000001</v>
      </c>
      <c r="D13" s="16">
        <f t="shared" si="0"/>
        <v>1.0096522483545614</v>
      </c>
      <c r="E13" s="15">
        <v>6</v>
      </c>
      <c r="F13" s="16">
        <f t="shared" si="1"/>
        <v>0.94907311345328771</v>
      </c>
      <c r="G13" s="15">
        <v>0</v>
      </c>
      <c r="H13" s="16">
        <f t="shared" si="7"/>
        <v>0.94907311345328771</v>
      </c>
      <c r="I13" s="15">
        <v>26</v>
      </c>
      <c r="J13" s="17">
        <f t="shared" si="2"/>
        <v>53.626643480000006</v>
      </c>
      <c r="K13" s="16">
        <f t="shared" si="8"/>
        <v>0.70231410395543292</v>
      </c>
      <c r="L13" s="18">
        <f t="shared" si="3"/>
        <v>3.0786371680238154E-2</v>
      </c>
      <c r="M13" s="16">
        <f t="shared" si="4"/>
        <v>0.87277824394891146</v>
      </c>
      <c r="N13" s="15">
        <v>79.2</v>
      </c>
      <c r="O13" s="15">
        <v>174.2</v>
      </c>
      <c r="P13" s="18">
        <f t="shared" si="5"/>
        <v>0.39680847830513083</v>
      </c>
      <c r="Q13" s="114">
        <f t="shared" si="6"/>
        <v>5.0102080594082174E-3</v>
      </c>
      <c r="R13" s="119"/>
    </row>
    <row r="14" spans="1:18" ht="13.8" customHeight="1" x14ac:dyDescent="0.25">
      <c r="A14" s="13">
        <v>1979</v>
      </c>
      <c r="B14" s="35">
        <v>1.4147652795983203</v>
      </c>
      <c r="C14" s="15">
        <v>33.333300000000001</v>
      </c>
      <c r="D14" s="16">
        <f t="shared" si="0"/>
        <v>0.94317732465397341</v>
      </c>
      <c r="E14" s="15">
        <v>6</v>
      </c>
      <c r="F14" s="16">
        <f t="shared" si="1"/>
        <v>0.88658668517473505</v>
      </c>
      <c r="G14" s="15">
        <v>0</v>
      </c>
      <c r="H14" s="16">
        <f t="shared" si="7"/>
        <v>0.88658668517473505</v>
      </c>
      <c r="I14" s="15">
        <v>26</v>
      </c>
      <c r="J14" s="17">
        <f t="shared" si="2"/>
        <v>53.626643480000006</v>
      </c>
      <c r="K14" s="16">
        <f t="shared" si="8"/>
        <v>0.65607414702930389</v>
      </c>
      <c r="L14" s="18">
        <f t="shared" si="3"/>
        <v>2.8759414664298252E-2</v>
      </c>
      <c r="M14" s="16">
        <f t="shared" si="4"/>
        <v>0.8153150260255233</v>
      </c>
      <c r="N14" s="15">
        <v>79.2</v>
      </c>
      <c r="O14" s="15">
        <v>174.2</v>
      </c>
      <c r="P14" s="18">
        <f t="shared" si="5"/>
        <v>0.37068283617233899</v>
      </c>
      <c r="Q14" s="114">
        <f t="shared" si="6"/>
        <v>4.6803388405598353E-3</v>
      </c>
      <c r="R14" s="119"/>
    </row>
    <row r="15" spans="1:18" ht="13.8" customHeight="1" x14ac:dyDescent="0.25">
      <c r="A15" s="13">
        <v>1980</v>
      </c>
      <c r="B15" s="35">
        <v>1.2690689688485286</v>
      </c>
      <c r="C15" s="15">
        <v>33.333300000000001</v>
      </c>
      <c r="D15" s="16">
        <f t="shared" si="0"/>
        <v>0.846046402255342</v>
      </c>
      <c r="E15" s="15">
        <v>6</v>
      </c>
      <c r="F15" s="16">
        <f t="shared" si="1"/>
        <v>0.79528361812002146</v>
      </c>
      <c r="G15" s="15">
        <v>0</v>
      </c>
      <c r="H15" s="16">
        <f t="shared" si="7"/>
        <v>0.79528361812002146</v>
      </c>
      <c r="I15" s="15">
        <v>26</v>
      </c>
      <c r="J15" s="17">
        <f t="shared" si="2"/>
        <v>53.626643480000006</v>
      </c>
      <c r="K15" s="16">
        <f t="shared" si="8"/>
        <v>0.58850987740881588</v>
      </c>
      <c r="L15" s="18">
        <f t="shared" si="3"/>
        <v>2.5797693256276861E-2</v>
      </c>
      <c r="M15" s="16">
        <f t="shared" si="4"/>
        <v>0.73135170496882085</v>
      </c>
      <c r="N15" s="15">
        <v>79.2</v>
      </c>
      <c r="O15" s="15">
        <v>174.2</v>
      </c>
      <c r="P15" s="18">
        <f t="shared" si="5"/>
        <v>0.3325089267137234</v>
      </c>
      <c r="Q15" s="114">
        <f t="shared" si="6"/>
        <v>4.1983450342641844E-3</v>
      </c>
      <c r="R15" s="119"/>
    </row>
    <row r="16" spans="1:18" ht="13.8" customHeight="1" x14ac:dyDescent="0.25">
      <c r="A16" s="19">
        <v>1981</v>
      </c>
      <c r="B16" s="20">
        <v>1.368898011010323</v>
      </c>
      <c r="C16" s="21">
        <v>33.333300000000001</v>
      </c>
      <c r="D16" s="20">
        <f t="shared" si="0"/>
        <v>0.91259913030621909</v>
      </c>
      <c r="E16" s="21">
        <v>6</v>
      </c>
      <c r="F16" s="20">
        <f t="shared" si="1"/>
        <v>0.85784318248784597</v>
      </c>
      <c r="G16" s="21">
        <v>0</v>
      </c>
      <c r="H16" s="20">
        <f t="shared" si="7"/>
        <v>0.85784318248784597</v>
      </c>
      <c r="I16" s="21">
        <v>26</v>
      </c>
      <c r="J16" s="22">
        <f t="shared" si="2"/>
        <v>53.626643479999991</v>
      </c>
      <c r="K16" s="20">
        <f t="shared" si="8"/>
        <v>0.63480395504100606</v>
      </c>
      <c r="L16" s="23">
        <f t="shared" si="3"/>
        <v>2.7827022686729035E-2</v>
      </c>
      <c r="M16" s="20">
        <f t="shared" si="4"/>
        <v>0.78888217965742469</v>
      </c>
      <c r="N16" s="21">
        <v>79.2</v>
      </c>
      <c r="O16" s="21">
        <v>174.2</v>
      </c>
      <c r="P16" s="23">
        <f t="shared" si="5"/>
        <v>0.35866514712323788</v>
      </c>
      <c r="Q16" s="115">
        <f t="shared" si="6"/>
        <v>4.5286003424651246E-3</v>
      </c>
      <c r="R16" s="119"/>
    </row>
    <row r="17" spans="1:18" ht="13.8" customHeight="1" x14ac:dyDescent="0.25">
      <c r="A17" s="19">
        <v>1982</v>
      </c>
      <c r="B17" s="20">
        <v>1.5022309507812632</v>
      </c>
      <c r="C17" s="21">
        <v>33.333300000000001</v>
      </c>
      <c r="D17" s="20">
        <f t="shared" si="0"/>
        <v>1.0014878012644925</v>
      </c>
      <c r="E17" s="21">
        <v>6</v>
      </c>
      <c r="F17" s="20">
        <f t="shared" si="1"/>
        <v>0.94139853318862299</v>
      </c>
      <c r="G17" s="21">
        <v>0</v>
      </c>
      <c r="H17" s="20">
        <f t="shared" si="7"/>
        <v>0.94139853318862299</v>
      </c>
      <c r="I17" s="21">
        <v>26</v>
      </c>
      <c r="J17" s="22">
        <f t="shared" si="2"/>
        <v>53.626643479999991</v>
      </c>
      <c r="K17" s="20">
        <f t="shared" si="8"/>
        <v>0.69663491455958104</v>
      </c>
      <c r="L17" s="23">
        <f t="shared" si="3"/>
        <v>3.0537420912200814E-2</v>
      </c>
      <c r="M17" s="20">
        <f t="shared" si="4"/>
        <v>0.865720614150437</v>
      </c>
      <c r="N17" s="21">
        <v>79.2</v>
      </c>
      <c r="O17" s="21">
        <v>174.2</v>
      </c>
      <c r="P17" s="23">
        <f t="shared" si="5"/>
        <v>0.39359972813269012</v>
      </c>
      <c r="Q17" s="115">
        <f t="shared" si="6"/>
        <v>4.9696935370289151E-3</v>
      </c>
      <c r="R17" s="119"/>
    </row>
    <row r="18" spans="1:18" ht="13.8" customHeight="1" x14ac:dyDescent="0.25">
      <c r="A18" s="19">
        <v>1983</v>
      </c>
      <c r="B18" s="20">
        <v>1.5906481667214385</v>
      </c>
      <c r="C18" s="21">
        <v>33.333300000000001</v>
      </c>
      <c r="D18" s="20">
        <f t="shared" si="0"/>
        <v>1.0604326413636813</v>
      </c>
      <c r="E18" s="21">
        <v>6</v>
      </c>
      <c r="F18" s="20">
        <f t="shared" si="1"/>
        <v>0.99680668288186047</v>
      </c>
      <c r="G18" s="21">
        <v>0</v>
      </c>
      <c r="H18" s="20">
        <f t="shared" si="7"/>
        <v>0.99680668288186047</v>
      </c>
      <c r="I18" s="21">
        <v>26</v>
      </c>
      <c r="J18" s="22">
        <f t="shared" si="2"/>
        <v>53.626643479999991</v>
      </c>
      <c r="K18" s="20">
        <f t="shared" si="8"/>
        <v>0.73763694533257684</v>
      </c>
      <c r="L18" s="23">
        <f t="shared" si="3"/>
        <v>3.2334770206359532E-2</v>
      </c>
      <c r="M18" s="20">
        <f t="shared" si="4"/>
        <v>0.91667456796518954</v>
      </c>
      <c r="N18" s="21">
        <v>79.2</v>
      </c>
      <c r="O18" s="21">
        <v>174.2</v>
      </c>
      <c r="P18" s="23">
        <f t="shared" si="5"/>
        <v>0.41676593445948923</v>
      </c>
      <c r="Q18" s="115">
        <f t="shared" si="6"/>
        <v>5.2621961421652676E-3</v>
      </c>
      <c r="R18" s="119"/>
    </row>
    <row r="19" spans="1:18" ht="13.8" customHeight="1" x14ac:dyDescent="0.25">
      <c r="A19" s="19">
        <v>1984</v>
      </c>
      <c r="B19" s="20">
        <v>1.3894765346015197</v>
      </c>
      <c r="C19" s="21">
        <v>33.333300000000001</v>
      </c>
      <c r="D19" s="20">
        <f t="shared" si="0"/>
        <v>0.9263181528931913</v>
      </c>
      <c r="E19" s="21">
        <v>6</v>
      </c>
      <c r="F19" s="20">
        <f t="shared" si="1"/>
        <v>0.87073906371959986</v>
      </c>
      <c r="G19" s="21">
        <v>0</v>
      </c>
      <c r="H19" s="20">
        <f t="shared" si="7"/>
        <v>0.87073906371959986</v>
      </c>
      <c r="I19" s="21">
        <v>26</v>
      </c>
      <c r="J19" s="22">
        <f t="shared" si="2"/>
        <v>53.626643480000006</v>
      </c>
      <c r="K19" s="20">
        <f t="shared" si="8"/>
        <v>0.64434690715250387</v>
      </c>
      <c r="L19" s="23">
        <f t="shared" si="3"/>
        <v>2.8245343875178252E-2</v>
      </c>
      <c r="M19" s="20">
        <f t="shared" si="4"/>
        <v>0.80074137618936581</v>
      </c>
      <c r="N19" s="21">
        <v>79.2</v>
      </c>
      <c r="O19" s="21">
        <v>174.2</v>
      </c>
      <c r="P19" s="23">
        <f t="shared" si="5"/>
        <v>0.36405692878414342</v>
      </c>
      <c r="Q19" s="115">
        <f t="shared" si="6"/>
        <v>4.5966783937391844E-3</v>
      </c>
      <c r="R19" s="119"/>
    </row>
    <row r="20" spans="1:18" ht="13.8" customHeight="1" x14ac:dyDescent="0.25">
      <c r="A20" s="19">
        <v>1985</v>
      </c>
      <c r="B20" s="20">
        <v>1.5218102370987896</v>
      </c>
      <c r="C20" s="21">
        <v>33.333300000000001</v>
      </c>
      <c r="D20" s="20">
        <f t="shared" si="0"/>
        <v>1.0145406653359388</v>
      </c>
      <c r="E20" s="21">
        <v>6</v>
      </c>
      <c r="F20" s="20">
        <f t="shared" si="1"/>
        <v>0.95366822541578244</v>
      </c>
      <c r="G20" s="21">
        <v>0</v>
      </c>
      <c r="H20" s="20">
        <f t="shared" si="7"/>
        <v>0.95366822541578244</v>
      </c>
      <c r="I20" s="21">
        <v>26</v>
      </c>
      <c r="J20" s="22">
        <f t="shared" si="2"/>
        <v>53.626643480000006</v>
      </c>
      <c r="K20" s="20">
        <f t="shared" si="8"/>
        <v>0.70571448680767901</v>
      </c>
      <c r="L20" s="23">
        <f t="shared" si="3"/>
        <v>3.093542955869278E-2</v>
      </c>
      <c r="M20" s="20">
        <f t="shared" si="4"/>
        <v>0.87700396027416094</v>
      </c>
      <c r="N20" s="21">
        <v>79.2</v>
      </c>
      <c r="O20" s="21">
        <v>174.2</v>
      </c>
      <c r="P20" s="23">
        <f t="shared" si="5"/>
        <v>0.39872969950467019</v>
      </c>
      <c r="Q20" s="115">
        <f t="shared" si="6"/>
        <v>5.0344659028367447E-3</v>
      </c>
      <c r="R20" s="119"/>
    </row>
    <row r="21" spans="1:18" ht="13.8" customHeight="1" x14ac:dyDescent="0.25">
      <c r="A21" s="13">
        <v>1986</v>
      </c>
      <c r="B21" s="35">
        <v>1.6654823790468356</v>
      </c>
      <c r="C21" s="15">
        <v>33.333300000000001</v>
      </c>
      <c r="D21" s="16">
        <f t="shared" si="0"/>
        <v>1.1103221411920168</v>
      </c>
      <c r="E21" s="15">
        <v>6</v>
      </c>
      <c r="F21" s="16">
        <f t="shared" si="1"/>
        <v>1.0437028127204957</v>
      </c>
      <c r="G21" s="15">
        <v>0</v>
      </c>
      <c r="H21" s="16">
        <f t="shared" si="7"/>
        <v>1.0437028127204957</v>
      </c>
      <c r="I21" s="15">
        <v>26</v>
      </c>
      <c r="J21" s="17">
        <f t="shared" si="2"/>
        <v>53.626643480000006</v>
      </c>
      <c r="K21" s="16">
        <f t="shared" si="8"/>
        <v>0.77234008141316679</v>
      </c>
      <c r="L21" s="18">
        <f t="shared" si="3"/>
        <v>3.3856003568796353E-2</v>
      </c>
      <c r="M21" s="16">
        <f t="shared" si="4"/>
        <v>0.95980077317359214</v>
      </c>
      <c r="N21" s="15">
        <v>79.2</v>
      </c>
      <c r="O21" s="15">
        <v>174.2</v>
      </c>
      <c r="P21" s="18">
        <f t="shared" si="5"/>
        <v>0.43637325623047363</v>
      </c>
      <c r="Q21" s="114">
        <f t="shared" si="6"/>
        <v>5.5097633362433535E-3</v>
      </c>
      <c r="R21" s="119"/>
    </row>
    <row r="22" spans="1:18" ht="13.8" customHeight="1" x14ac:dyDescent="0.25">
      <c r="A22" s="13">
        <v>1987</v>
      </c>
      <c r="B22" s="35">
        <v>1.6630698011564886</v>
      </c>
      <c r="C22" s="15">
        <v>33.333300000000001</v>
      </c>
      <c r="D22" s="16">
        <f t="shared" si="0"/>
        <v>1.1087137551275927</v>
      </c>
      <c r="E22" s="15">
        <v>6</v>
      </c>
      <c r="F22" s="16">
        <f t="shared" si="1"/>
        <v>1.0421909298199372</v>
      </c>
      <c r="G22" s="15">
        <v>0</v>
      </c>
      <c r="H22" s="16">
        <f t="shared" si="7"/>
        <v>1.0421909298199372</v>
      </c>
      <c r="I22" s="15">
        <v>26</v>
      </c>
      <c r="J22" s="17">
        <f t="shared" si="2"/>
        <v>53.626643480000006</v>
      </c>
      <c r="K22" s="16">
        <f t="shared" si="8"/>
        <v>0.7712212880667535</v>
      </c>
      <c r="L22" s="18">
        <f t="shared" si="3"/>
        <v>3.3806960572789195E-2</v>
      </c>
      <c r="M22" s="16">
        <f t="shared" si="4"/>
        <v>0.9584104287582873</v>
      </c>
      <c r="N22" s="15">
        <v>79.2</v>
      </c>
      <c r="O22" s="15">
        <v>174.2</v>
      </c>
      <c r="P22" s="18">
        <f t="shared" si="5"/>
        <v>0.43574113638149459</v>
      </c>
      <c r="Q22" s="114">
        <f t="shared" si="6"/>
        <v>5.5017820250188709E-3</v>
      </c>
      <c r="R22" s="119"/>
    </row>
    <row r="23" spans="1:18" ht="13.8" customHeight="1" x14ac:dyDescent="0.25">
      <c r="A23" s="13">
        <v>1988</v>
      </c>
      <c r="B23" s="35">
        <v>1.9622807840960566</v>
      </c>
      <c r="C23" s="15">
        <v>33.333300000000001</v>
      </c>
      <c r="D23" s="16">
        <f t="shared" si="0"/>
        <v>1.3081878434909657</v>
      </c>
      <c r="E23" s="15">
        <v>6</v>
      </c>
      <c r="F23" s="16">
        <f t="shared" si="1"/>
        <v>1.2296965728815077</v>
      </c>
      <c r="G23" s="15">
        <v>0</v>
      </c>
      <c r="H23" s="16">
        <f t="shared" si="7"/>
        <v>1.2296965728815077</v>
      </c>
      <c r="I23" s="15">
        <v>26</v>
      </c>
      <c r="J23" s="17">
        <f t="shared" si="2"/>
        <v>53.626643480000006</v>
      </c>
      <c r="K23" s="16">
        <f t="shared" si="8"/>
        <v>0.90997546393231565</v>
      </c>
      <c r="L23" s="18">
        <f t="shared" si="3"/>
        <v>3.9889335405252191E-2</v>
      </c>
      <c r="M23" s="16">
        <f t="shared" si="4"/>
        <v>1.130842714071197</v>
      </c>
      <c r="N23" s="15">
        <v>79.2</v>
      </c>
      <c r="O23" s="15">
        <v>174.2</v>
      </c>
      <c r="P23" s="18">
        <f t="shared" si="5"/>
        <v>0.5141374452034374</v>
      </c>
      <c r="Q23" s="114">
        <f t="shared" si="6"/>
        <v>6.4916344091343111E-3</v>
      </c>
      <c r="R23" s="119"/>
    </row>
    <row r="24" spans="1:18" ht="13.8" customHeight="1" x14ac:dyDescent="0.25">
      <c r="A24" s="13">
        <v>1989</v>
      </c>
      <c r="B24" s="35">
        <v>2.0910318506359626</v>
      </c>
      <c r="C24" s="15">
        <v>33.333300000000001</v>
      </c>
      <c r="D24" s="16">
        <f t="shared" si="0"/>
        <v>1.3940219307679254</v>
      </c>
      <c r="E24" s="15">
        <v>6</v>
      </c>
      <c r="F24" s="16">
        <f t="shared" si="1"/>
        <v>1.3103806149218498</v>
      </c>
      <c r="G24" s="15">
        <v>0</v>
      </c>
      <c r="H24" s="16">
        <f t="shared" si="7"/>
        <v>1.3103806149218498</v>
      </c>
      <c r="I24" s="15">
        <v>26</v>
      </c>
      <c r="J24" s="17">
        <f t="shared" si="2"/>
        <v>53.626643480000006</v>
      </c>
      <c r="K24" s="16">
        <f t="shared" si="8"/>
        <v>0.96968165504216874</v>
      </c>
      <c r="L24" s="18">
        <f t="shared" si="3"/>
        <v>4.2506593097738903E-2</v>
      </c>
      <c r="M24" s="16">
        <f t="shared" si="4"/>
        <v>1.2050406610243489</v>
      </c>
      <c r="N24" s="15">
        <v>79.2</v>
      </c>
      <c r="O24" s="15">
        <v>174.2</v>
      </c>
      <c r="P24" s="18">
        <f t="shared" si="5"/>
        <v>0.54787152900762603</v>
      </c>
      <c r="Q24" s="114">
        <f t="shared" si="6"/>
        <v>6.9175698107023483E-3</v>
      </c>
      <c r="R24" s="119"/>
    </row>
    <row r="25" spans="1:18" ht="13.8" customHeight="1" x14ac:dyDescent="0.25">
      <c r="A25" s="13">
        <v>1990</v>
      </c>
      <c r="B25" s="35">
        <v>1.6663201829434056</v>
      </c>
      <c r="C25" s="15">
        <v>33.333300000000001</v>
      </c>
      <c r="D25" s="16">
        <f t="shared" si="0"/>
        <v>1.1108806774023314</v>
      </c>
      <c r="E25" s="15">
        <v>6</v>
      </c>
      <c r="F25" s="16">
        <f t="shared" si="1"/>
        <v>1.0442278367581916</v>
      </c>
      <c r="G25" s="15">
        <v>0</v>
      </c>
      <c r="H25" s="16">
        <f t="shared" si="7"/>
        <v>1.0442278367581916</v>
      </c>
      <c r="I25" s="15">
        <v>26</v>
      </c>
      <c r="J25" s="17">
        <f t="shared" si="2"/>
        <v>53.626643479999998</v>
      </c>
      <c r="K25" s="16">
        <f t="shared" si="8"/>
        <v>0.77272859920106174</v>
      </c>
      <c r="L25" s="18">
        <f t="shared" si="3"/>
        <v>3.3873034485525991E-2</v>
      </c>
      <c r="M25" s="16">
        <f t="shared" si="4"/>
        <v>0.96028359114741901</v>
      </c>
      <c r="N25" s="15">
        <v>79.2</v>
      </c>
      <c r="O25" s="15">
        <v>174.2</v>
      </c>
      <c r="P25" s="18">
        <f t="shared" si="5"/>
        <v>0.43659276933912505</v>
      </c>
      <c r="Q25" s="114">
        <f t="shared" si="6"/>
        <v>5.5125349664030942E-3</v>
      </c>
      <c r="R25" s="119"/>
    </row>
    <row r="26" spans="1:18" ht="13.8" customHeight="1" x14ac:dyDescent="0.25">
      <c r="A26" s="19">
        <v>1991</v>
      </c>
      <c r="B26" s="20">
        <v>1.6525111147053375</v>
      </c>
      <c r="C26" s="21">
        <v>33.333300000000001</v>
      </c>
      <c r="D26" s="20">
        <f t="shared" si="0"/>
        <v>1.1016746273072633</v>
      </c>
      <c r="E26" s="21">
        <v>6</v>
      </c>
      <c r="F26" s="20">
        <f t="shared" si="1"/>
        <v>1.0355741496688275</v>
      </c>
      <c r="G26" s="21">
        <v>0</v>
      </c>
      <c r="H26" s="20">
        <f t="shared" si="7"/>
        <v>1.0355741496688275</v>
      </c>
      <c r="I26" s="21">
        <v>26</v>
      </c>
      <c r="J26" s="22">
        <f t="shared" si="2"/>
        <v>53.626643479999998</v>
      </c>
      <c r="K26" s="20">
        <f t="shared" si="8"/>
        <v>0.76632487075493239</v>
      </c>
      <c r="L26" s="23">
        <f t="shared" si="3"/>
        <v>3.359232310158608E-2</v>
      </c>
      <c r="M26" s="20">
        <f t="shared" si="4"/>
        <v>0.9523255637684146</v>
      </c>
      <c r="N26" s="21">
        <v>79.2</v>
      </c>
      <c r="O26" s="21">
        <v>174.2</v>
      </c>
      <c r="P26" s="23">
        <f t="shared" si="5"/>
        <v>0.43297465356175913</v>
      </c>
      <c r="Q26" s="115">
        <f t="shared" si="6"/>
        <v>5.4668516863858475E-3</v>
      </c>
      <c r="R26" s="119"/>
    </row>
    <row r="27" spans="1:18" ht="13.8" customHeight="1" x14ac:dyDescent="0.25">
      <c r="A27" s="19">
        <v>1992</v>
      </c>
      <c r="B27" s="20">
        <v>1.6096133035415385</v>
      </c>
      <c r="C27" s="21">
        <v>33.333300000000001</v>
      </c>
      <c r="D27" s="20">
        <f t="shared" si="0"/>
        <v>1.0730760722321269</v>
      </c>
      <c r="E27" s="21">
        <v>6</v>
      </c>
      <c r="F27" s="20">
        <f t="shared" si="1"/>
        <v>1.0086915078981993</v>
      </c>
      <c r="G27" s="21">
        <v>0</v>
      </c>
      <c r="H27" s="20">
        <f t="shared" si="7"/>
        <v>1.0086915078981993</v>
      </c>
      <c r="I27" s="21">
        <v>26</v>
      </c>
      <c r="J27" s="22">
        <f t="shared" si="2"/>
        <v>53.626643479999998</v>
      </c>
      <c r="K27" s="20">
        <f t="shared" si="8"/>
        <v>0.7464317158446675</v>
      </c>
      <c r="L27" s="23">
        <f t="shared" si="3"/>
        <v>3.2720294393190907E-2</v>
      </c>
      <c r="M27" s="20">
        <f t="shared" si="4"/>
        <v>0.92760398589976556</v>
      </c>
      <c r="N27" s="21">
        <v>79.2</v>
      </c>
      <c r="O27" s="21">
        <v>174.2</v>
      </c>
      <c r="P27" s="23">
        <f t="shared" si="5"/>
        <v>0.42173499244122525</v>
      </c>
      <c r="Q27" s="115">
        <f t="shared" si="6"/>
        <v>5.3249367732477937E-3</v>
      </c>
      <c r="R27" s="119"/>
    </row>
    <row r="28" spans="1:18" ht="13.8" customHeight="1" x14ac:dyDescent="0.25">
      <c r="A28" s="19">
        <v>1993</v>
      </c>
      <c r="B28" s="20">
        <v>1.8924580891817644</v>
      </c>
      <c r="C28" s="21">
        <v>33.333300000000001</v>
      </c>
      <c r="D28" s="20">
        <f t="shared" si="0"/>
        <v>1.2616393569405393</v>
      </c>
      <c r="E28" s="21">
        <v>6</v>
      </c>
      <c r="F28" s="20">
        <f t="shared" si="1"/>
        <v>1.1859409955241069</v>
      </c>
      <c r="G28" s="21">
        <v>0</v>
      </c>
      <c r="H28" s="20">
        <f t="shared" si="7"/>
        <v>1.1859409955241069</v>
      </c>
      <c r="I28" s="21">
        <v>26</v>
      </c>
      <c r="J28" s="22">
        <f t="shared" si="2"/>
        <v>53.626643480000006</v>
      </c>
      <c r="K28" s="20">
        <f t="shared" si="8"/>
        <v>0.8775963366878391</v>
      </c>
      <c r="L28" s="23">
        <f t="shared" si="3"/>
        <v>3.846997640275459E-2</v>
      </c>
      <c r="M28" s="20">
        <f t="shared" si="4"/>
        <v>1.0906045960298911</v>
      </c>
      <c r="N28" s="21">
        <v>79.2</v>
      </c>
      <c r="O28" s="21">
        <v>174.2</v>
      </c>
      <c r="P28" s="23">
        <f t="shared" si="5"/>
        <v>0.49584319176559921</v>
      </c>
      <c r="Q28" s="115">
        <f t="shared" si="6"/>
        <v>6.2606463606767575E-3</v>
      </c>
      <c r="R28" s="119"/>
    </row>
    <row r="29" spans="1:18" ht="13.8" customHeight="1" x14ac:dyDescent="0.25">
      <c r="A29" s="19">
        <v>1994</v>
      </c>
      <c r="B29" s="20">
        <v>2.025426684280053</v>
      </c>
      <c r="C29" s="21">
        <v>33.333300000000001</v>
      </c>
      <c r="D29" s="20">
        <f t="shared" si="0"/>
        <v>1.3502851313289301</v>
      </c>
      <c r="E29" s="21">
        <v>6</v>
      </c>
      <c r="F29" s="20">
        <f t="shared" si="1"/>
        <v>1.2692680234491944</v>
      </c>
      <c r="G29" s="21">
        <v>0</v>
      </c>
      <c r="H29" s="20">
        <f t="shared" si="7"/>
        <v>1.2692680234491944</v>
      </c>
      <c r="I29" s="21">
        <v>26</v>
      </c>
      <c r="J29" s="22">
        <f t="shared" si="2"/>
        <v>53.626643479999991</v>
      </c>
      <c r="K29" s="20">
        <f t="shared" si="8"/>
        <v>0.93925833735240394</v>
      </c>
      <c r="L29" s="23">
        <f t="shared" si="3"/>
        <v>4.1172968212708119E-2</v>
      </c>
      <c r="M29" s="20">
        <f t="shared" si="4"/>
        <v>1.1672330623461689</v>
      </c>
      <c r="N29" s="21">
        <v>79.2</v>
      </c>
      <c r="O29" s="21">
        <v>174.2</v>
      </c>
      <c r="P29" s="23">
        <f t="shared" si="5"/>
        <v>0.53068231077965888</v>
      </c>
      <c r="Q29" s="115">
        <f t="shared" si="6"/>
        <v>6.700534227015895E-3</v>
      </c>
      <c r="R29" s="119"/>
    </row>
    <row r="30" spans="1:18" ht="13.8" customHeight="1" x14ac:dyDescent="0.25">
      <c r="A30" s="19">
        <v>1995</v>
      </c>
      <c r="B30" s="20">
        <v>1.789899629347568</v>
      </c>
      <c r="C30" s="21">
        <v>33.333300000000001</v>
      </c>
      <c r="D30" s="20">
        <f t="shared" si="0"/>
        <v>1.1932670161982553</v>
      </c>
      <c r="E30" s="21">
        <v>6</v>
      </c>
      <c r="F30" s="20">
        <f t="shared" si="1"/>
        <v>1.1216709952263599</v>
      </c>
      <c r="G30" s="21">
        <v>0</v>
      </c>
      <c r="H30" s="20">
        <f t="shared" si="7"/>
        <v>1.1216709952263599</v>
      </c>
      <c r="I30" s="21">
        <v>26</v>
      </c>
      <c r="J30" s="22">
        <f t="shared" si="2"/>
        <v>53.626643479999991</v>
      </c>
      <c r="K30" s="20">
        <f t="shared" si="8"/>
        <v>0.83003653646750641</v>
      </c>
      <c r="L30" s="23">
        <f t="shared" si="3"/>
        <v>3.6385163242411242E-2</v>
      </c>
      <c r="M30" s="20">
        <f t="shared" si="4"/>
        <v>1.0315011853407374</v>
      </c>
      <c r="N30" s="21">
        <v>79.2</v>
      </c>
      <c r="O30" s="21">
        <v>174.2</v>
      </c>
      <c r="P30" s="23">
        <f t="shared" si="5"/>
        <v>0.46897183627431921</v>
      </c>
      <c r="Q30" s="115">
        <f t="shared" si="6"/>
        <v>5.9213615691201919E-3</v>
      </c>
      <c r="R30" s="119"/>
    </row>
    <row r="31" spans="1:18" ht="13.8" customHeight="1" x14ac:dyDescent="0.25">
      <c r="A31" s="13">
        <v>1996</v>
      </c>
      <c r="B31" s="35">
        <v>1.8617510633485008</v>
      </c>
      <c r="C31" s="15">
        <v>33.333300000000001</v>
      </c>
      <c r="D31" s="16">
        <f t="shared" si="0"/>
        <v>1.2411679961493549</v>
      </c>
      <c r="E31" s="15">
        <v>6</v>
      </c>
      <c r="F31" s="16">
        <f t="shared" si="1"/>
        <v>1.1666979163803937</v>
      </c>
      <c r="G31" s="15">
        <v>0</v>
      </c>
      <c r="H31" s="16">
        <f t="shared" si="7"/>
        <v>1.1666979163803937</v>
      </c>
      <c r="I31" s="15">
        <v>26</v>
      </c>
      <c r="J31" s="17">
        <f t="shared" si="2"/>
        <v>53.626643480000006</v>
      </c>
      <c r="K31" s="16">
        <f t="shared" si="8"/>
        <v>0.86335645812149131</v>
      </c>
      <c r="L31" s="18">
        <f t="shared" si="3"/>
        <v>3.7845762547791401E-2</v>
      </c>
      <c r="M31" s="16">
        <f t="shared" si="4"/>
        <v>1.0729084453486122</v>
      </c>
      <c r="N31" s="15">
        <v>79.2</v>
      </c>
      <c r="O31" s="15">
        <v>174.2</v>
      </c>
      <c r="P31" s="18">
        <f t="shared" si="5"/>
        <v>0.48779763990591329</v>
      </c>
      <c r="Q31" s="114">
        <f t="shared" si="6"/>
        <v>6.1590611099231474E-3</v>
      </c>
      <c r="R31" s="119"/>
    </row>
    <row r="32" spans="1:18" ht="13.8" customHeight="1" x14ac:dyDescent="0.25">
      <c r="A32" s="13">
        <v>1997</v>
      </c>
      <c r="B32" s="35">
        <v>2.0017371167262707</v>
      </c>
      <c r="C32" s="15">
        <v>33.333300000000001</v>
      </c>
      <c r="D32" s="16">
        <f t="shared" si="0"/>
        <v>1.3344920783965528</v>
      </c>
      <c r="E32" s="15">
        <v>6</v>
      </c>
      <c r="F32" s="16">
        <f t="shared" si="1"/>
        <v>1.2544225536927596</v>
      </c>
      <c r="G32" s="15">
        <v>0</v>
      </c>
      <c r="H32" s="16">
        <f t="shared" si="7"/>
        <v>1.2544225536927596</v>
      </c>
      <c r="I32" s="15">
        <v>26</v>
      </c>
      <c r="J32" s="17">
        <f t="shared" si="2"/>
        <v>53.626643479999998</v>
      </c>
      <c r="K32" s="16">
        <f t="shared" si="8"/>
        <v>0.9282726897326421</v>
      </c>
      <c r="L32" s="18">
        <f t="shared" si="3"/>
        <v>4.0691405577321295E-2</v>
      </c>
      <c r="M32" s="16">
        <f t="shared" si="4"/>
        <v>1.1535810024142701</v>
      </c>
      <c r="N32" s="15">
        <v>79.2</v>
      </c>
      <c r="O32" s="15">
        <v>174.2</v>
      </c>
      <c r="P32" s="18">
        <f t="shared" si="5"/>
        <v>0.52447540408272209</v>
      </c>
      <c r="Q32" s="114">
        <f t="shared" si="6"/>
        <v>6.6221641929636631E-3</v>
      </c>
      <c r="R32" s="119"/>
    </row>
    <row r="33" spans="1:18" ht="13.8" customHeight="1" x14ac:dyDescent="0.25">
      <c r="A33" s="13">
        <v>1998</v>
      </c>
      <c r="B33" s="35">
        <v>1.8370714014088325</v>
      </c>
      <c r="C33" s="15">
        <v>33.333300000000001</v>
      </c>
      <c r="D33" s="16">
        <f t="shared" si="0"/>
        <v>1.2247148799630221</v>
      </c>
      <c r="E33" s="15">
        <v>6</v>
      </c>
      <c r="F33" s="16">
        <f t="shared" si="1"/>
        <v>1.1512319871652408</v>
      </c>
      <c r="G33" s="15">
        <v>0</v>
      </c>
      <c r="H33" s="16">
        <f t="shared" si="7"/>
        <v>1.1512319871652408</v>
      </c>
      <c r="I33" s="15">
        <v>26</v>
      </c>
      <c r="J33" s="17">
        <f t="shared" si="2"/>
        <v>53.626643479999998</v>
      </c>
      <c r="K33" s="16">
        <f t="shared" si="8"/>
        <v>0.85191167050227823</v>
      </c>
      <c r="L33" s="18">
        <f t="shared" si="3"/>
        <v>3.7344073227497131E-2</v>
      </c>
      <c r="M33" s="16">
        <f t="shared" si="4"/>
        <v>1.0586858039629299</v>
      </c>
      <c r="N33" s="15">
        <v>79.2</v>
      </c>
      <c r="O33" s="15">
        <v>174.2</v>
      </c>
      <c r="P33" s="18">
        <f t="shared" si="5"/>
        <v>0.48133131844927701</v>
      </c>
      <c r="Q33" s="114">
        <f t="shared" si="6"/>
        <v>6.0774156369858209E-3</v>
      </c>
      <c r="R33" s="119"/>
    </row>
    <row r="34" spans="1:18" ht="13.8" customHeight="1" x14ac:dyDescent="0.25">
      <c r="A34" s="13">
        <v>1999</v>
      </c>
      <c r="B34" s="35">
        <v>2.3607323952571058</v>
      </c>
      <c r="C34" s="15">
        <v>33.333300000000001</v>
      </c>
      <c r="D34" s="16">
        <f t="shared" si="0"/>
        <v>1.573822383748869</v>
      </c>
      <c r="E34" s="15">
        <v>6</v>
      </c>
      <c r="F34" s="16">
        <f t="shared" si="1"/>
        <v>1.4793930407239368</v>
      </c>
      <c r="G34" s="15">
        <v>0</v>
      </c>
      <c r="H34" s="16">
        <f t="shared" si="7"/>
        <v>1.4793930407239368</v>
      </c>
      <c r="I34" s="15">
        <v>26</v>
      </c>
      <c r="J34" s="17">
        <f t="shared" si="2"/>
        <v>53.626643479999998</v>
      </c>
      <c r="K34" s="16">
        <f t="shared" si="8"/>
        <v>1.0947508501357133</v>
      </c>
      <c r="L34" s="18">
        <f t="shared" si="3"/>
        <v>4.7989078362113462E-2</v>
      </c>
      <c r="M34" s="16">
        <f t="shared" si="4"/>
        <v>1.3604663770267356</v>
      </c>
      <c r="N34" s="15">
        <v>79.2</v>
      </c>
      <c r="O34" s="15">
        <v>174.2</v>
      </c>
      <c r="P34" s="18">
        <f t="shared" si="5"/>
        <v>0.61853580402134023</v>
      </c>
      <c r="Q34" s="114">
        <f t="shared" si="6"/>
        <v>7.8097955053199521E-3</v>
      </c>
      <c r="R34" s="119"/>
    </row>
    <row r="35" spans="1:18" ht="13.8" customHeight="1" x14ac:dyDescent="0.25">
      <c r="A35" s="13">
        <v>2000</v>
      </c>
      <c r="B35" s="35">
        <v>1.8649298440072952</v>
      </c>
      <c r="C35" s="15">
        <v>33.333300000000001</v>
      </c>
      <c r="D35" s="16">
        <f t="shared" si="0"/>
        <v>1.2432871843148114</v>
      </c>
      <c r="E35" s="15">
        <v>6</v>
      </c>
      <c r="F35" s="16">
        <f t="shared" si="1"/>
        <v>1.1686899532559227</v>
      </c>
      <c r="G35" s="15">
        <v>0</v>
      </c>
      <c r="H35" s="16">
        <f t="shared" si="7"/>
        <v>1.1686899532559227</v>
      </c>
      <c r="I35" s="15">
        <v>26</v>
      </c>
      <c r="J35" s="17">
        <f t="shared" si="2"/>
        <v>53.626643480000006</v>
      </c>
      <c r="K35" s="16">
        <f t="shared" si="8"/>
        <v>0.86483056540938286</v>
      </c>
      <c r="L35" s="18">
        <f t="shared" si="3"/>
        <v>3.7910380949452399E-2</v>
      </c>
      <c r="M35" s="16">
        <f t="shared" si="4"/>
        <v>1.0747403447265007</v>
      </c>
      <c r="N35" s="15">
        <v>79.2</v>
      </c>
      <c r="O35" s="15">
        <v>174.2</v>
      </c>
      <c r="P35" s="18">
        <f t="shared" si="5"/>
        <v>0.48863051264258822</v>
      </c>
      <c r="Q35" s="114">
        <f t="shared" si="6"/>
        <v>6.1695771798306589E-3</v>
      </c>
      <c r="R35" s="119"/>
    </row>
    <row r="36" spans="1:18" ht="13.8" customHeight="1" x14ac:dyDescent="0.25">
      <c r="A36" s="19">
        <v>2001</v>
      </c>
      <c r="B36" s="20">
        <v>2.1546687456958535</v>
      </c>
      <c r="C36" s="21">
        <v>33.333300000000001</v>
      </c>
      <c r="D36" s="20">
        <f t="shared" si="0"/>
        <v>1.4364465486868176</v>
      </c>
      <c r="E36" s="21">
        <v>6</v>
      </c>
      <c r="F36" s="20">
        <f t="shared" si="1"/>
        <v>1.3502597557656086</v>
      </c>
      <c r="G36" s="21">
        <v>0</v>
      </c>
      <c r="H36" s="20">
        <f t="shared" si="7"/>
        <v>1.3502597557656086</v>
      </c>
      <c r="I36" s="21">
        <v>26</v>
      </c>
      <c r="J36" s="22">
        <f t="shared" si="2"/>
        <v>53.626643479999998</v>
      </c>
      <c r="K36" s="20">
        <f t="shared" si="8"/>
        <v>0.99919221926655033</v>
      </c>
      <c r="L36" s="23">
        <f t="shared" si="3"/>
        <v>4.3800206871958368E-2</v>
      </c>
      <c r="M36" s="20">
        <f t="shared" si="4"/>
        <v>1.2417139647165838</v>
      </c>
      <c r="N36" s="21">
        <v>79.2</v>
      </c>
      <c r="O36" s="21">
        <v>174.2</v>
      </c>
      <c r="P36" s="23">
        <f t="shared" si="5"/>
        <v>0.56454504021557661</v>
      </c>
      <c r="Q36" s="115">
        <f t="shared" si="6"/>
        <v>7.1280939421158665E-3</v>
      </c>
      <c r="R36" s="119"/>
    </row>
    <row r="37" spans="1:18" ht="13.8" customHeight="1" x14ac:dyDescent="0.25">
      <c r="A37" s="19">
        <v>2002</v>
      </c>
      <c r="B37" s="20">
        <v>3.1428596560644815</v>
      </c>
      <c r="C37" s="21">
        <v>33.333300000000001</v>
      </c>
      <c r="D37" s="20">
        <f t="shared" si="0"/>
        <v>2.0952408183295397</v>
      </c>
      <c r="E37" s="21">
        <v>6</v>
      </c>
      <c r="F37" s="20">
        <f t="shared" si="1"/>
        <v>1.9695263692297673</v>
      </c>
      <c r="G37" s="21">
        <v>0</v>
      </c>
      <c r="H37" s="20">
        <f t="shared" si="7"/>
        <v>1.9695263692297673</v>
      </c>
      <c r="I37" s="21">
        <v>26</v>
      </c>
      <c r="J37" s="22">
        <f t="shared" si="2"/>
        <v>53.626643480000006</v>
      </c>
      <c r="K37" s="20">
        <f t="shared" si="8"/>
        <v>1.4574495132300278</v>
      </c>
      <c r="L37" s="23">
        <f t="shared" si="3"/>
        <v>6.3888197840220401E-2</v>
      </c>
      <c r="M37" s="20">
        <f t="shared" si="4"/>
        <v>1.8111984646713282</v>
      </c>
      <c r="N37" s="21">
        <v>79.2</v>
      </c>
      <c r="O37" s="21">
        <v>174.2</v>
      </c>
      <c r="P37" s="23">
        <f t="shared" si="5"/>
        <v>0.82346107004574742</v>
      </c>
      <c r="Q37" s="115">
        <f t="shared" si="6"/>
        <v>1.0397235732900851E-2</v>
      </c>
      <c r="R37" s="119"/>
    </row>
    <row r="38" spans="1:18" ht="13.8" customHeight="1" x14ac:dyDescent="0.25">
      <c r="A38" s="19">
        <v>2003</v>
      </c>
      <c r="B38" s="20">
        <v>2.624101018296447</v>
      </c>
      <c r="C38" s="21">
        <v>33.333300000000001</v>
      </c>
      <c r="D38" s="20">
        <f t="shared" si="0"/>
        <v>1.7494015535646374</v>
      </c>
      <c r="E38" s="21">
        <v>6</v>
      </c>
      <c r="F38" s="20">
        <f t="shared" si="1"/>
        <v>1.6444374603507592</v>
      </c>
      <c r="G38" s="21">
        <v>0</v>
      </c>
      <c r="H38" s="20">
        <f t="shared" si="7"/>
        <v>1.6444374603507592</v>
      </c>
      <c r="I38" s="21">
        <v>26</v>
      </c>
      <c r="J38" s="22">
        <f t="shared" si="2"/>
        <v>53.626643479999998</v>
      </c>
      <c r="K38" s="20">
        <f t="shared" si="8"/>
        <v>1.216883720659562</v>
      </c>
      <c r="L38" s="23">
        <f t="shared" si="3"/>
        <v>5.3342848028912308E-2</v>
      </c>
      <c r="M38" s="20">
        <f t="shared" ref="M38:M43" si="9">+L38*28.3495</f>
        <v>1.5122430701956495</v>
      </c>
      <c r="N38" s="21">
        <v>79.2</v>
      </c>
      <c r="O38" s="21">
        <v>174.2</v>
      </c>
      <c r="P38" s="23">
        <f t="shared" si="5"/>
        <v>0.68754105143223576</v>
      </c>
      <c r="Q38" s="115">
        <f t="shared" si="6"/>
        <v>8.6810738817201475E-3</v>
      </c>
      <c r="R38" s="119"/>
    </row>
    <row r="39" spans="1:18" ht="13.8" customHeight="1" x14ac:dyDescent="0.25">
      <c r="A39" s="19">
        <v>2004</v>
      </c>
      <c r="B39" s="20">
        <v>2.6013106909247687</v>
      </c>
      <c r="C39" s="21">
        <v>33.333300000000001</v>
      </c>
      <c r="D39" s="20">
        <f t="shared" si="0"/>
        <v>1.7342079943867428</v>
      </c>
      <c r="E39" s="21">
        <v>6</v>
      </c>
      <c r="F39" s="20">
        <f t="shared" si="1"/>
        <v>1.6301555147235383</v>
      </c>
      <c r="G39" s="21">
        <v>0</v>
      </c>
      <c r="H39" s="20">
        <f t="shared" si="7"/>
        <v>1.6301555147235383</v>
      </c>
      <c r="I39" s="21">
        <v>26</v>
      </c>
      <c r="J39" s="22">
        <f t="shared" si="2"/>
        <v>53.626643479999998</v>
      </c>
      <c r="K39" s="20">
        <f t="shared" si="8"/>
        <v>1.2063150808954184</v>
      </c>
      <c r="L39" s="23">
        <f t="shared" si="3"/>
        <v>5.2879565189936147E-2</v>
      </c>
      <c r="M39" s="20">
        <f t="shared" si="9"/>
        <v>1.4991092333520948</v>
      </c>
      <c r="N39" s="21">
        <v>79.2</v>
      </c>
      <c r="O39" s="21">
        <v>174.2</v>
      </c>
      <c r="P39" s="23">
        <f t="shared" si="5"/>
        <v>0.68156975477316839</v>
      </c>
      <c r="Q39" s="115">
        <f t="shared" si="6"/>
        <v>8.6056787218834387E-3</v>
      </c>
      <c r="R39" s="119"/>
    </row>
    <row r="40" spans="1:18" ht="13.8" customHeight="1" x14ac:dyDescent="0.25">
      <c r="A40" s="19">
        <v>2005</v>
      </c>
      <c r="B40" s="20">
        <v>3.1286179881784921</v>
      </c>
      <c r="C40" s="21">
        <v>33.333300000000001</v>
      </c>
      <c r="D40" s="20">
        <f t="shared" si="0"/>
        <v>2.0857463683249908</v>
      </c>
      <c r="E40" s="21">
        <v>6</v>
      </c>
      <c r="F40" s="20">
        <f t="shared" si="1"/>
        <v>1.9606015862254913</v>
      </c>
      <c r="G40" s="21">
        <v>0</v>
      </c>
      <c r="H40" s="20">
        <f t="shared" si="7"/>
        <v>1.9606015862254913</v>
      </c>
      <c r="I40" s="21">
        <v>26</v>
      </c>
      <c r="J40" s="22">
        <f t="shared" si="2"/>
        <v>53.626643480000006</v>
      </c>
      <c r="K40" s="20">
        <f t="shared" si="8"/>
        <v>1.4508451738068635</v>
      </c>
      <c r="L40" s="23">
        <f t="shared" si="3"/>
        <v>6.3598692550437846E-2</v>
      </c>
      <c r="M40" s="20">
        <f t="shared" si="9"/>
        <v>1.8029911344586376</v>
      </c>
      <c r="N40" s="21">
        <v>79.2</v>
      </c>
      <c r="O40" s="21">
        <v>174.2</v>
      </c>
      <c r="P40" s="23">
        <f t="shared" si="5"/>
        <v>0.81972960877797996</v>
      </c>
      <c r="Q40" s="115">
        <f t="shared" si="6"/>
        <v>1.0350121322954292E-2</v>
      </c>
      <c r="R40" s="119"/>
    </row>
    <row r="41" spans="1:18" ht="13.8" customHeight="1" x14ac:dyDescent="0.25">
      <c r="A41" s="13">
        <v>2006</v>
      </c>
      <c r="B41" s="35">
        <v>3.2234385633355251</v>
      </c>
      <c r="C41" s="15">
        <v>33.333300000000001</v>
      </c>
      <c r="D41" s="16">
        <f t="shared" si="0"/>
        <v>2.1489601167032046</v>
      </c>
      <c r="E41" s="15">
        <v>6</v>
      </c>
      <c r="F41" s="16">
        <f t="shared" si="1"/>
        <v>2.0200225097010125</v>
      </c>
      <c r="G41" s="15">
        <v>0</v>
      </c>
      <c r="H41" s="16">
        <f t="shared" si="7"/>
        <v>2.0200225097010125</v>
      </c>
      <c r="I41" s="15">
        <v>26</v>
      </c>
      <c r="J41" s="17">
        <f t="shared" si="2"/>
        <v>53.626643479999991</v>
      </c>
      <c r="K41" s="16">
        <f t="shared" si="8"/>
        <v>1.4948166571787493</v>
      </c>
      <c r="L41" s="18">
        <f t="shared" si="3"/>
        <v>6.552620962975339E-2</v>
      </c>
      <c r="M41" s="16">
        <f t="shared" si="9"/>
        <v>1.8576352798986937</v>
      </c>
      <c r="N41" s="15">
        <v>79.2</v>
      </c>
      <c r="O41" s="15">
        <v>174.2</v>
      </c>
      <c r="P41" s="18">
        <f t="shared" si="5"/>
        <v>0.8445735600917138</v>
      </c>
      <c r="Q41" s="114">
        <f t="shared" si="6"/>
        <v>1.0663807576915579E-2</v>
      </c>
      <c r="R41" s="119"/>
    </row>
    <row r="42" spans="1:18" ht="13.8" customHeight="1" x14ac:dyDescent="0.25">
      <c r="A42" s="13">
        <v>2007</v>
      </c>
      <c r="B42" s="35">
        <v>3.0073549020647965</v>
      </c>
      <c r="C42" s="15">
        <v>33.333300000000001</v>
      </c>
      <c r="D42" s="16">
        <f t="shared" si="0"/>
        <v>2.0049042704948317</v>
      </c>
      <c r="E42" s="15">
        <v>6</v>
      </c>
      <c r="F42" s="16">
        <f t="shared" si="1"/>
        <v>1.8846100142651419</v>
      </c>
      <c r="G42" s="15">
        <v>0</v>
      </c>
      <c r="H42" s="16">
        <f t="shared" si="7"/>
        <v>1.8846100142651419</v>
      </c>
      <c r="I42" s="15">
        <v>26</v>
      </c>
      <c r="J42" s="17">
        <f t="shared" si="2"/>
        <v>53.626643479999998</v>
      </c>
      <c r="K42" s="16">
        <f t="shared" si="8"/>
        <v>1.3946114105562051</v>
      </c>
      <c r="L42" s="18">
        <f t="shared" si="3"/>
        <v>6.1133650873696661E-2</v>
      </c>
      <c r="M42" s="16">
        <f t="shared" si="9"/>
        <v>1.7331084354438635</v>
      </c>
      <c r="N42" s="15">
        <v>79.2</v>
      </c>
      <c r="O42" s="15">
        <v>174.2</v>
      </c>
      <c r="P42" s="18">
        <f t="shared" si="5"/>
        <v>0.78795745170582099</v>
      </c>
      <c r="Q42" s="114">
        <f t="shared" si="6"/>
        <v>9.9489577235583448E-3</v>
      </c>
      <c r="R42" s="119"/>
    </row>
    <row r="43" spans="1:18" ht="13.8" customHeight="1" x14ac:dyDescent="0.25">
      <c r="A43" s="13">
        <v>2008</v>
      </c>
      <c r="B43" s="35">
        <v>2.9318004435596881</v>
      </c>
      <c r="C43" s="15">
        <v>33.333300000000001</v>
      </c>
      <c r="D43" s="16">
        <f t="shared" si="0"/>
        <v>1.9545346063066065</v>
      </c>
      <c r="E43" s="15">
        <v>6</v>
      </c>
      <c r="F43" s="16">
        <f t="shared" si="1"/>
        <v>1.8372625299282102</v>
      </c>
      <c r="G43" s="15">
        <v>0</v>
      </c>
      <c r="H43" s="16">
        <f t="shared" si="7"/>
        <v>1.8372625299282102</v>
      </c>
      <c r="I43" s="15">
        <v>26</v>
      </c>
      <c r="J43" s="17">
        <f t="shared" si="2"/>
        <v>53.626643479999998</v>
      </c>
      <c r="K43" s="16">
        <f t="shared" si="8"/>
        <v>1.3595742721468755</v>
      </c>
      <c r="L43" s="18">
        <f t="shared" si="3"/>
        <v>5.9597776313287693E-2</v>
      </c>
      <c r="M43" s="16">
        <f t="shared" si="9"/>
        <v>1.6895671595935493</v>
      </c>
      <c r="N43" s="15">
        <v>79.2</v>
      </c>
      <c r="O43" s="15">
        <v>174.2</v>
      </c>
      <c r="P43" s="18">
        <f t="shared" si="5"/>
        <v>0.7681614181389731</v>
      </c>
      <c r="Q43" s="114">
        <f t="shared" si="6"/>
        <v>9.6990078047850137E-3</v>
      </c>
      <c r="R43" s="119"/>
    </row>
    <row r="44" spans="1:18" ht="13.8" customHeight="1" x14ac:dyDescent="0.25">
      <c r="A44" s="13">
        <v>2009</v>
      </c>
      <c r="B44" s="35">
        <v>3.3311844458104369</v>
      </c>
      <c r="C44" s="15">
        <v>33.333300000000001</v>
      </c>
      <c r="D44" s="16">
        <f t="shared" si="0"/>
        <v>2.2207907409351066</v>
      </c>
      <c r="E44" s="15">
        <v>6</v>
      </c>
      <c r="F44" s="16">
        <f t="shared" si="1"/>
        <v>2.0875432964790002</v>
      </c>
      <c r="G44" s="15">
        <v>0</v>
      </c>
      <c r="H44" s="16">
        <f t="shared" si="7"/>
        <v>2.0875432964790002</v>
      </c>
      <c r="I44" s="15">
        <v>26</v>
      </c>
      <c r="J44" s="17">
        <f t="shared" si="2"/>
        <v>53.626643479999998</v>
      </c>
      <c r="K44" s="16">
        <f t="shared" si="8"/>
        <v>1.5447820393944602</v>
      </c>
      <c r="L44" s="18">
        <f t="shared" si="3"/>
        <v>6.7716472959757162E-2</v>
      </c>
      <c r="M44" s="16">
        <f t="shared" ref="M44:M49" si="10">+L44*28.3495</f>
        <v>1.9197281501726355</v>
      </c>
      <c r="N44" s="15">
        <v>79.2</v>
      </c>
      <c r="O44" s="15">
        <v>174.2</v>
      </c>
      <c r="P44" s="18">
        <f t="shared" si="5"/>
        <v>0.87280407286838546</v>
      </c>
      <c r="Q44" s="114">
        <f t="shared" si="6"/>
        <v>1.1020253445307897E-2</v>
      </c>
      <c r="R44" s="119"/>
    </row>
    <row r="45" spans="1:18" ht="13.8" customHeight="1" x14ac:dyDescent="0.25">
      <c r="A45" s="13">
        <v>2010</v>
      </c>
      <c r="B45" s="35">
        <v>3.3987333252238781</v>
      </c>
      <c r="C45" s="15">
        <v>33.333300000000001</v>
      </c>
      <c r="D45" s="16">
        <f t="shared" si="0"/>
        <v>2.265823349727027</v>
      </c>
      <c r="E45" s="15">
        <v>6</v>
      </c>
      <c r="F45" s="16">
        <f t="shared" si="1"/>
        <v>2.1298739487434055</v>
      </c>
      <c r="G45" s="15">
        <v>0</v>
      </c>
      <c r="H45" s="16">
        <f t="shared" si="7"/>
        <v>2.1298739487434055</v>
      </c>
      <c r="I45" s="15">
        <v>26</v>
      </c>
      <c r="J45" s="17">
        <f t="shared" si="2"/>
        <v>53.626643480000006</v>
      </c>
      <c r="K45" s="16">
        <f t="shared" si="8"/>
        <v>1.5761067220701199</v>
      </c>
      <c r="L45" s="18">
        <f t="shared" si="3"/>
        <v>6.9089609734580601E-2</v>
      </c>
      <c r="M45" s="16">
        <f t="shared" si="10"/>
        <v>1.9586558911704928</v>
      </c>
      <c r="N45" s="15">
        <v>79.2</v>
      </c>
      <c r="O45" s="15">
        <v>174.2</v>
      </c>
      <c r="P45" s="18">
        <f t="shared" si="5"/>
        <v>0.89050256360908753</v>
      </c>
      <c r="Q45" s="114">
        <f t="shared" si="6"/>
        <v>1.1243719237488478E-2</v>
      </c>
      <c r="R45" s="119"/>
    </row>
    <row r="46" spans="1:18" ht="13.8" customHeight="1" x14ac:dyDescent="0.25">
      <c r="A46" s="19">
        <v>2011</v>
      </c>
      <c r="B46" s="20">
        <v>3.348961664718467</v>
      </c>
      <c r="C46" s="21">
        <v>33.333300000000001</v>
      </c>
      <c r="D46" s="20">
        <f t="shared" si="0"/>
        <v>2.2326422261328664</v>
      </c>
      <c r="E46" s="21">
        <v>6</v>
      </c>
      <c r="F46" s="20">
        <f t="shared" si="1"/>
        <v>2.0986836925648946</v>
      </c>
      <c r="G46" s="21">
        <v>0</v>
      </c>
      <c r="H46" s="20">
        <f t="shared" si="7"/>
        <v>2.0986836925648946</v>
      </c>
      <c r="I46" s="21">
        <v>26</v>
      </c>
      <c r="J46" s="22">
        <f t="shared" si="2"/>
        <v>53.626643479999991</v>
      </c>
      <c r="K46" s="20">
        <f t="shared" si="8"/>
        <v>1.553025932498022</v>
      </c>
      <c r="L46" s="23">
        <f t="shared" si="3"/>
        <v>6.8077849095803708E-2</v>
      </c>
      <c r="M46" s="20">
        <f t="shared" si="10"/>
        <v>1.9299729829414871</v>
      </c>
      <c r="N46" s="21">
        <v>79.2</v>
      </c>
      <c r="O46" s="21">
        <v>174.2</v>
      </c>
      <c r="P46" s="23">
        <f t="shared" si="5"/>
        <v>0.87746188432242134</v>
      </c>
      <c r="Q46" s="115">
        <f t="shared" si="6"/>
        <v>1.1079064195990168E-2</v>
      </c>
      <c r="R46" s="119"/>
    </row>
    <row r="47" spans="1:18" ht="13.8" customHeight="1" x14ac:dyDescent="0.25">
      <c r="A47" s="19">
        <v>2012</v>
      </c>
      <c r="B47" s="20">
        <v>3.5359255667813914</v>
      </c>
      <c r="C47" s="21">
        <v>33.333300000000001</v>
      </c>
      <c r="D47" s="20">
        <f t="shared" ref="D47:D52" si="11">+B47-B47*(C47/100)</f>
        <v>2.3572848898294501</v>
      </c>
      <c r="E47" s="21">
        <v>6</v>
      </c>
      <c r="F47" s="20">
        <f t="shared" ref="F47:F52" si="12">+(D47-D47*(E47)/100)</f>
        <v>2.2158477964396832</v>
      </c>
      <c r="G47" s="21">
        <v>0</v>
      </c>
      <c r="H47" s="20">
        <f t="shared" si="7"/>
        <v>2.2158477964396832</v>
      </c>
      <c r="I47" s="21">
        <v>26</v>
      </c>
      <c r="J47" s="22">
        <f t="shared" ref="J47:J52" si="13">100-(K47/B47*100)</f>
        <v>53.626643479999991</v>
      </c>
      <c r="K47" s="20">
        <f t="shared" si="8"/>
        <v>1.6397273693653656</v>
      </c>
      <c r="L47" s="23">
        <f t="shared" ref="L47:L52" si="14">+(K47/365)*16</f>
        <v>7.1878460026974927E-2</v>
      </c>
      <c r="M47" s="20">
        <f t="shared" si="10"/>
        <v>2.0377184025347255</v>
      </c>
      <c r="N47" s="21">
        <v>79.2</v>
      </c>
      <c r="O47" s="21">
        <v>174.2</v>
      </c>
      <c r="P47" s="23">
        <f t="shared" ref="P47:P52" si="15">+Q47*N47</f>
        <v>0.92644832078501882</v>
      </c>
      <c r="Q47" s="115">
        <f t="shared" ref="Q47:Q52" si="16">+M47/O47</f>
        <v>1.1697579807891651E-2</v>
      </c>
      <c r="R47" s="119"/>
    </row>
    <row r="48" spans="1:18" ht="13.8" customHeight="1" x14ac:dyDescent="0.25">
      <c r="A48" s="19">
        <v>2013</v>
      </c>
      <c r="B48" s="20">
        <v>3.3191266769857037</v>
      </c>
      <c r="C48" s="21">
        <v>33.333300000000001</v>
      </c>
      <c r="D48" s="20">
        <f t="shared" si="11"/>
        <v>2.212752224366028</v>
      </c>
      <c r="E48" s="21">
        <v>6</v>
      </c>
      <c r="F48" s="20">
        <f t="shared" si="12"/>
        <v>2.0799870909040665</v>
      </c>
      <c r="G48" s="21">
        <v>0</v>
      </c>
      <c r="H48" s="20">
        <f t="shared" si="7"/>
        <v>2.0799870909040665</v>
      </c>
      <c r="I48" s="21">
        <v>26</v>
      </c>
      <c r="J48" s="22">
        <f t="shared" si="13"/>
        <v>53.626643479999998</v>
      </c>
      <c r="K48" s="20">
        <f t="shared" si="8"/>
        <v>1.5391904472690092</v>
      </c>
      <c r="L48" s="23">
        <f t="shared" si="14"/>
        <v>6.7471362072066152E-2</v>
      </c>
      <c r="M48" s="20">
        <f t="shared" si="10"/>
        <v>1.9127793790620393</v>
      </c>
      <c r="N48" s="21">
        <v>79.2</v>
      </c>
      <c r="O48" s="21">
        <v>174.2</v>
      </c>
      <c r="P48" s="23">
        <f t="shared" si="15"/>
        <v>0.86964481527964144</v>
      </c>
      <c r="Q48" s="115">
        <f t="shared" si="16"/>
        <v>1.0980363829288402E-2</v>
      </c>
      <c r="R48" s="119"/>
    </row>
    <row r="49" spans="1:18" ht="13.8" customHeight="1" x14ac:dyDescent="0.25">
      <c r="A49" s="19">
        <v>2014</v>
      </c>
      <c r="B49" s="20">
        <v>3.5120048602485712</v>
      </c>
      <c r="C49" s="21">
        <v>33.333300000000001</v>
      </c>
      <c r="D49" s="20">
        <f t="shared" si="11"/>
        <v>2.3413377441673342</v>
      </c>
      <c r="E49" s="21">
        <v>6</v>
      </c>
      <c r="F49" s="20">
        <f t="shared" si="12"/>
        <v>2.2008574795172944</v>
      </c>
      <c r="G49" s="21">
        <v>0</v>
      </c>
      <c r="H49" s="20">
        <f t="shared" si="7"/>
        <v>2.2008574795172944</v>
      </c>
      <c r="I49" s="21">
        <v>26</v>
      </c>
      <c r="J49" s="22">
        <f t="shared" si="13"/>
        <v>53.626643479999991</v>
      </c>
      <c r="K49" s="20">
        <f t="shared" si="8"/>
        <v>1.628634534842798</v>
      </c>
      <c r="L49" s="23">
        <f t="shared" si="14"/>
        <v>7.1392198787629493E-2</v>
      </c>
      <c r="M49" s="20">
        <f t="shared" si="10"/>
        <v>2.0239331395299023</v>
      </c>
      <c r="N49" s="21">
        <v>79.2</v>
      </c>
      <c r="O49" s="21">
        <v>174.2</v>
      </c>
      <c r="P49" s="23">
        <f t="shared" si="15"/>
        <v>0.92018085333391664</v>
      </c>
      <c r="Q49" s="115">
        <f t="shared" si="16"/>
        <v>1.1618445117852483E-2</v>
      </c>
      <c r="R49" s="119"/>
    </row>
    <row r="50" spans="1:18" ht="13.8" customHeight="1" x14ac:dyDescent="0.25">
      <c r="A50" s="24">
        <v>2015</v>
      </c>
      <c r="B50" s="20">
        <v>3.6143194762645834</v>
      </c>
      <c r="C50" s="25">
        <v>33.333300000000001</v>
      </c>
      <c r="D50" s="26">
        <f t="shared" si="11"/>
        <v>2.4095475222828808</v>
      </c>
      <c r="E50" s="25">
        <v>6</v>
      </c>
      <c r="F50" s="26">
        <f t="shared" si="12"/>
        <v>2.2649746709459082</v>
      </c>
      <c r="G50" s="25">
        <v>0</v>
      </c>
      <c r="H50" s="20">
        <f t="shared" si="7"/>
        <v>2.2649746709459082</v>
      </c>
      <c r="I50" s="25">
        <v>26</v>
      </c>
      <c r="J50" s="27">
        <f t="shared" si="13"/>
        <v>53.626643479999998</v>
      </c>
      <c r="K50" s="20">
        <f t="shared" si="8"/>
        <v>1.6760812564999721</v>
      </c>
      <c r="L50" s="28">
        <f t="shared" si="14"/>
        <v>7.3472055079450829E-2</v>
      </c>
      <c r="M50" s="26">
        <f t="shared" ref="M50:M57" si="17">+L50*28.3495</f>
        <v>2.0828960254748914</v>
      </c>
      <c r="N50" s="25">
        <v>79.2</v>
      </c>
      <c r="O50" s="25">
        <v>174.2</v>
      </c>
      <c r="P50" s="28">
        <f t="shared" si="15"/>
        <v>0.94698831927446281</v>
      </c>
      <c r="Q50" s="116">
        <f t="shared" si="16"/>
        <v>1.1956923223162408E-2</v>
      </c>
      <c r="R50" s="119"/>
    </row>
    <row r="51" spans="1:18" ht="13.8" customHeight="1" x14ac:dyDescent="0.25">
      <c r="A51" s="29">
        <v>2016</v>
      </c>
      <c r="B51" s="35">
        <v>3.2884305048696407</v>
      </c>
      <c r="C51" s="30">
        <v>33.333300000000001</v>
      </c>
      <c r="D51" s="14">
        <f t="shared" si="11"/>
        <v>2.1922880993899287</v>
      </c>
      <c r="E51" s="30">
        <v>6</v>
      </c>
      <c r="F51" s="14">
        <f t="shared" si="12"/>
        <v>2.0607508134265329</v>
      </c>
      <c r="G51" s="30">
        <v>0</v>
      </c>
      <c r="H51" s="16">
        <f t="shared" si="7"/>
        <v>2.0607508134265329</v>
      </c>
      <c r="I51" s="30">
        <v>26</v>
      </c>
      <c r="J51" s="32">
        <f t="shared" si="13"/>
        <v>53.626643480000006</v>
      </c>
      <c r="K51" s="16">
        <f t="shared" si="8"/>
        <v>1.5249556019356343</v>
      </c>
      <c r="L51" s="33">
        <f t="shared" si="14"/>
        <v>6.684736885197301E-2</v>
      </c>
      <c r="M51" s="14">
        <f t="shared" si="17"/>
        <v>1.8950894832690088</v>
      </c>
      <c r="N51" s="30">
        <v>79.2</v>
      </c>
      <c r="O51" s="30">
        <v>174.2</v>
      </c>
      <c r="P51" s="33">
        <f t="shared" si="15"/>
        <v>0.86160210720382047</v>
      </c>
      <c r="Q51" s="117">
        <f t="shared" si="16"/>
        <v>1.0878814484896722E-2</v>
      </c>
      <c r="R51" s="119"/>
    </row>
    <row r="52" spans="1:18" ht="13.8" customHeight="1" x14ac:dyDescent="0.25">
      <c r="A52" s="29">
        <v>2017</v>
      </c>
      <c r="B52" s="35">
        <v>3.3783400881491561</v>
      </c>
      <c r="C52" s="30">
        <v>33.333300000000001</v>
      </c>
      <c r="D52" s="14">
        <f t="shared" si="11"/>
        <v>2.2522278515461336</v>
      </c>
      <c r="E52" s="30">
        <v>6</v>
      </c>
      <c r="F52" s="14">
        <f t="shared" si="12"/>
        <v>2.1170941804533654</v>
      </c>
      <c r="G52" s="30">
        <v>0</v>
      </c>
      <c r="H52" s="16">
        <f t="shared" si="7"/>
        <v>2.1170941804533654</v>
      </c>
      <c r="I52" s="30">
        <v>26</v>
      </c>
      <c r="J52" s="32">
        <f t="shared" si="13"/>
        <v>53.626643480000006</v>
      </c>
      <c r="K52" s="16">
        <f t="shared" si="8"/>
        <v>1.5666496935354903</v>
      </c>
      <c r="L52" s="33">
        <f t="shared" si="14"/>
        <v>6.8675055059089982E-2</v>
      </c>
      <c r="M52" s="14">
        <f t="shared" si="17"/>
        <v>1.9469034733976713</v>
      </c>
      <c r="N52" s="30">
        <v>79.2</v>
      </c>
      <c r="O52" s="30">
        <v>174.2</v>
      </c>
      <c r="P52" s="33">
        <f t="shared" si="15"/>
        <v>0.88515932889262672</v>
      </c>
      <c r="Q52" s="117">
        <f t="shared" si="16"/>
        <v>1.1176254152684681E-2</v>
      </c>
      <c r="R52" s="119"/>
    </row>
    <row r="53" spans="1:18" ht="13.8" customHeight="1" x14ac:dyDescent="0.25">
      <c r="A53" s="59">
        <v>2018</v>
      </c>
      <c r="B53" s="35">
        <v>4.8673911185967684</v>
      </c>
      <c r="C53" s="31">
        <v>33.333300000000001</v>
      </c>
      <c r="D53" s="35">
        <f>+B53-B53*(C53/100)</f>
        <v>3.2449290348615518</v>
      </c>
      <c r="E53" s="31">
        <v>6</v>
      </c>
      <c r="F53" s="35">
        <f>+(D53-D53*(E53)/100)</f>
        <v>3.0502332927698586</v>
      </c>
      <c r="G53" s="31">
        <v>0</v>
      </c>
      <c r="H53" s="80">
        <f>F53-(F53*G53/100)</f>
        <v>3.0502332927698586</v>
      </c>
      <c r="I53" s="31">
        <v>26</v>
      </c>
      <c r="J53" s="60">
        <f>100-(K53/B53*100)</f>
        <v>53.626643480000006</v>
      </c>
      <c r="K53" s="80">
        <f>+H53-H53*I53/100</f>
        <v>2.2571726366496954</v>
      </c>
      <c r="L53" s="61">
        <f>+(K53/365)*16</f>
        <v>9.894455393532911E-2</v>
      </c>
      <c r="M53" s="35">
        <f t="shared" si="17"/>
        <v>2.8050286317896127</v>
      </c>
      <c r="N53" s="31">
        <v>79.2</v>
      </c>
      <c r="O53" s="31">
        <v>174.2</v>
      </c>
      <c r="P53" s="61">
        <f>+Q53*N53</f>
        <v>1.2753057843727746</v>
      </c>
      <c r="Q53" s="120">
        <f>+M53/O53</f>
        <v>1.6102345762282508E-2</v>
      </c>
      <c r="R53" s="119"/>
    </row>
    <row r="54" spans="1:18" ht="13.8" customHeight="1" x14ac:dyDescent="0.25">
      <c r="A54" s="59">
        <v>2019</v>
      </c>
      <c r="B54" s="35">
        <v>5.3570537052568872</v>
      </c>
      <c r="C54" s="31">
        <v>33.333300000000001</v>
      </c>
      <c r="D54" s="35">
        <f>+B54-B54*(C54/100)</f>
        <v>3.571370922522493</v>
      </c>
      <c r="E54" s="31">
        <v>6</v>
      </c>
      <c r="F54" s="35">
        <f>+(D54-D54*(E54)/100)</f>
        <v>3.3570886671711433</v>
      </c>
      <c r="G54" s="31">
        <v>0</v>
      </c>
      <c r="H54" s="80">
        <f>F54-(F54*G54/100)</f>
        <v>3.3570886671711433</v>
      </c>
      <c r="I54" s="31">
        <v>26</v>
      </c>
      <c r="J54" s="60">
        <f>100-(K54/B54*100)</f>
        <v>53.626643480000006</v>
      </c>
      <c r="K54" s="80">
        <f>+H54-H54*I54/100</f>
        <v>2.484245613706646</v>
      </c>
      <c r="L54" s="61">
        <f>+(K54/365)*16</f>
        <v>0.10889843786111325</v>
      </c>
      <c r="M54" s="35">
        <f t="shared" si="17"/>
        <v>3.0872162641436298</v>
      </c>
      <c r="N54" s="31">
        <v>79.2</v>
      </c>
      <c r="O54" s="31">
        <v>174.2</v>
      </c>
      <c r="P54" s="61">
        <f>+Q54*N54</f>
        <v>1.4036023428253475</v>
      </c>
      <c r="Q54" s="120">
        <f>+M54/O54</f>
        <v>1.7722251803350346E-2</v>
      </c>
      <c r="R54" s="119"/>
    </row>
    <row r="55" spans="1:18" ht="13.8" customHeight="1" x14ac:dyDescent="0.25">
      <c r="A55" s="59">
        <v>2020</v>
      </c>
      <c r="B55" s="35">
        <v>5.2405422155516392</v>
      </c>
      <c r="C55" s="31">
        <v>33.333300000000001</v>
      </c>
      <c r="D55" s="35">
        <f>+B55-B55*(C55/100)</f>
        <v>3.4936965572151646</v>
      </c>
      <c r="E55" s="31">
        <v>6</v>
      </c>
      <c r="F55" s="35">
        <f>+(D55-D55*(E55)/100)</f>
        <v>3.2840747637822547</v>
      </c>
      <c r="G55" s="31">
        <v>0</v>
      </c>
      <c r="H55" s="80">
        <f>F55-(F55*G55/100)</f>
        <v>3.2840747637822547</v>
      </c>
      <c r="I55" s="31">
        <v>26</v>
      </c>
      <c r="J55" s="60">
        <f>100-(K55/B55*100)</f>
        <v>53.626643480000006</v>
      </c>
      <c r="K55" s="80">
        <f>+H55-H55*I55/100</f>
        <v>2.4302153251988683</v>
      </c>
      <c r="L55" s="61">
        <f>+(K55/365)*16</f>
        <v>0.10652998685803258</v>
      </c>
      <c r="M55" s="35">
        <f t="shared" si="17"/>
        <v>3.0200718624317946</v>
      </c>
      <c r="N55" s="31">
        <v>79.2</v>
      </c>
      <c r="O55" s="31">
        <v>174.2</v>
      </c>
      <c r="P55" s="61">
        <f>+Q55*N55</f>
        <v>1.3730751521503912</v>
      </c>
      <c r="Q55" s="120">
        <f>+M55/O55</f>
        <v>1.7336807476646354E-2</v>
      </c>
      <c r="R55" s="119"/>
    </row>
    <row r="56" spans="1:18" ht="13.8" customHeight="1" x14ac:dyDescent="0.25">
      <c r="A56" s="19">
        <v>2021</v>
      </c>
      <c r="B56" s="121">
        <v>5.609564487664831</v>
      </c>
      <c r="C56" s="21">
        <v>33.333300000000001</v>
      </c>
      <c r="D56" s="20">
        <f t="shared" ref="D56:D57" si="18">+B56-B56*(C56/100)</f>
        <v>3.73971152829805</v>
      </c>
      <c r="E56" s="21">
        <v>6</v>
      </c>
      <c r="F56" s="20">
        <f t="shared" ref="F56:F57" si="19">+(D56-D56*(E56)/100)</f>
        <v>3.5153288366001672</v>
      </c>
      <c r="G56" s="21">
        <v>0</v>
      </c>
      <c r="H56" s="20">
        <f t="shared" ref="H56:H57" si="20">F56-(F56*G56/100)</f>
        <v>3.5153288366001672</v>
      </c>
      <c r="I56" s="21">
        <v>26</v>
      </c>
      <c r="J56" s="22">
        <f t="shared" ref="J56:J57" si="21">100-(K56/B56*100)</f>
        <v>53.626643480000006</v>
      </c>
      <c r="K56" s="20">
        <f t="shared" ref="K56:K57" si="22">+H56-H56*I56/100</f>
        <v>2.6013433390841234</v>
      </c>
      <c r="L56" s="23">
        <f t="shared" ref="L56:L57" si="23">+(K56/365)*16</f>
        <v>0.11403148883656432</v>
      </c>
      <c r="M56" s="20">
        <f t="shared" si="17"/>
        <v>3.23273569277218</v>
      </c>
      <c r="N56" s="21">
        <v>79.2</v>
      </c>
      <c r="O56" s="21">
        <v>174.2</v>
      </c>
      <c r="P56" s="23">
        <f t="shared" ref="P56:P57" si="24">+Q56*N56</f>
        <v>1.4697627259905666</v>
      </c>
      <c r="Q56" s="115">
        <f t="shared" ref="Q56:Q57" si="25">+M56/O56</f>
        <v>1.8557610176648566E-2</v>
      </c>
      <c r="R56" s="119"/>
    </row>
    <row r="57" spans="1:18" ht="13.8" customHeight="1" thickBot="1" x14ac:dyDescent="0.3">
      <c r="A57" s="123">
        <v>2022</v>
      </c>
      <c r="B57" s="124">
        <v>5.4052197945488771</v>
      </c>
      <c r="C57" s="125">
        <v>33.333300000000001</v>
      </c>
      <c r="D57" s="124">
        <f t="shared" si="18"/>
        <v>3.6034816647725165</v>
      </c>
      <c r="E57" s="125">
        <v>6</v>
      </c>
      <c r="F57" s="124">
        <f t="shared" si="19"/>
        <v>3.3872727648861654</v>
      </c>
      <c r="G57" s="125">
        <v>0</v>
      </c>
      <c r="H57" s="124">
        <f t="shared" si="20"/>
        <v>3.3872727648861654</v>
      </c>
      <c r="I57" s="125">
        <v>26</v>
      </c>
      <c r="J57" s="126">
        <f t="shared" si="21"/>
        <v>53.626643479999998</v>
      </c>
      <c r="K57" s="124">
        <f t="shared" si="22"/>
        <v>2.5065818460157625</v>
      </c>
      <c r="L57" s="127">
        <f t="shared" si="23"/>
        <v>0.1098775603732937</v>
      </c>
      <c r="M57" s="124">
        <f t="shared" si="17"/>
        <v>3.1149738978026895</v>
      </c>
      <c r="N57" s="125">
        <v>79.2</v>
      </c>
      <c r="O57" s="125">
        <v>174.2</v>
      </c>
      <c r="P57" s="127">
        <f t="shared" si="24"/>
        <v>1.4162223461881345</v>
      </c>
      <c r="Q57" s="128">
        <f t="shared" si="25"/>
        <v>1.7881595280153213E-2</v>
      </c>
      <c r="R57" s="119"/>
    </row>
    <row r="58" spans="1:18" ht="15" customHeight="1" thickTop="1" x14ac:dyDescent="0.25">
      <c r="A58" s="7" t="s">
        <v>96</v>
      </c>
    </row>
    <row r="59" spans="1:18" ht="15" customHeight="1" x14ac:dyDescent="0.25">
      <c r="A59" s="7" t="s">
        <v>104</v>
      </c>
    </row>
    <row r="60" spans="1:18" ht="15" customHeight="1" x14ac:dyDescent="0.25">
      <c r="A60" s="7" t="s">
        <v>209</v>
      </c>
    </row>
    <row r="61" spans="1:18" ht="15" customHeight="1" x14ac:dyDescent="0.25">
      <c r="A61" s="7" t="s">
        <v>210</v>
      </c>
    </row>
    <row r="62" spans="1:18" ht="15" customHeight="1" x14ac:dyDescent="0.25">
      <c r="A62" s="7" t="s">
        <v>105</v>
      </c>
    </row>
    <row r="63" spans="1:18" ht="15" customHeight="1" x14ac:dyDescent="0.25">
      <c r="A63" s="7" t="s">
        <v>106</v>
      </c>
    </row>
    <row r="64" spans="1:18" ht="15" customHeight="1" x14ac:dyDescent="0.25">
      <c r="A64"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23">
    <pageSetUpPr fitToPage="1"/>
  </sheetPr>
  <dimension ref="A1:Q65"/>
  <sheetViews>
    <sheetView zoomScaleNormal="100" workbookViewId="0">
      <pane ySplit="3" topLeftCell="A4" activePane="bottomLeft" state="frozen"/>
      <selection pane="bottomLeft"/>
    </sheetView>
  </sheetViews>
  <sheetFormatPr defaultColWidth="10.6640625" defaultRowHeight="13.2" x14ac:dyDescent="0.25"/>
  <cols>
    <col min="1" max="1" width="11.109375" style="7" customWidth="1"/>
    <col min="2" max="5" width="12.21875" style="7" customWidth="1"/>
    <col min="6" max="6" width="10.88671875" style="7" customWidth="1"/>
    <col min="7" max="9" width="12.21875" style="7" customWidth="1"/>
    <col min="10" max="10" width="13.88671875" style="7" customWidth="1"/>
    <col min="11" max="11" width="21.109375" style="7" customWidth="1"/>
    <col min="12" max="26" width="10.6640625" style="7" customWidth="1"/>
    <col min="27" max="16384" width="10.6640625" style="7"/>
  </cols>
  <sheetData>
    <row r="1" spans="1:17" ht="16.8" customHeight="1" thickBot="1" x14ac:dyDescent="0.3">
      <c r="A1" s="43" t="s">
        <v>204</v>
      </c>
      <c r="B1" s="129"/>
      <c r="C1" s="129"/>
      <c r="D1" s="129"/>
      <c r="E1" s="129"/>
      <c r="F1" s="43"/>
      <c r="G1" s="129"/>
      <c r="H1" s="43"/>
      <c r="I1" s="129"/>
      <c r="J1" s="129"/>
      <c r="K1" s="129"/>
    </row>
    <row r="2" spans="1:17" ht="36" customHeight="1" thickTop="1" x14ac:dyDescent="0.25">
      <c r="A2" s="112" t="s">
        <v>0</v>
      </c>
      <c r="B2" s="8" t="s">
        <v>100</v>
      </c>
      <c r="C2" s="8" t="s">
        <v>137</v>
      </c>
      <c r="D2" s="8" t="s">
        <v>4</v>
      </c>
      <c r="E2" s="62" t="s">
        <v>92</v>
      </c>
      <c r="F2" s="8" t="s">
        <v>6</v>
      </c>
      <c r="G2" s="100" t="s">
        <v>70</v>
      </c>
      <c r="H2" s="101"/>
      <c r="I2" s="101"/>
      <c r="J2" s="9" t="s">
        <v>138</v>
      </c>
      <c r="K2" s="8" t="s">
        <v>139</v>
      </c>
      <c r="L2" s="119"/>
      <c r="Q2" s="98"/>
    </row>
    <row r="3" spans="1:17" ht="16.8" customHeight="1" x14ac:dyDescent="0.25">
      <c r="A3" s="11"/>
      <c r="B3" s="12" t="s">
        <v>80</v>
      </c>
      <c r="C3" s="12" t="s">
        <v>80</v>
      </c>
      <c r="D3" s="12" t="s">
        <v>80</v>
      </c>
      <c r="E3" s="12" t="s">
        <v>80</v>
      </c>
      <c r="F3" s="12" t="s">
        <v>81</v>
      </c>
      <c r="G3" s="12" t="s">
        <v>80</v>
      </c>
      <c r="H3" s="12" t="s">
        <v>82</v>
      </c>
      <c r="I3" s="12" t="s">
        <v>83</v>
      </c>
      <c r="J3" s="12" t="s">
        <v>84</v>
      </c>
      <c r="K3" s="113" t="s">
        <v>86</v>
      </c>
      <c r="L3" s="163"/>
      <c r="M3" s="85"/>
      <c r="N3" s="85"/>
      <c r="O3" s="85"/>
      <c r="P3" s="85"/>
      <c r="Q3" s="85"/>
    </row>
    <row r="4" spans="1:17" ht="13.8" customHeight="1" x14ac:dyDescent="0.25">
      <c r="A4" s="13">
        <v>1970</v>
      </c>
      <c r="B4" s="15">
        <f>SUM('Frozen asparagus:Misc frozen vegetables'!B5)</f>
        <v>43.701956448120484</v>
      </c>
      <c r="C4" s="15">
        <f>SUM('Frozen asparagus:Misc frozen vegetables'!D5)</f>
        <v>21.525264941364327</v>
      </c>
      <c r="D4" s="15">
        <f>SUM('Frozen asparagus:Misc frozen vegetables'!F5)</f>
        <v>20.233749044882469</v>
      </c>
      <c r="E4" s="15">
        <f>SUM('Frozen asparagus:Misc frozen vegetables'!H5)</f>
        <v>20.233749044882469</v>
      </c>
      <c r="F4" s="15">
        <f t="shared" ref="F4:F45" si="0">100-(G4/B4*100)</f>
        <v>63.207395944393475</v>
      </c>
      <c r="G4" s="15">
        <f>SUM('Frozen asparagus:Misc frozen vegetables'!K5)</f>
        <v>16.079087800510575</v>
      </c>
      <c r="H4" s="15">
        <f>SUM('Frozen asparagus:Misc frozen vegetables'!L5)</f>
        <v>0.70483672550183341</v>
      </c>
      <c r="I4" s="15">
        <f>SUM('Frozen asparagus:Misc frozen vegetables'!M5)</f>
        <v>19.981768749614229</v>
      </c>
      <c r="J4" s="15">
        <f>SUM('Frozen asparagus:Misc frozen vegetables'!P5)</f>
        <v>13.9357500470022</v>
      </c>
      <c r="K4" s="114">
        <f>SUM('Frozen asparagus:Misc frozen vegetables'!Q5)</f>
        <v>0.11458077006265945</v>
      </c>
      <c r="L4" s="119"/>
    </row>
    <row r="5" spans="1:17" ht="13.8" customHeight="1" x14ac:dyDescent="0.25">
      <c r="A5" s="19">
        <v>1971</v>
      </c>
      <c r="B5" s="21">
        <f>SUM('Frozen asparagus:Misc frozen vegetables'!B6)</f>
        <v>45.321319440819416</v>
      </c>
      <c r="C5" s="21">
        <f>SUM('Frozen asparagus:Misc frozen vegetables'!D6)</f>
        <v>22.692063481120027</v>
      </c>
      <c r="D5" s="21">
        <f>SUM('Frozen asparagus:Misc frozen vegetables'!F6)</f>
        <v>21.330539672252822</v>
      </c>
      <c r="E5" s="21">
        <f>SUM('Frozen asparagus:Misc frozen vegetables'!H6)</f>
        <v>21.330539672252822</v>
      </c>
      <c r="F5" s="21">
        <f t="shared" si="0"/>
        <v>62.512628616396242</v>
      </c>
      <c r="G5" s="21">
        <f>SUM('Frozen asparagus:Misc frozen vegetables'!K6)</f>
        <v>16.989771334729383</v>
      </c>
      <c r="H5" s="21">
        <f>SUM('Frozen asparagus:Misc frozen vegetables'!L6)</f>
        <v>0.74475709960457581</v>
      </c>
      <c r="I5" s="21">
        <f>SUM('Frozen asparagus:Misc frozen vegetables'!M6)</f>
        <v>21.113491395239919</v>
      </c>
      <c r="J5" s="21">
        <f>SUM('Frozen asparagus:Misc frozen vegetables'!P6)</f>
        <v>14.743265352567667</v>
      </c>
      <c r="K5" s="115">
        <f>SUM('Frozen asparagus:Misc frozen vegetables'!Q6)</f>
        <v>0.12084226902249187</v>
      </c>
      <c r="L5" s="119"/>
    </row>
    <row r="6" spans="1:17" ht="13.8" customHeight="1" x14ac:dyDescent="0.25">
      <c r="A6" s="19">
        <v>1972</v>
      </c>
      <c r="B6" s="21">
        <f>SUM('Frozen asparagus:Misc frozen vegetables'!B7)</f>
        <v>45.265303626557916</v>
      </c>
      <c r="C6" s="21">
        <f>SUM('Frozen asparagus:Misc frozen vegetables'!D7)</f>
        <v>22.947473322373074</v>
      </c>
      <c r="D6" s="21">
        <f>SUM('Frozen asparagus:Misc frozen vegetables'!F7)</f>
        <v>21.570624923030689</v>
      </c>
      <c r="E6" s="21">
        <f>SUM('Frozen asparagus:Misc frozen vegetables'!H7)</f>
        <v>21.570624923030689</v>
      </c>
      <c r="F6" s="21">
        <f t="shared" si="0"/>
        <v>61.991697420072725</v>
      </c>
      <c r="G6" s="21">
        <f>SUM('Frozen asparagus:Misc frozen vegetables'!K7)</f>
        <v>17.204573566104926</v>
      </c>
      <c r="H6" s="21">
        <f>SUM('Frozen asparagus:Misc frozen vegetables'!L7)</f>
        <v>0.75417308782925707</v>
      </c>
      <c r="I6" s="21">
        <f>SUM('Frozen asparagus:Misc frozen vegetables'!M7)</f>
        <v>21.380429953415518</v>
      </c>
      <c r="J6" s="21">
        <f>SUM('Frozen asparagus:Misc frozen vegetables'!P7)</f>
        <v>14.992082227274745</v>
      </c>
      <c r="K6" s="115">
        <f>SUM('Frozen asparagus:Misc frozen vegetables'!Q7)</f>
        <v>0.12224886948503846</v>
      </c>
      <c r="L6" s="119"/>
    </row>
    <row r="7" spans="1:17" ht="13.8" customHeight="1" x14ac:dyDescent="0.25">
      <c r="A7" s="19">
        <v>1973</v>
      </c>
      <c r="B7" s="21">
        <f>SUM('Frozen asparagus:Misc frozen vegetables'!B8)</f>
        <v>50.59767322671523</v>
      </c>
      <c r="C7" s="21">
        <f>SUM('Frozen asparagus:Misc frozen vegetables'!D8)</f>
        <v>25.863179425268253</v>
      </c>
      <c r="D7" s="21">
        <f>SUM('Frozen asparagus:Misc frozen vegetables'!F8)</f>
        <v>24.311388659752154</v>
      </c>
      <c r="E7" s="21">
        <f>SUM('Frozen asparagus:Misc frozen vegetables'!H8)</f>
        <v>24.311388659752154</v>
      </c>
      <c r="F7" s="21">
        <f t="shared" si="0"/>
        <v>61.606250978083509</v>
      </c>
      <c r="G7" s="21">
        <f>SUM('Frozen asparagus:Misc frozen vegetables'!K8)</f>
        <v>19.42634366959448</v>
      </c>
      <c r="H7" s="21">
        <f>SUM('Frozen asparagus:Misc frozen vegetables'!L8)</f>
        <v>0.85156574990003209</v>
      </c>
      <c r="I7" s="21">
        <f>SUM('Frozen asparagus:Misc frozen vegetables'!M8)</f>
        <v>24.141463226790961</v>
      </c>
      <c r="J7" s="21">
        <f>SUM('Frozen asparagus:Misc frozen vegetables'!P8)</f>
        <v>16.905413650944265</v>
      </c>
      <c r="K7" s="115">
        <f>SUM('Frozen asparagus:Misc frozen vegetables'!Q8)</f>
        <v>0.13815603439346774</v>
      </c>
      <c r="L7" s="119"/>
    </row>
    <row r="8" spans="1:17" ht="13.8" customHeight="1" x14ac:dyDescent="0.25">
      <c r="A8" s="19">
        <v>1974</v>
      </c>
      <c r="B8" s="21">
        <f>SUM('Frozen asparagus:Misc frozen vegetables'!B9)</f>
        <v>51.048473496310564</v>
      </c>
      <c r="C8" s="21">
        <f>SUM('Frozen asparagus:Misc frozen vegetables'!D9)</f>
        <v>26.328331898937797</v>
      </c>
      <c r="D8" s="21">
        <f>SUM('Frozen asparagus:Misc frozen vegetables'!F9)</f>
        <v>24.748631985001531</v>
      </c>
      <c r="E8" s="21">
        <f>SUM('Frozen asparagus:Misc frozen vegetables'!H9)</f>
        <v>24.748631985001531</v>
      </c>
      <c r="F8" s="21">
        <f t="shared" si="0"/>
        <v>61.174444764861668</v>
      </c>
      <c r="G8" s="21">
        <f>SUM('Frozen asparagus:Misc frozen vegetables'!K9)</f>
        <v>19.819853274005009</v>
      </c>
      <c r="H8" s="21">
        <f>SUM('Frozen asparagus:Misc frozen vegetables'!L9)</f>
        <v>0.86881548598378122</v>
      </c>
      <c r="I8" s="21">
        <f>SUM('Frozen asparagus:Misc frozen vegetables'!M9)</f>
        <v>24.630484619897206</v>
      </c>
      <c r="J8" s="21">
        <f>SUM('Frozen asparagus:Misc frozen vegetables'!P9)</f>
        <v>17.397246399741451</v>
      </c>
      <c r="K8" s="115">
        <f>SUM('Frozen asparagus:Misc frozen vegetables'!Q9)</f>
        <v>0.14043085786194684</v>
      </c>
      <c r="L8" s="119"/>
    </row>
    <row r="9" spans="1:17" ht="13.8" customHeight="1" x14ac:dyDescent="0.25">
      <c r="A9" s="19">
        <v>1975</v>
      </c>
      <c r="B9" s="21">
        <f>SUM('Frozen asparagus:Misc frozen vegetables'!B10)</f>
        <v>52.63775369754552</v>
      </c>
      <c r="C9" s="21">
        <f>SUM('Frozen asparagus:Misc frozen vegetables'!D10)</f>
        <v>27.180028732621359</v>
      </c>
      <c r="D9" s="21">
        <f>SUM('Frozen asparagus:Misc frozen vegetables'!F10)</f>
        <v>25.549227008664083</v>
      </c>
      <c r="E9" s="21">
        <f>SUM('Frozen asparagus:Misc frozen vegetables'!H10)</f>
        <v>25.549227008664083</v>
      </c>
      <c r="F9" s="21">
        <f t="shared" si="0"/>
        <v>60.993151905860152</v>
      </c>
      <c r="G9" s="21">
        <f>SUM('Frozen asparagus:Misc frozen vegetables'!K10)</f>
        <v>20.532328624969065</v>
      </c>
      <c r="H9" s="21">
        <f>SUM('Frozen asparagus:Misc frozen vegetables'!L10)</f>
        <v>0.90004728219042462</v>
      </c>
      <c r="I9" s="21">
        <f>SUM('Frozen asparagus:Misc frozen vegetables'!M10)</f>
        <v>25.515890426457439</v>
      </c>
      <c r="J9" s="21">
        <f>SUM('Frozen asparagus:Misc frozen vegetables'!P10)</f>
        <v>18.241749029573761</v>
      </c>
      <c r="K9" s="115">
        <f>SUM('Frozen asparagus:Misc frozen vegetables'!Q10)</f>
        <v>0.14477370715946281</v>
      </c>
      <c r="L9" s="119"/>
    </row>
    <row r="10" spans="1:17" ht="13.8" customHeight="1" x14ac:dyDescent="0.25">
      <c r="A10" s="13">
        <v>1976</v>
      </c>
      <c r="B10" s="15">
        <f>SUM('Frozen asparagus:Misc frozen vegetables'!B11)</f>
        <v>57.482913794390818</v>
      </c>
      <c r="C10" s="15">
        <f>SUM('Frozen asparagus:Misc frozen vegetables'!D11)</f>
        <v>29.887681004601472</v>
      </c>
      <c r="D10" s="15">
        <f>SUM('Frozen asparagus:Misc frozen vegetables'!F11)</f>
        <v>28.094420144325383</v>
      </c>
      <c r="E10" s="15">
        <f>SUM('Frozen asparagus:Misc frozen vegetables'!H11)</f>
        <v>28.094420144325383</v>
      </c>
      <c r="F10" s="15">
        <f t="shared" si="0"/>
        <v>60.573907903300579</v>
      </c>
      <c r="G10" s="15">
        <f>SUM('Frozen asparagus:Misc frozen vegetables'!K11)</f>
        <v>22.663266532442861</v>
      </c>
      <c r="H10" s="15">
        <f>SUM('Frozen asparagus:Misc frozen vegetables'!L11)</f>
        <v>0.99345825895639939</v>
      </c>
      <c r="I10" s="15">
        <f>SUM('Frozen asparagus:Misc frozen vegetables'!M11)</f>
        <v>28.164044912284446</v>
      </c>
      <c r="J10" s="15">
        <f>SUM('Frozen asparagus:Misc frozen vegetables'!P11)</f>
        <v>20.058327255746725</v>
      </c>
      <c r="K10" s="114">
        <f>SUM('Frozen asparagus:Misc frozen vegetables'!Q11)</f>
        <v>0.15981507715363014</v>
      </c>
      <c r="L10" s="119"/>
    </row>
    <row r="11" spans="1:17" ht="13.8" customHeight="1" x14ac:dyDescent="0.25">
      <c r="A11" s="13">
        <v>1977</v>
      </c>
      <c r="B11" s="15">
        <f>SUM('Frozen asparagus:Misc frozen vegetables'!B12)</f>
        <v>59.009586953536839</v>
      </c>
      <c r="C11" s="15">
        <f>SUM('Frozen asparagus:Misc frozen vegetables'!D12)</f>
        <v>30.14231091116914</v>
      </c>
      <c r="D11" s="15">
        <f>SUM('Frozen asparagus:Misc frozen vegetables'!F12)</f>
        <v>28.333772256498996</v>
      </c>
      <c r="E11" s="15">
        <f>SUM('Frozen asparagus:Misc frozen vegetables'!H12)</f>
        <v>28.333772256498996</v>
      </c>
      <c r="F11" s="15">
        <f t="shared" si="0"/>
        <v>61.353364469601118</v>
      </c>
      <c r="G11" s="15">
        <f>SUM('Frozen asparagus:Misc frozen vegetables'!K12)</f>
        <v>22.805219997927193</v>
      </c>
      <c r="H11" s="15">
        <f>SUM('Frozen asparagus:Misc frozen vegetables'!L12)</f>
        <v>0.99968087662146621</v>
      </c>
      <c r="I11" s="15">
        <f>SUM('Frozen asparagus:Misc frozen vegetables'!M12)</f>
        <v>28.340453011780255</v>
      </c>
      <c r="J11" s="15">
        <f>SUM('Frozen asparagus:Misc frozen vegetables'!P12)</f>
        <v>20.253404414382413</v>
      </c>
      <c r="K11" s="114">
        <f>SUM('Frozen asparagus:Misc frozen vegetables'!Q12)</f>
        <v>0.16071771266537307</v>
      </c>
      <c r="L11" s="119"/>
    </row>
    <row r="12" spans="1:17" ht="13.8" customHeight="1" x14ac:dyDescent="0.25">
      <c r="A12" s="13">
        <v>1978</v>
      </c>
      <c r="B12" s="15">
        <f>SUM('Frozen asparagus:Misc frozen vegetables'!B13)</f>
        <v>58.918618308609489</v>
      </c>
      <c r="C12" s="15">
        <f>SUM('Frozen asparagus:Misc frozen vegetables'!D13)</f>
        <v>30.444444492637057</v>
      </c>
      <c r="D12" s="15">
        <f>SUM('Frozen asparagus:Misc frozen vegetables'!F13)</f>
        <v>28.617777823078832</v>
      </c>
      <c r="E12" s="15">
        <f>SUM('Frozen asparagus:Misc frozen vegetables'!H13)</f>
        <v>28.617777823078832</v>
      </c>
      <c r="F12" s="15">
        <f t="shared" si="0"/>
        <v>60.814537662727069</v>
      </c>
      <c r="G12" s="15">
        <f>SUM('Frozen asparagus:Misc frozen vegetables'!K13)</f>
        <v>23.087532986961765</v>
      </c>
      <c r="H12" s="15">
        <f>SUM('Frozen asparagus:Misc frozen vegetables'!L13)</f>
        <v>1.0120562405243514</v>
      </c>
      <c r="I12" s="15">
        <f>SUM('Frozen asparagus:Misc frozen vegetables'!M13)</f>
        <v>28.691288390745097</v>
      </c>
      <c r="J12" s="15">
        <f>SUM('Frozen asparagus:Misc frozen vegetables'!P13)</f>
        <v>20.38429189171999</v>
      </c>
      <c r="K12" s="114">
        <f>SUM('Frozen asparagus:Misc frozen vegetables'!Q13)</f>
        <v>0.16256353604411408</v>
      </c>
      <c r="L12" s="119"/>
    </row>
    <row r="13" spans="1:17" ht="13.8" customHeight="1" x14ac:dyDescent="0.25">
      <c r="A13" s="13">
        <v>1979</v>
      </c>
      <c r="B13" s="15">
        <f>SUM('Frozen asparagus:Misc frozen vegetables'!B14)</f>
        <v>55.445051420204976</v>
      </c>
      <c r="C13" s="15">
        <f>SUM('Frozen asparagus:Misc frozen vegetables'!D14)</f>
        <v>28.627512926501964</v>
      </c>
      <c r="D13" s="15">
        <f>SUM('Frozen asparagus:Misc frozen vegetables'!F14)</f>
        <v>26.909862150911845</v>
      </c>
      <c r="E13" s="15">
        <f>SUM('Frozen asparagus:Misc frozen vegetables'!H14)</f>
        <v>26.909862150911845</v>
      </c>
      <c r="F13" s="15">
        <f t="shared" si="0"/>
        <v>61.014859505915659</v>
      </c>
      <c r="G13" s="15">
        <f>SUM('Frozen asparagus:Misc frozen vegetables'!K14)</f>
        <v>21.615331193184215</v>
      </c>
      <c r="H13" s="15">
        <f>SUM('Frozen asparagus:Misc frozen vegetables'!L14)</f>
        <v>0.94752136737245862</v>
      </c>
      <c r="I13" s="15">
        <f>SUM('Frozen asparagus:Misc frozen vegetables'!M14)</f>
        <v>26.861757004325518</v>
      </c>
      <c r="J13" s="15">
        <f>SUM('Frozen asparagus:Misc frozen vegetables'!P14)</f>
        <v>19.002771170215006</v>
      </c>
      <c r="K13" s="114">
        <f>SUM('Frozen asparagus:Misc frozen vegetables'!Q14)</f>
        <v>0.1527325374457838</v>
      </c>
      <c r="L13" s="119"/>
    </row>
    <row r="14" spans="1:17" ht="13.8" customHeight="1" x14ac:dyDescent="0.25">
      <c r="A14" s="13">
        <v>1980</v>
      </c>
      <c r="B14" s="15">
        <f>SUM('Frozen asparagus:Misc frozen vegetables'!B15)</f>
        <v>51.557939157142961</v>
      </c>
      <c r="C14" s="15">
        <f>SUM('Frozen asparagus:Misc frozen vegetables'!D15)</f>
        <v>26.731225147964533</v>
      </c>
      <c r="D14" s="15">
        <f>SUM('Frozen asparagus:Misc frozen vegetables'!F15)</f>
        <v>25.127351639086658</v>
      </c>
      <c r="E14" s="15">
        <f>SUM('Frozen asparagus:Misc frozen vegetables'!H15)</f>
        <v>25.127351639086658</v>
      </c>
      <c r="F14" s="15">
        <f t="shared" si="0"/>
        <v>60.877260450747656</v>
      </c>
      <c r="G14" s="15">
        <f>SUM('Frozen asparagus:Misc frozen vegetables'!K15)</f>
        <v>20.170878253411029</v>
      </c>
      <c r="H14" s="15">
        <f>SUM('Frozen asparagus:Misc frozen vegetables'!L15)</f>
        <v>0.88420288234130551</v>
      </c>
      <c r="I14" s="15">
        <f>SUM('Frozen asparagus:Misc frozen vegetables'!M15)</f>
        <v>25.06670961293484</v>
      </c>
      <c r="J14" s="15">
        <f>SUM('Frozen asparagus:Misc frozen vegetables'!P15)</f>
        <v>17.605899231189579</v>
      </c>
      <c r="K14" s="114">
        <f>SUM('Frozen asparagus:Misc frozen vegetables'!Q15)</f>
        <v>0.14255589531200955</v>
      </c>
      <c r="L14" s="119"/>
    </row>
    <row r="15" spans="1:17" ht="13.8" customHeight="1" x14ac:dyDescent="0.25">
      <c r="A15" s="19">
        <v>1981</v>
      </c>
      <c r="B15" s="21">
        <f>SUM('Frozen asparagus:Misc frozen vegetables'!B16)</f>
        <v>58.245584448216633</v>
      </c>
      <c r="C15" s="21">
        <f>SUM('Frozen asparagus:Misc frozen vegetables'!D16)</f>
        <v>30.258315472621732</v>
      </c>
      <c r="D15" s="21">
        <f>SUM('Frozen asparagus:Misc frozen vegetables'!F16)</f>
        <v>28.442816544264424</v>
      </c>
      <c r="E15" s="21">
        <f>SUM('Frozen asparagus:Misc frozen vegetables'!H16)</f>
        <v>28.442816544264424</v>
      </c>
      <c r="F15" s="21">
        <f t="shared" si="0"/>
        <v>60.647888068389946</v>
      </c>
      <c r="G15" s="21">
        <f>SUM('Frozen asparagus:Misc frozen vegetables'!K16)</f>
        <v>22.920867587282665</v>
      </c>
      <c r="H15" s="21">
        <f>SUM('Frozen asparagus:Misc frozen vegetables'!L16)</f>
        <v>1.004750359990473</v>
      </c>
      <c r="I15" s="21">
        <f>SUM('Frozen asparagus:Misc frozen vegetables'!M16)</f>
        <v>28.484170330549912</v>
      </c>
      <c r="J15" s="21">
        <f>SUM('Frozen asparagus:Misc frozen vegetables'!P16)</f>
        <v>20.040562748106744</v>
      </c>
      <c r="K15" s="115">
        <f>SUM('Frozen asparagus:Misc frozen vegetables'!Q16)</f>
        <v>0.16184982923588667</v>
      </c>
      <c r="L15" s="119"/>
    </row>
    <row r="16" spans="1:17" ht="13.8" customHeight="1" x14ac:dyDescent="0.25">
      <c r="A16" s="19">
        <v>1982</v>
      </c>
      <c r="B16" s="21">
        <f>SUM('Frozen asparagus:Misc frozen vegetables'!B17)</f>
        <v>54.354508085707948</v>
      </c>
      <c r="C16" s="21">
        <f>SUM('Frozen asparagus:Misc frozen vegetables'!D17)</f>
        <v>28.276051302281878</v>
      </c>
      <c r="D16" s="21">
        <f>SUM('Frozen asparagus:Misc frozen vegetables'!F17)</f>
        <v>26.579488224144967</v>
      </c>
      <c r="E16" s="21">
        <f>SUM('Frozen asparagus:Misc frozen vegetables'!H17)</f>
        <v>26.579488224144967</v>
      </c>
      <c r="F16" s="21">
        <f t="shared" si="0"/>
        <v>60.587554842268936</v>
      </c>
      <c r="G16" s="21">
        <f>SUM('Frozen asparagus:Misc frozen vegetables'!K17)</f>
        <v>21.42244069003414</v>
      </c>
      <c r="H16" s="21">
        <f>SUM('Frozen asparagus:Misc frozen vegetables'!L17)</f>
        <v>0.93906589326177048</v>
      </c>
      <c r="I16" s="21">
        <f>SUM('Frozen asparagus:Misc frozen vegetables'!M17)</f>
        <v>26.622048541024562</v>
      </c>
      <c r="J16" s="21">
        <f>SUM('Frozen asparagus:Misc frozen vegetables'!P17)</f>
        <v>18.640487566273134</v>
      </c>
      <c r="K16" s="115">
        <f>SUM('Frozen asparagus:Misc frozen vegetables'!Q17)</f>
        <v>0.1512692586212542</v>
      </c>
      <c r="L16" s="119"/>
    </row>
    <row r="17" spans="1:12" ht="13.8" customHeight="1" x14ac:dyDescent="0.25">
      <c r="A17" s="19">
        <v>1983</v>
      </c>
      <c r="B17" s="21">
        <f>SUM('Frozen asparagus:Misc frozen vegetables'!B18)</f>
        <v>55.890865756406257</v>
      </c>
      <c r="C17" s="21">
        <f>SUM('Frozen asparagus:Misc frozen vegetables'!D18)</f>
        <v>28.860949979392721</v>
      </c>
      <c r="D17" s="21">
        <f>SUM('Frozen asparagus:Misc frozen vegetables'!F18)</f>
        <v>27.129292980629153</v>
      </c>
      <c r="E17" s="21">
        <f>SUM('Frozen asparagus:Misc frozen vegetables'!H18)</f>
        <v>27.129292980629153</v>
      </c>
      <c r="F17" s="21">
        <f t="shared" si="0"/>
        <v>60.907059722090082</v>
      </c>
      <c r="G17" s="21">
        <f>SUM('Frozen asparagus:Misc frozen vegetables'!K18)</f>
        <v>21.849382770958705</v>
      </c>
      <c r="H17" s="21">
        <f>SUM('Frozen asparagus:Misc frozen vegetables'!L18)</f>
        <v>0.95778116256257351</v>
      </c>
      <c r="I17" s="21">
        <f>SUM('Frozen asparagus:Misc frozen vegetables'!M18)</f>
        <v>27.152617068067674</v>
      </c>
      <c r="J17" s="21">
        <f>SUM('Frozen asparagus:Misc frozen vegetables'!P18)</f>
        <v>19.07653848261543</v>
      </c>
      <c r="K17" s="115">
        <f>SUM('Frozen asparagus:Misc frozen vegetables'!Q18)</f>
        <v>0.15438516309018946</v>
      </c>
      <c r="L17" s="119"/>
    </row>
    <row r="18" spans="1:12" ht="13.8" customHeight="1" x14ac:dyDescent="0.25">
      <c r="A18" s="19">
        <v>1984</v>
      </c>
      <c r="B18" s="21">
        <f>SUM('Frozen asparagus:Misc frozen vegetables'!B19)</f>
        <v>62.691987367220356</v>
      </c>
      <c r="C18" s="21">
        <f>SUM('Frozen asparagus:Misc frozen vegetables'!D19)</f>
        <v>32.246676903704561</v>
      </c>
      <c r="D18" s="21">
        <f>SUM('Frozen asparagus:Misc frozen vegetables'!F19)</f>
        <v>30.311876289482285</v>
      </c>
      <c r="E18" s="21">
        <f>SUM('Frozen asparagus:Misc frozen vegetables'!H19)</f>
        <v>30.311876289482285</v>
      </c>
      <c r="F18" s="21">
        <f t="shared" si="0"/>
        <v>61.088409790829367</v>
      </c>
      <c r="G18" s="21">
        <f>SUM('Frozen asparagus:Misc frozen vegetables'!K19)</f>
        <v>24.394449218317806</v>
      </c>
      <c r="H18" s="21">
        <f>SUM('Frozen asparagus:Misc frozen vegetables'!L19)</f>
        <v>1.0693457191591367</v>
      </c>
      <c r="I18" s="21">
        <f>SUM('Frozen asparagus:Misc frozen vegetables'!M19)</f>
        <v>30.315416465301944</v>
      </c>
      <c r="J18" s="21">
        <f>SUM('Frozen asparagus:Misc frozen vegetables'!P19)</f>
        <v>21.357998380379176</v>
      </c>
      <c r="K18" s="115">
        <f>SUM('Frozen asparagus:Misc frozen vegetables'!Q19)</f>
        <v>0.17262569332521049</v>
      </c>
      <c r="L18" s="119"/>
    </row>
    <row r="19" spans="1:12" ht="13.8" customHeight="1" x14ac:dyDescent="0.25">
      <c r="A19" s="19">
        <v>1985</v>
      </c>
      <c r="B19" s="21">
        <f>SUM('Frozen asparagus:Misc frozen vegetables'!B20)</f>
        <v>64.545886789882175</v>
      </c>
      <c r="C19" s="21">
        <f>SUM('Frozen asparagus:Misc frozen vegetables'!D20)</f>
        <v>33.290635170774571</v>
      </c>
      <c r="D19" s="21">
        <f>SUM('Frozen asparagus:Misc frozen vegetables'!F20)</f>
        <v>31.293197060528094</v>
      </c>
      <c r="E19" s="21">
        <f>SUM('Frozen asparagus:Misc frozen vegetables'!H20)</f>
        <v>31.293197060528094</v>
      </c>
      <c r="F19" s="21">
        <f t="shared" si="0"/>
        <v>60.90284563982614</v>
      </c>
      <c r="G19" s="21">
        <f>SUM('Frozen asparagus:Misc frozen vegetables'!K20)</f>
        <v>25.235604991383305</v>
      </c>
      <c r="H19" s="21">
        <f>SUM('Frozen asparagus:Misc frozen vegetables'!L20)</f>
        <v>1.1062183009921449</v>
      </c>
      <c r="I19" s="21">
        <f>SUM('Frozen asparagus:Misc frozen vegetables'!M20)</f>
        <v>31.360735723976816</v>
      </c>
      <c r="J19" s="21">
        <f>SUM('Frozen asparagus:Misc frozen vegetables'!P20)</f>
        <v>22.048422973637418</v>
      </c>
      <c r="K19" s="115">
        <f>SUM('Frozen asparagus:Misc frozen vegetables'!Q20)</f>
        <v>0.17831763519930999</v>
      </c>
      <c r="L19" s="119"/>
    </row>
    <row r="20" spans="1:12" ht="13.8" customHeight="1" x14ac:dyDescent="0.25">
      <c r="A20" s="13">
        <v>1986</v>
      </c>
      <c r="B20" s="15">
        <f>SUM('Frozen asparagus:Misc frozen vegetables'!B21)</f>
        <v>64.534667944219891</v>
      </c>
      <c r="C20" s="15">
        <f>SUM('Frozen asparagus:Misc frozen vegetables'!D21)</f>
        <v>33.173478199033035</v>
      </c>
      <c r="D20" s="15">
        <f>SUM('Frozen asparagus:Misc frozen vegetables'!F21)</f>
        <v>31.183069507091059</v>
      </c>
      <c r="E20" s="15">
        <f>SUM('Frozen asparagus:Misc frozen vegetables'!H21)</f>
        <v>31.183069507091059</v>
      </c>
      <c r="F20" s="15">
        <f t="shared" si="0"/>
        <v>60.983607943954645</v>
      </c>
      <c r="G20" s="15">
        <f>SUM('Frozen asparagus:Misc frozen vegetables'!K21)</f>
        <v>25.179099057183855</v>
      </c>
      <c r="H20" s="15">
        <f>SUM('Frozen asparagus:Misc frozen vegetables'!L21)</f>
        <v>1.1037413285340865</v>
      </c>
      <c r="I20" s="15">
        <f>SUM('Frozen asparagus:Misc frozen vegetables'!M21)</f>
        <v>31.290514793277087</v>
      </c>
      <c r="J20" s="15">
        <f>SUM('Frozen asparagus:Misc frozen vegetables'!P21)</f>
        <v>22.201084987682783</v>
      </c>
      <c r="K20" s="114">
        <f>SUM('Frozen asparagus:Misc frozen vegetables'!Q21)</f>
        <v>0.17732142244651339</v>
      </c>
      <c r="L20" s="119"/>
    </row>
    <row r="21" spans="1:12" ht="13.8" customHeight="1" x14ac:dyDescent="0.25">
      <c r="A21" s="13">
        <v>1987</v>
      </c>
      <c r="B21" s="15">
        <f>SUM('Frozen asparagus:Misc frozen vegetables'!B22)</f>
        <v>66.97101007221282</v>
      </c>
      <c r="C21" s="15">
        <f>SUM('Frozen asparagus:Misc frozen vegetables'!D22)</f>
        <v>34.377071441142412</v>
      </c>
      <c r="D21" s="15">
        <f>SUM('Frozen asparagus:Misc frozen vegetables'!F22)</f>
        <v>32.314447154673857</v>
      </c>
      <c r="E21" s="15">
        <f>SUM('Frozen asparagus:Misc frozen vegetables'!H22)</f>
        <v>32.314447154673857</v>
      </c>
      <c r="F21" s="15">
        <f t="shared" si="0"/>
        <v>61.000528712860522</v>
      </c>
      <c r="G21" s="15">
        <f>SUM('Frozen asparagus:Misc frozen vegetables'!K22)</f>
        <v>26.118339843819925</v>
      </c>
      <c r="H21" s="15">
        <f>SUM('Frozen asparagus:Misc frozen vegetables'!L22)</f>
        <v>1.1449135274003255</v>
      </c>
      <c r="I21" s="15">
        <f>SUM('Frozen asparagus:Misc frozen vegetables'!M22)</f>
        <v>32.457726045035521</v>
      </c>
      <c r="J21" s="15">
        <f>SUM('Frozen asparagus:Misc frozen vegetables'!P22)</f>
        <v>22.832193695448801</v>
      </c>
      <c r="K21" s="114">
        <f>SUM('Frozen asparagus:Misc frozen vegetables'!Q22)</f>
        <v>0.18404642347637357</v>
      </c>
      <c r="L21" s="119"/>
    </row>
    <row r="22" spans="1:12" ht="13.8" customHeight="1" x14ac:dyDescent="0.25">
      <c r="A22" s="13">
        <v>1988</v>
      </c>
      <c r="B22" s="15">
        <f>SUM('Frozen asparagus:Misc frozen vegetables'!B23)</f>
        <v>64.275326960552775</v>
      </c>
      <c r="C22" s="15">
        <f>SUM('Frozen asparagus:Misc frozen vegetables'!D23)</f>
        <v>33.027300223454674</v>
      </c>
      <c r="D22" s="15">
        <f>SUM('Frozen asparagus:Misc frozen vegetables'!F23)</f>
        <v>31.045662210047393</v>
      </c>
      <c r="E22" s="15">
        <f>SUM('Frozen asparagus:Misc frozen vegetables'!H23)</f>
        <v>31.045662210047393</v>
      </c>
      <c r="F22" s="15">
        <f t="shared" si="0"/>
        <v>61.177856851416458</v>
      </c>
      <c r="G22" s="15">
        <f>SUM('Frozen asparagus:Misc frozen vegetables'!K23)</f>
        <v>24.953059441845909</v>
      </c>
      <c r="H22" s="15">
        <f>SUM('Frozen asparagus:Misc frozen vegetables'!L23)</f>
        <v>1.0938327426562591</v>
      </c>
      <c r="I22" s="15">
        <f>SUM('Frozen asparagus:Misc frozen vegetables'!M23)</f>
        <v>31.00961133793361</v>
      </c>
      <c r="J22" s="15">
        <f>SUM('Frozen asparagus:Misc frozen vegetables'!P23)</f>
        <v>21.476184723637886</v>
      </c>
      <c r="K22" s="114">
        <f>SUM('Frozen asparagus:Misc frozen vegetables'!Q23)</f>
        <v>0.17648635129244991</v>
      </c>
      <c r="L22" s="119"/>
    </row>
    <row r="23" spans="1:12" ht="13.8" customHeight="1" x14ac:dyDescent="0.25">
      <c r="A23" s="13">
        <v>1989</v>
      </c>
      <c r="B23" s="15">
        <f>SUM('Frozen asparagus:Misc frozen vegetables'!B24)</f>
        <v>67.431650392586775</v>
      </c>
      <c r="C23" s="15">
        <f>SUM('Frozen asparagus:Misc frozen vegetables'!D24)</f>
        <v>34.689137412860354</v>
      </c>
      <c r="D23" s="15">
        <f>SUM('Frozen asparagus:Misc frozen vegetables'!F24)</f>
        <v>32.607789168088729</v>
      </c>
      <c r="E23" s="15">
        <f>SUM('Frozen asparagus:Misc frozen vegetables'!H24)</f>
        <v>32.607789168088729</v>
      </c>
      <c r="F23" s="15">
        <f t="shared" si="0"/>
        <v>61.047296628892447</v>
      </c>
      <c r="G23" s="15">
        <f>SUM('Frozen asparagus:Misc frozen vegetables'!K24)</f>
        <v>26.266450755666611</v>
      </c>
      <c r="H23" s="15">
        <f>SUM('Frozen asparagus:Misc frozen vegetables'!L24)</f>
        <v>1.1514060605223717</v>
      </c>
      <c r="I23" s="15">
        <f>SUM('Frozen asparagus:Misc frozen vegetables'!M24)</f>
        <v>32.641786112778981</v>
      </c>
      <c r="J23" s="15">
        <f>SUM('Frozen asparagus:Misc frozen vegetables'!P24)</f>
        <v>22.778404833119787</v>
      </c>
      <c r="K23" s="114">
        <f>SUM('Frozen asparagus:Misc frozen vegetables'!Q24)</f>
        <v>0.18602315004124115</v>
      </c>
      <c r="L23" s="119"/>
    </row>
    <row r="24" spans="1:12" ht="13.8" customHeight="1" x14ac:dyDescent="0.25">
      <c r="A24" s="13">
        <v>1990</v>
      </c>
      <c r="B24" s="15">
        <f>SUM('Frozen asparagus:Misc frozen vegetables'!B25)</f>
        <v>66.653553485919446</v>
      </c>
      <c r="C24" s="15">
        <f>SUM('Frozen asparagus:Misc frozen vegetables'!D25)</f>
        <v>34.196348040332936</v>
      </c>
      <c r="D24" s="15">
        <f>SUM('Frozen asparagus:Misc frozen vegetables'!F25)</f>
        <v>32.144567157912967</v>
      </c>
      <c r="E24" s="15">
        <f>SUM('Frozen asparagus:Misc frozen vegetables'!H25)</f>
        <v>32.144567157912967</v>
      </c>
      <c r="F24" s="15">
        <f t="shared" si="0"/>
        <v>61.100021114317407</v>
      </c>
      <c r="G24" s="15">
        <f>SUM('Frozen asparagus:Misc frozen vegetables'!K25)</f>
        <v>25.928218232579816</v>
      </c>
      <c r="H24" s="15">
        <f>SUM('Frozen asparagus:Misc frozen vegetables'!L25)</f>
        <v>1.1365794293733618</v>
      </c>
      <c r="I24" s="15">
        <f>SUM('Frozen asparagus:Misc frozen vegetables'!M25)</f>
        <v>32.221458533020119</v>
      </c>
      <c r="J24" s="15">
        <f>SUM('Frozen asparagus:Misc frozen vegetables'!P25)</f>
        <v>22.600604509738293</v>
      </c>
      <c r="K24" s="114">
        <f>SUM('Frozen asparagus:Misc frozen vegetables'!Q25)</f>
        <v>0.18363808859641376</v>
      </c>
      <c r="L24" s="119"/>
    </row>
    <row r="25" spans="1:12" ht="13.8" customHeight="1" x14ac:dyDescent="0.25">
      <c r="A25" s="19">
        <v>1991</v>
      </c>
      <c r="B25" s="21">
        <f>SUM('Frozen asparagus:Misc frozen vegetables'!B26)</f>
        <v>72.455317683920256</v>
      </c>
      <c r="C25" s="21">
        <f>SUM('Frozen asparagus:Misc frozen vegetables'!D26)</f>
        <v>37.003362943220814</v>
      </c>
      <c r="D25" s="21">
        <f>SUM('Frozen asparagus:Misc frozen vegetables'!F26)</f>
        <v>34.783161166627572</v>
      </c>
      <c r="E25" s="21">
        <f>SUM('Frozen asparagus:Misc frozen vegetables'!H26)</f>
        <v>34.783161166627572</v>
      </c>
      <c r="F25" s="21">
        <f t="shared" si="0"/>
        <v>61.284331230805023</v>
      </c>
      <c r="G25" s="21">
        <f>SUM('Frozen asparagus:Misc frozen vegetables'!K26)</f>
        <v>28.051560800174521</v>
      </c>
      <c r="H25" s="21">
        <f>SUM('Frozen asparagus:Misc frozen vegetables'!L26)</f>
        <v>1.2296574597336773</v>
      </c>
      <c r="I25" s="21">
        <f>SUM('Frozen asparagus:Misc frozen vegetables'!M26)</f>
        <v>34.860174154719893</v>
      </c>
      <c r="J25" s="21">
        <f>SUM('Frozen asparagus:Misc frozen vegetables'!P26)</f>
        <v>24.667232815718251</v>
      </c>
      <c r="K25" s="115">
        <f>SUM('Frozen asparagus:Misc frozen vegetables'!Q26)</f>
        <v>0.19808333413723678</v>
      </c>
      <c r="L25" s="119"/>
    </row>
    <row r="26" spans="1:12" ht="13.8" customHeight="1" x14ac:dyDescent="0.25">
      <c r="A26" s="19">
        <v>1992</v>
      </c>
      <c r="B26" s="21">
        <f>SUM('Frozen asparagus:Misc frozen vegetables'!B27)</f>
        <v>70.454787221951477</v>
      </c>
      <c r="C26" s="21">
        <f>SUM('Frozen asparagus:Misc frozen vegetables'!D27)</f>
        <v>35.990049613335579</v>
      </c>
      <c r="D26" s="21">
        <f>SUM('Frozen asparagus:Misc frozen vegetables'!F27)</f>
        <v>33.830646636535441</v>
      </c>
      <c r="E26" s="21">
        <f>SUM('Frozen asparagus:Misc frozen vegetables'!H27)</f>
        <v>33.830646636535441</v>
      </c>
      <c r="F26" s="21">
        <f t="shared" si="0"/>
        <v>61.220199277929865</v>
      </c>
      <c r="G26" s="21">
        <f>SUM('Frozen asparagus:Misc frozen vegetables'!K27)</f>
        <v>27.322226083831318</v>
      </c>
      <c r="H26" s="21">
        <f>SUM('Frozen asparagus:Misc frozen vegetables'!L27)</f>
        <v>1.19768662285288</v>
      </c>
      <c r="I26" s="21">
        <f>SUM('Frozen asparagus:Misc frozen vegetables'!M27)</f>
        <v>33.953816914567717</v>
      </c>
      <c r="J26" s="21">
        <f>SUM('Frozen asparagus:Misc frozen vegetables'!P27)</f>
        <v>23.99577466081978</v>
      </c>
      <c r="K26" s="115">
        <f>SUM('Frozen asparagus:Misc frozen vegetables'!Q27)</f>
        <v>0.19273647173371095</v>
      </c>
      <c r="L26" s="119"/>
    </row>
    <row r="27" spans="1:12" ht="13.8" customHeight="1" x14ac:dyDescent="0.25">
      <c r="A27" s="19">
        <v>1993</v>
      </c>
      <c r="B27" s="21">
        <f>SUM('Frozen asparagus:Misc frozen vegetables'!B28)</f>
        <v>75.416653994797414</v>
      </c>
      <c r="C27" s="21">
        <f>SUM('Frozen asparagus:Misc frozen vegetables'!D28)</f>
        <v>38.295938399977679</v>
      </c>
      <c r="D27" s="21">
        <f>SUM('Frozen asparagus:Misc frozen vegetables'!F28)</f>
        <v>35.998182095979018</v>
      </c>
      <c r="E27" s="21">
        <f>SUM('Frozen asparagus:Misc frozen vegetables'!H28)</f>
        <v>35.998182095979018</v>
      </c>
      <c r="F27" s="21">
        <f t="shared" si="0"/>
        <v>61.497148995560771</v>
      </c>
      <c r="G27" s="21">
        <f>SUM('Frozen asparagus:Misc frozen vegetables'!K28)</f>
        <v>29.037561920150317</v>
      </c>
      <c r="H27" s="21">
        <f>SUM('Frozen asparagus:Misc frozen vegetables'!L28)</f>
        <v>1.272879426636726</v>
      </c>
      <c r="I27" s="21">
        <f>SUM('Frozen asparagus:Misc frozen vegetables'!M28)</f>
        <v>36.085495305437867</v>
      </c>
      <c r="J27" s="21">
        <f>SUM('Frozen asparagus:Misc frozen vegetables'!P28)</f>
        <v>25.541987790475442</v>
      </c>
      <c r="K27" s="115">
        <f>SUM('Frozen asparagus:Misc frozen vegetables'!Q28)</f>
        <v>0.2047658451598805</v>
      </c>
      <c r="L27" s="119"/>
    </row>
    <row r="28" spans="1:12" ht="13.8" customHeight="1" x14ac:dyDescent="0.25">
      <c r="A28" s="19">
        <v>1994</v>
      </c>
      <c r="B28" s="21">
        <f>SUM('Frozen asparagus:Misc frozen vegetables'!B29)</f>
        <v>77.534841048877155</v>
      </c>
      <c r="C28" s="21">
        <f>SUM('Frozen asparagus:Misc frozen vegetables'!D29)</f>
        <v>39.673202158494071</v>
      </c>
      <c r="D28" s="21">
        <f>SUM('Frozen asparagus:Misc frozen vegetables'!F29)</f>
        <v>37.292810028984427</v>
      </c>
      <c r="E28" s="21">
        <f>SUM('Frozen asparagus:Misc frozen vegetables'!H29)</f>
        <v>37.292810028984427</v>
      </c>
      <c r="F28" s="21">
        <f t="shared" si="0"/>
        <v>61.137147430951934</v>
      </c>
      <c r="G28" s="21">
        <f>SUM('Frozen asparagus:Misc frozen vegetables'!K29)</f>
        <v>30.132250966470892</v>
      </c>
      <c r="H28" s="21">
        <f>SUM('Frozen asparagus:Misc frozen vegetables'!L29)</f>
        <v>1.320865795790505</v>
      </c>
      <c r="I28" s="21">
        <f>SUM('Frozen asparagus:Misc frozen vegetables'!M29)</f>
        <v>37.445884877762921</v>
      </c>
      <c r="J28" s="21">
        <f>SUM('Frozen asparagus:Misc frozen vegetables'!P29)</f>
        <v>26.523911827386026</v>
      </c>
      <c r="K28" s="115">
        <f>SUM('Frozen asparagus:Misc frozen vegetables'!Q29)</f>
        <v>0.21264912958692758</v>
      </c>
      <c r="L28" s="119"/>
    </row>
    <row r="29" spans="1:12" ht="13.8" customHeight="1" x14ac:dyDescent="0.25">
      <c r="A29" s="19">
        <v>1995</v>
      </c>
      <c r="B29" s="21">
        <f>SUM('Frozen asparagus:Misc frozen vegetables'!B30)</f>
        <v>78.840200832947545</v>
      </c>
      <c r="C29" s="21">
        <f>SUM('Frozen asparagus:Misc frozen vegetables'!D30)</f>
        <v>39.998460592373476</v>
      </c>
      <c r="D29" s="21">
        <f>SUM('Frozen asparagus:Misc frozen vegetables'!F30)</f>
        <v>37.598552956831064</v>
      </c>
      <c r="E29" s="21">
        <f>SUM('Frozen asparagus:Misc frozen vegetables'!H30)</f>
        <v>37.598552956831064</v>
      </c>
      <c r="F29" s="21">
        <f t="shared" si="0"/>
        <v>61.478311483661962</v>
      </c>
      <c r="G29" s="21">
        <f>SUM('Frozen asparagus:Misc frozen vegetables'!K30)</f>
        <v>30.370576590523399</v>
      </c>
      <c r="H29" s="21">
        <f>SUM('Frozen asparagus:Misc frozen vegetables'!L30)</f>
        <v>1.3313129464339024</v>
      </c>
      <c r="I29" s="21">
        <f>SUM('Frozen asparagus:Misc frozen vegetables'!M30)</f>
        <v>37.742056374927913</v>
      </c>
      <c r="J29" s="21">
        <f>SUM('Frozen asparagus:Misc frozen vegetables'!P30)</f>
        <v>26.863538639021296</v>
      </c>
      <c r="K29" s="115">
        <f>SUM('Frozen asparagus:Misc frozen vegetables'!Q30)</f>
        <v>0.21383074907109356</v>
      </c>
      <c r="L29" s="119"/>
    </row>
    <row r="30" spans="1:12" ht="13.8" customHeight="1" x14ac:dyDescent="0.25">
      <c r="A30" s="13">
        <v>1996</v>
      </c>
      <c r="B30" s="15">
        <f>SUM('Frozen asparagus:Misc frozen vegetables'!B31)</f>
        <v>83.43885404484854</v>
      </c>
      <c r="C30" s="15">
        <f>SUM('Frozen asparagus:Misc frozen vegetables'!D31)</f>
        <v>42.345079447195467</v>
      </c>
      <c r="D30" s="15">
        <f>SUM('Frozen asparagus:Misc frozen vegetables'!F31)</f>
        <v>39.804374680363743</v>
      </c>
      <c r="E30" s="15">
        <f>SUM('Frozen asparagus:Misc frozen vegetables'!H31)</f>
        <v>39.804374680363743</v>
      </c>
      <c r="F30" s="15">
        <f t="shared" si="0"/>
        <v>61.436025908302952</v>
      </c>
      <c r="G30" s="15">
        <f>SUM('Frozen asparagus:Misc frozen vegetables'!K31)</f>
        <v>32.177338056264304</v>
      </c>
      <c r="H30" s="15">
        <f>SUM('Frozen asparagus:Misc frozen vegetables'!L31)</f>
        <v>1.410513449041723</v>
      </c>
      <c r="I30" s="15">
        <f>SUM('Frozen asparagus:Misc frozen vegetables'!M31)</f>
        <v>39.987351023608319</v>
      </c>
      <c r="J30" s="15">
        <f>SUM('Frozen asparagus:Misc frozen vegetables'!P31)</f>
        <v>28.488403659247396</v>
      </c>
      <c r="K30" s="114">
        <f>SUM('Frozen asparagus:Misc frozen vegetables'!Q31)</f>
        <v>0.22654795048382723</v>
      </c>
      <c r="L30" s="119"/>
    </row>
    <row r="31" spans="1:12" ht="13.8" customHeight="1" x14ac:dyDescent="0.25">
      <c r="A31" s="13">
        <v>1997</v>
      </c>
      <c r="B31" s="15">
        <f>SUM('Frozen asparagus:Misc frozen vegetables'!B32)</f>
        <v>80.138275144263403</v>
      </c>
      <c r="C31" s="15">
        <f>SUM('Frozen asparagus:Misc frozen vegetables'!D32)</f>
        <v>40.635741741116348</v>
      </c>
      <c r="D31" s="15">
        <f>SUM('Frozen asparagus:Misc frozen vegetables'!F32)</f>
        <v>38.197597236649372</v>
      </c>
      <c r="E31" s="15">
        <f>SUM('Frozen asparagus:Misc frozen vegetables'!H32)</f>
        <v>38.197597236649372</v>
      </c>
      <c r="F31" s="15">
        <f t="shared" si="0"/>
        <v>61.461667038561615</v>
      </c>
      <c r="G31" s="15">
        <f>SUM('Frozen asparagus:Misc frozen vegetables'!K32)</f>
        <v>30.883955304649849</v>
      </c>
      <c r="H31" s="15">
        <f>SUM('Frozen asparagus:Misc frozen vegetables'!L32)</f>
        <v>1.3538172188339661</v>
      </c>
      <c r="I31" s="15">
        <f>SUM('Frozen asparagus:Misc frozen vegetables'!M32)</f>
        <v>38.380041245333523</v>
      </c>
      <c r="J31" s="15">
        <f>SUM('Frozen asparagus:Misc frozen vegetables'!P32)</f>
        <v>27.449238571776721</v>
      </c>
      <c r="K31" s="114">
        <f>SUM('Frozen asparagus:Misc frozen vegetables'!Q32)</f>
        <v>0.21742575875973838</v>
      </c>
      <c r="L31" s="119"/>
    </row>
    <row r="32" spans="1:12" ht="13.8" customHeight="1" x14ac:dyDescent="0.25">
      <c r="A32" s="13">
        <v>1998</v>
      </c>
      <c r="B32" s="15">
        <f>SUM('Frozen asparagus:Misc frozen vegetables'!B33)</f>
        <v>80.428820145585533</v>
      </c>
      <c r="C32" s="15">
        <f>SUM('Frozen asparagus:Misc frozen vegetables'!D33)</f>
        <v>40.833973209052786</v>
      </c>
      <c r="D32" s="15">
        <f>SUM('Frozen asparagus:Misc frozen vegetables'!F33)</f>
        <v>38.383934816509615</v>
      </c>
      <c r="E32" s="15">
        <f>SUM('Frozen asparagus:Misc frozen vegetables'!H33)</f>
        <v>38.383934816509615</v>
      </c>
      <c r="F32" s="15">
        <f t="shared" si="0"/>
        <v>61.43227146784379</v>
      </c>
      <c r="G32" s="15">
        <f>SUM('Frozen asparagus:Misc frozen vegetables'!K33)</f>
        <v>31.019569015365594</v>
      </c>
      <c r="H32" s="15">
        <f>SUM('Frozen asparagus:Misc frozen vegetables'!L33)</f>
        <v>1.3597619294406835</v>
      </c>
      <c r="I32" s="15">
        <f>SUM('Frozen asparagus:Misc frozen vegetables'!M33)</f>
        <v>38.548570818678655</v>
      </c>
      <c r="J32" s="15">
        <f>SUM('Frozen asparagus:Misc frozen vegetables'!P33)</f>
        <v>27.47822624420408</v>
      </c>
      <c r="K32" s="114">
        <f>SUM('Frozen asparagus:Misc frozen vegetables'!Q33)</f>
        <v>0.21863763681899515</v>
      </c>
      <c r="L32" s="119"/>
    </row>
    <row r="33" spans="1:12" ht="13.8" customHeight="1" x14ac:dyDescent="0.25">
      <c r="A33" s="13">
        <v>1999</v>
      </c>
      <c r="B33" s="15">
        <f>SUM('Frozen asparagus:Misc frozen vegetables'!B34)</f>
        <v>81.390015584331778</v>
      </c>
      <c r="C33" s="15">
        <f>SUM('Frozen asparagus:Misc frozen vegetables'!D34)</f>
        <v>41.36941761988323</v>
      </c>
      <c r="D33" s="15">
        <f>SUM('Frozen asparagus:Misc frozen vegetables'!F34)</f>
        <v>38.887252562690236</v>
      </c>
      <c r="E33" s="15">
        <f>SUM('Frozen asparagus:Misc frozen vegetables'!H34)</f>
        <v>38.887252562690236</v>
      </c>
      <c r="F33" s="15">
        <f t="shared" si="0"/>
        <v>61.388112412292408</v>
      </c>
      <c r="G33" s="15">
        <f>SUM('Frozen asparagus:Misc frozen vegetables'!K34)</f>
        <v>31.426221325039876</v>
      </c>
      <c r="H33" s="15">
        <f>SUM('Frozen asparagus:Misc frozen vegetables'!L34)</f>
        <v>1.3775877841113371</v>
      </c>
      <c r="I33" s="15">
        <f>SUM('Frozen asparagus:Misc frozen vegetables'!M34)</f>
        <v>39.053924885664344</v>
      </c>
      <c r="J33" s="15">
        <f>SUM('Frozen asparagus:Misc frozen vegetables'!P34)</f>
        <v>27.90297732875996</v>
      </c>
      <c r="K33" s="114">
        <f>SUM('Frozen asparagus:Misc frozen vegetables'!Q34)</f>
        <v>0.22142229543769187</v>
      </c>
      <c r="L33" s="119"/>
    </row>
    <row r="34" spans="1:12" ht="13.8" customHeight="1" x14ac:dyDescent="0.25">
      <c r="A34" s="13">
        <v>2000</v>
      </c>
      <c r="B34" s="15">
        <f>SUM('Frozen asparagus:Misc frozen vegetables'!B35)</f>
        <v>79.659719282162996</v>
      </c>
      <c r="C34" s="15">
        <f>SUM('Frozen asparagus:Misc frozen vegetables'!D35)</f>
        <v>40.776942653197167</v>
      </c>
      <c r="D34" s="15">
        <f>SUM('Frozen asparagus:Misc frozen vegetables'!F35)</f>
        <v>38.330326094005336</v>
      </c>
      <c r="E34" s="15">
        <f>SUM('Frozen asparagus:Misc frozen vegetables'!H35)</f>
        <v>38.330326094005336</v>
      </c>
      <c r="F34" s="15">
        <f t="shared" si="0"/>
        <v>61.114744839953978</v>
      </c>
      <c r="G34" s="15">
        <f>SUM('Frozen asparagus:Misc frozen vegetables'!K35)</f>
        <v>30.975885102645464</v>
      </c>
      <c r="H34" s="15">
        <f>SUM('Frozen asparagus:Misc frozen vegetables'!L35)</f>
        <v>1.357847018198157</v>
      </c>
      <c r="I34" s="15">
        <f>SUM('Frozen asparagus:Misc frozen vegetables'!M35)</f>
        <v>38.494284042408658</v>
      </c>
      <c r="J34" s="15">
        <f>SUM('Frozen asparagus:Misc frozen vegetables'!P35)</f>
        <v>27.395247569151678</v>
      </c>
      <c r="K34" s="114">
        <f>SUM('Frozen asparagus:Misc frozen vegetables'!Q35)</f>
        <v>0.21816269597856106</v>
      </c>
      <c r="L34" s="119"/>
    </row>
    <row r="35" spans="1:12" ht="13.8" customHeight="1" x14ac:dyDescent="0.25">
      <c r="A35" s="19">
        <v>2001</v>
      </c>
      <c r="B35" s="21">
        <f>SUM('Frozen asparagus:Misc frozen vegetables'!B36)</f>
        <v>79.636951938424531</v>
      </c>
      <c r="C35" s="21">
        <f>SUM('Frozen asparagus:Misc frozen vegetables'!D36)</f>
        <v>40.548627363492365</v>
      </c>
      <c r="D35" s="21">
        <f>SUM('Frozen asparagus:Misc frozen vegetables'!F36)</f>
        <v>38.115709721682819</v>
      </c>
      <c r="E35" s="21">
        <f>SUM('Frozen asparagus:Misc frozen vegetables'!H36)</f>
        <v>38.115709721682819</v>
      </c>
      <c r="F35" s="21">
        <f t="shared" si="0"/>
        <v>61.266078345456343</v>
      </c>
      <c r="G35" s="21">
        <f>SUM('Frozen asparagus:Misc frozen vegetables'!K36)</f>
        <v>30.846514571895945</v>
      </c>
      <c r="H35" s="21">
        <f>SUM('Frozen asparagus:Misc frozen vegetables'!L36)</f>
        <v>1.3521759812337946</v>
      </c>
      <c r="I35" s="21">
        <f>SUM('Frozen asparagus:Misc frozen vegetables'!M36)</f>
        <v>38.333512979987461</v>
      </c>
      <c r="J35" s="21">
        <f>SUM('Frozen asparagus:Misc frozen vegetables'!P36)</f>
        <v>27.401533178011196</v>
      </c>
      <c r="K35" s="115">
        <f>SUM('Frozen asparagus:Misc frozen vegetables'!Q36)</f>
        <v>0.21705710872172887</v>
      </c>
      <c r="L35" s="119"/>
    </row>
    <row r="36" spans="1:12" ht="13.8" customHeight="1" x14ac:dyDescent="0.25">
      <c r="A36" s="19">
        <v>2002</v>
      </c>
      <c r="B36" s="21">
        <f>SUM('Frozen asparagus:Misc frozen vegetables'!B37)</f>
        <v>76.808274899147918</v>
      </c>
      <c r="C36" s="21">
        <f>SUM('Frozen asparagus:Misc frozen vegetables'!D37)</f>
        <v>39.132609903877025</v>
      </c>
      <c r="D36" s="21">
        <f>SUM('Frozen asparagus:Misc frozen vegetables'!F37)</f>
        <v>36.784653309644405</v>
      </c>
      <c r="E36" s="21">
        <f>SUM('Frozen asparagus:Misc frozen vegetables'!H37)</f>
        <v>36.784653309644405</v>
      </c>
      <c r="F36" s="21">
        <f t="shared" si="0"/>
        <v>61.317162810904172</v>
      </c>
      <c r="G36" s="21">
        <f>SUM('Frozen asparagus:Misc frozen vegetables'!K37)</f>
        <v>29.711619926990547</v>
      </c>
      <c r="H36" s="21">
        <f>SUM('Frozen asparagus:Misc frozen vegetables'!L37)</f>
        <v>1.3024271748817775</v>
      </c>
      <c r="I36" s="21">
        <f>SUM('Frozen asparagus:Misc frozen vegetables'!M37)</f>
        <v>36.923159194310948</v>
      </c>
      <c r="J36" s="21">
        <f>SUM('Frozen asparagus:Misc frozen vegetables'!P37)</f>
        <v>26.245114003532724</v>
      </c>
      <c r="K36" s="115">
        <f>SUM('Frozen asparagus:Misc frozen vegetables'!Q37)</f>
        <v>0.20902289150425601</v>
      </c>
      <c r="L36" s="119"/>
    </row>
    <row r="37" spans="1:12" ht="13.8" customHeight="1" x14ac:dyDescent="0.25">
      <c r="A37" s="19">
        <v>2003</v>
      </c>
      <c r="B37" s="21">
        <f>SUM('Frozen asparagus:Misc frozen vegetables'!B38)</f>
        <v>78.621269068877325</v>
      </c>
      <c r="C37" s="21">
        <f>SUM('Frozen asparagus:Misc frozen vegetables'!D38)</f>
        <v>40.25381260343223</v>
      </c>
      <c r="D37" s="21">
        <f>SUM('Frozen asparagus:Misc frozen vegetables'!F38)</f>
        <v>37.838583847226303</v>
      </c>
      <c r="E37" s="21">
        <f>SUM('Frozen asparagus:Misc frozen vegetables'!H38)</f>
        <v>37.838583847226303</v>
      </c>
      <c r="F37" s="21">
        <f t="shared" si="0"/>
        <v>61.029891440220965</v>
      </c>
      <c r="G37" s="21">
        <f>SUM('Frozen asparagus:Misc frozen vegetables'!K38)</f>
        <v>30.638793907217465</v>
      </c>
      <c r="H37" s="21">
        <f>SUM('Frozen asparagus:Misc frozen vegetables'!L38)</f>
        <v>1.3430704178506285</v>
      </c>
      <c r="I37" s="21">
        <f>SUM('Frozen asparagus:Misc frozen vegetables'!M38)</f>
        <v>38.075374810856395</v>
      </c>
      <c r="J37" s="21">
        <f>SUM('Frozen asparagus:Misc frozen vegetables'!P38)</f>
        <v>26.977466167731009</v>
      </c>
      <c r="K37" s="115">
        <f>SUM('Frozen asparagus:Misc frozen vegetables'!Q38)</f>
        <v>0.21538134462732075</v>
      </c>
      <c r="L37" s="119"/>
    </row>
    <row r="38" spans="1:12" ht="13.8" customHeight="1" x14ac:dyDescent="0.25">
      <c r="A38" s="19">
        <v>2004</v>
      </c>
      <c r="B38" s="21">
        <f>SUM('Frozen asparagus:Misc frozen vegetables'!B39)</f>
        <v>78.844625482625943</v>
      </c>
      <c r="C38" s="21">
        <f>SUM('Frozen asparagus:Misc frozen vegetables'!D39)</f>
        <v>40.264073892757388</v>
      </c>
      <c r="D38" s="21">
        <f>SUM('Frozen asparagus:Misc frozen vegetables'!F39)</f>
        <v>37.848229459191948</v>
      </c>
      <c r="E38" s="21">
        <f>SUM('Frozen asparagus:Misc frozen vegetables'!H39)</f>
        <v>37.848229459191948</v>
      </c>
      <c r="F38" s="21">
        <f t="shared" si="0"/>
        <v>61.115684323227207</v>
      </c>
      <c r="G38" s="21">
        <f>SUM('Frozen asparagus:Misc frozen vegetables'!K39)</f>
        <v>30.658193066833519</v>
      </c>
      <c r="H38" s="21">
        <f>SUM('Frozen asparagus:Misc frozen vegetables'!L39)</f>
        <v>1.3439207919707843</v>
      </c>
      <c r="I38" s="21">
        <f>SUM('Frozen asparagus:Misc frozen vegetables'!M39)</f>
        <v>38.099482491975742</v>
      </c>
      <c r="J38" s="21">
        <f>SUM('Frozen asparagus:Misc frozen vegetables'!P39)</f>
        <v>26.87923449597896</v>
      </c>
      <c r="K38" s="115">
        <f>SUM('Frozen asparagus:Misc frozen vegetables'!Q39)</f>
        <v>0.21545108830798193</v>
      </c>
      <c r="L38" s="119"/>
    </row>
    <row r="39" spans="1:12" ht="13.8" customHeight="1" x14ac:dyDescent="0.25">
      <c r="A39" s="19">
        <v>2005</v>
      </c>
      <c r="B39" s="21">
        <f>SUM('Frozen asparagus:Misc frozen vegetables'!B40)</f>
        <v>76.382927643952641</v>
      </c>
      <c r="C39" s="21">
        <f>SUM('Frozen asparagus:Misc frozen vegetables'!D40)</f>
        <v>38.928052060506886</v>
      </c>
      <c r="D39" s="21">
        <f>SUM('Frozen asparagus:Misc frozen vegetables'!F40)</f>
        <v>36.592368936876476</v>
      </c>
      <c r="E39" s="21">
        <f>SUM('Frozen asparagus:Misc frozen vegetables'!H40)</f>
        <v>36.592368936876476</v>
      </c>
      <c r="F39" s="21">
        <f t="shared" si="0"/>
        <v>61.255087864989314</v>
      </c>
      <c r="G39" s="21">
        <f>SUM('Frozen asparagus:Misc frozen vegetables'!K40)</f>
        <v>29.594498201798238</v>
      </c>
      <c r="H39" s="21">
        <f>SUM('Frozen asparagus:Misc frozen vegetables'!L40)</f>
        <v>1.2972930718596489</v>
      </c>
      <c r="I39" s="21">
        <f>SUM('Frozen asparagus:Misc frozen vegetables'!M40)</f>
        <v>36.77760994068511</v>
      </c>
      <c r="J39" s="21">
        <f>SUM('Frozen asparagus:Misc frozen vegetables'!P40)</f>
        <v>25.870671869694107</v>
      </c>
      <c r="K39" s="115">
        <f>SUM('Frozen asparagus:Misc frozen vegetables'!Q40)</f>
        <v>0.208115882704524</v>
      </c>
      <c r="L39" s="119"/>
    </row>
    <row r="40" spans="1:12" ht="13.8" customHeight="1" x14ac:dyDescent="0.25">
      <c r="A40" s="13">
        <v>2006</v>
      </c>
      <c r="B40" s="15">
        <f>SUM('Frozen asparagus:Misc frozen vegetables'!B41)</f>
        <v>75.031848410193774</v>
      </c>
      <c r="C40" s="15">
        <f>SUM('Frozen asparagus:Misc frozen vegetables'!D41)</f>
        <v>38.289736306721785</v>
      </c>
      <c r="D40" s="15">
        <f>SUM('Frozen asparagus:Misc frozen vegetables'!F41)</f>
        <v>35.992352128318466</v>
      </c>
      <c r="E40" s="15">
        <f>SUM('Frozen asparagus:Misc frozen vegetables'!H41)</f>
        <v>35.992352128318466</v>
      </c>
      <c r="F40" s="15">
        <f t="shared" si="0"/>
        <v>61.266530788301971</v>
      </c>
      <c r="G40" s="15">
        <f>SUM('Frozen asparagus:Misc frozen vegetables'!K41)</f>
        <v>29.062437902930341</v>
      </c>
      <c r="H40" s="15">
        <f>SUM('Frozen asparagus:Misc frozen vegetables'!L41)</f>
        <v>1.2739698806763984</v>
      </c>
      <c r="I40" s="15">
        <f>SUM('Frozen asparagus:Misc frozen vegetables'!M41)</f>
        <v>36.11640913223556</v>
      </c>
      <c r="J40" s="15">
        <f>SUM('Frozen asparagus:Misc frozen vegetables'!P41)</f>
        <v>25.458739892566868</v>
      </c>
      <c r="K40" s="114">
        <f>SUM('Frozen asparagus:Misc frozen vegetables'!Q41)</f>
        <v>0.20490541081804953</v>
      </c>
      <c r="L40" s="119"/>
    </row>
    <row r="41" spans="1:12" ht="13.8" customHeight="1" x14ac:dyDescent="0.25">
      <c r="A41" s="13">
        <v>2007</v>
      </c>
      <c r="B41" s="15">
        <f>SUM('Frozen asparagus:Misc frozen vegetables'!B42)</f>
        <v>75.77159976336462</v>
      </c>
      <c r="C41" s="15">
        <f>SUM('Frozen asparagus:Misc frozen vegetables'!D42)</f>
        <v>38.791773943749249</v>
      </c>
      <c r="D41" s="15">
        <f>SUM('Frozen asparagus:Misc frozen vegetables'!F42)</f>
        <v>36.464267507124291</v>
      </c>
      <c r="E41" s="15">
        <f>SUM('Frozen asparagus:Misc frozen vegetables'!H42)</f>
        <v>36.464267507124291</v>
      </c>
      <c r="F41" s="15">
        <f t="shared" si="0"/>
        <v>61.127786377685183</v>
      </c>
      <c r="G41" s="15">
        <f>SUM('Frozen asparagus:Misc frozen vegetables'!K42)</f>
        <v>29.454098125060483</v>
      </c>
      <c r="H41" s="15">
        <f>SUM('Frozen asparagus:Misc frozen vegetables'!L42)</f>
        <v>1.2911385479478565</v>
      </c>
      <c r="I41" s="15">
        <f>SUM('Frozen asparagus:Misc frozen vegetables'!M42)</f>
        <v>36.603132265047762</v>
      </c>
      <c r="J41" s="15">
        <f>SUM('Frozen asparagus:Misc frozen vegetables'!P42)</f>
        <v>25.684952586212535</v>
      </c>
      <c r="K41" s="114">
        <f>SUM('Frozen asparagus:Misc frozen vegetables'!Q42)</f>
        <v>0.20769126074601862</v>
      </c>
      <c r="L41" s="119"/>
    </row>
    <row r="42" spans="1:12" ht="13.8" customHeight="1" x14ac:dyDescent="0.25">
      <c r="A42" s="13">
        <v>2008</v>
      </c>
      <c r="B42" s="15">
        <f>SUM('Frozen asparagus:Misc frozen vegetables'!B43)</f>
        <v>73.353193387561234</v>
      </c>
      <c r="C42" s="15">
        <f>SUM('Frozen asparagus:Misc frozen vegetables'!D43)</f>
        <v>38.012922322087903</v>
      </c>
      <c r="D42" s="15">
        <f>SUM('Frozen asparagus:Misc frozen vegetables'!F43)</f>
        <v>35.732146982762629</v>
      </c>
      <c r="E42" s="15">
        <f>SUM('Frozen asparagus:Misc frozen vegetables'!H43)</f>
        <v>35.732146982762629</v>
      </c>
      <c r="F42" s="15">
        <f t="shared" si="0"/>
        <v>60.708229936251499</v>
      </c>
      <c r="G42" s="15">
        <f>SUM('Frozen asparagus:Misc frozen vegetables'!K43)</f>
        <v>28.821768080257332</v>
      </c>
      <c r="H42" s="15">
        <f>SUM('Frozen asparagus:Misc frozen vegetables'!L43)</f>
        <v>1.2634199706414173</v>
      </c>
      <c r="I42" s="15">
        <f>SUM('Frozen asparagus:Misc frozen vegetables'!M43)</f>
        <v>35.817324457698852</v>
      </c>
      <c r="J42" s="15">
        <f>SUM('Frozen asparagus:Misc frozen vegetables'!P43)</f>
        <v>25.043779832444695</v>
      </c>
      <c r="K42" s="114">
        <f>SUM('Frozen asparagus:Misc frozen vegetables'!Q43)</f>
        <v>0.20333947969411853</v>
      </c>
      <c r="L42" s="119"/>
    </row>
    <row r="43" spans="1:12" ht="13.8" customHeight="1" x14ac:dyDescent="0.25">
      <c r="A43" s="13">
        <v>2009</v>
      </c>
      <c r="B43" s="15">
        <f>SUM('Frozen asparagus:Misc frozen vegetables'!B44)</f>
        <v>71.723721442714364</v>
      </c>
      <c r="C43" s="15">
        <f>SUM('Frozen asparagus:Misc frozen vegetables'!D44)</f>
        <v>37.065848753209004</v>
      </c>
      <c r="D43" s="15">
        <f>SUM('Frozen asparagus:Misc frozen vegetables'!F44)</f>
        <v>34.841897828016464</v>
      </c>
      <c r="E43" s="15">
        <f>SUM('Frozen asparagus:Misc frozen vegetables'!H44)</f>
        <v>34.841897828016464</v>
      </c>
      <c r="F43" s="15">
        <f t="shared" si="0"/>
        <v>60.82615543784236</v>
      </c>
      <c r="G43" s="15">
        <f>SUM('Frozen asparagus:Misc frozen vegetables'!K44)</f>
        <v>28.096939152163852</v>
      </c>
      <c r="H43" s="15">
        <f>SUM('Frozen asparagus:Misc frozen vegetables'!L44)</f>
        <v>1.2316466477660868</v>
      </c>
      <c r="I43" s="15">
        <f>SUM('Frozen asparagus:Misc frozen vegetables'!M44)</f>
        <v>34.916566640844678</v>
      </c>
      <c r="J43" s="15">
        <f>SUM('Frozen asparagus:Misc frozen vegetables'!P44)</f>
        <v>24.452619224990514</v>
      </c>
      <c r="K43" s="114">
        <f>SUM('Frozen asparagus:Misc frozen vegetables'!Q44)</f>
        <v>0.19805032070628922</v>
      </c>
      <c r="L43" s="119"/>
    </row>
    <row r="44" spans="1:12" ht="13.8" customHeight="1" x14ac:dyDescent="0.25">
      <c r="A44" s="13">
        <v>2010</v>
      </c>
      <c r="B44" s="15">
        <f>SUM('Frozen asparagus:Misc frozen vegetables'!B45)</f>
        <v>70.989836130802644</v>
      </c>
      <c r="C44" s="15">
        <f>SUM('Frozen asparagus:Misc frozen vegetables'!D45)</f>
        <v>36.831975498888966</v>
      </c>
      <c r="D44" s="15">
        <f>SUM('Frozen asparagus:Misc frozen vegetables'!F45)</f>
        <v>34.622056968955633</v>
      </c>
      <c r="E44" s="15">
        <f>SUM('Frozen asparagus:Misc frozen vegetables'!H45)</f>
        <v>34.622056968955633</v>
      </c>
      <c r="F44" s="15">
        <f t="shared" si="0"/>
        <v>60.654059942258741</v>
      </c>
      <c r="G44" s="15">
        <f>SUM('Frozen asparagus:Misc frozen vegetables'!K45)</f>
        <v>27.931618371114354</v>
      </c>
      <c r="H44" s="15">
        <f>SUM('Frozen asparagus:Misc frozen vegetables'!L45)</f>
        <v>1.2243997094187113</v>
      </c>
      <c r="I44" s="15">
        <f>SUM('Frozen asparagus:Misc frozen vegetables'!M45)</f>
        <v>34.711119562165763</v>
      </c>
      <c r="J44" s="15">
        <f>SUM('Frozen asparagus:Misc frozen vegetables'!P45)</f>
        <v>24.284449828599765</v>
      </c>
      <c r="K44" s="114">
        <f>SUM('Frozen asparagus:Misc frozen vegetables'!Q45)</f>
        <v>0.19690614432096823</v>
      </c>
      <c r="L44" s="119"/>
    </row>
    <row r="45" spans="1:12" ht="13.8" customHeight="1" x14ac:dyDescent="0.25">
      <c r="A45" s="19">
        <v>2011</v>
      </c>
      <c r="B45" s="21">
        <f>SUM('Frozen asparagus:Misc frozen vegetables'!B46)</f>
        <v>70.233491034132271</v>
      </c>
      <c r="C45" s="21">
        <f>SUM('Frozen asparagus:Misc frozen vegetables'!D46)</f>
        <v>36.072287010104397</v>
      </c>
      <c r="D45" s="21">
        <f>SUM('Frozen asparagus:Misc frozen vegetables'!F46)</f>
        <v>33.907949789498126</v>
      </c>
      <c r="E45" s="21">
        <f>SUM('Frozen asparagus:Misc frozen vegetables'!H46)</f>
        <v>33.907949789498126</v>
      </c>
      <c r="F45" s="21">
        <f t="shared" si="0"/>
        <v>61.13320349368567</v>
      </c>
      <c r="G45" s="21">
        <f>SUM('Frozen asparagus:Misc frozen vegetables'!K46)</f>
        <v>27.29750803951671</v>
      </c>
      <c r="H45" s="21">
        <f>SUM('Frozen asparagus:Misc frozen vegetables'!L46)</f>
        <v>1.196603092143198</v>
      </c>
      <c r="I45" s="21">
        <f>SUM('Frozen asparagus:Misc frozen vegetables'!M46)</f>
        <v>33.9230993607136</v>
      </c>
      <c r="J45" s="21">
        <f>SUM('Frozen asparagus:Misc frozen vegetables'!P46)</f>
        <v>23.722938316562058</v>
      </c>
      <c r="K45" s="115">
        <f>SUM('Frozen asparagus:Misc frozen vegetables'!Q46)</f>
        <v>0.19215246427185681</v>
      </c>
      <c r="L45" s="119"/>
    </row>
    <row r="46" spans="1:12" ht="13.8" customHeight="1" x14ac:dyDescent="0.25">
      <c r="A46" s="19">
        <v>2012</v>
      </c>
      <c r="B46" s="21">
        <f>SUM('Frozen asparagus:Misc frozen vegetables'!B47)</f>
        <v>70.343123781804678</v>
      </c>
      <c r="C46" s="21">
        <f>SUM('Frozen asparagus:Misc frozen vegetables'!D47)</f>
        <v>36.392014067021037</v>
      </c>
      <c r="D46" s="21">
        <f>SUM('Frozen asparagus:Misc frozen vegetables'!F47)</f>
        <v>34.20849322299977</v>
      </c>
      <c r="E46" s="21">
        <f>SUM('Frozen asparagus:Misc frozen vegetables'!H47)</f>
        <v>34.20849322299977</v>
      </c>
      <c r="F46" s="21">
        <f t="shared" ref="F46:F51" si="1">100-(G46/B46*100)</f>
        <v>60.868851788556029</v>
      </c>
      <c r="G46" s="21">
        <f>SUM('Frozen asparagus:Misc frozen vegetables'!K47)</f>
        <v>27.526072023617481</v>
      </c>
      <c r="H46" s="21">
        <f>SUM('Frozen asparagus:Misc frozen vegetables'!L47)</f>
        <v>1.2066223352818617</v>
      </c>
      <c r="I46" s="21">
        <f>SUM('Frozen asparagus:Misc frozen vegetables'!M47)</f>
        <v>34.207139894073137</v>
      </c>
      <c r="J46" s="21">
        <f>SUM('Frozen asparagus:Misc frozen vegetables'!P47)</f>
        <v>23.940530948219713</v>
      </c>
      <c r="K46" s="115">
        <f>SUM('Frozen asparagus:Misc frozen vegetables'!Q47)</f>
        <v>0.19427732976668391</v>
      </c>
      <c r="L46" s="119"/>
    </row>
    <row r="47" spans="1:12" ht="13.8" customHeight="1" x14ac:dyDescent="0.25">
      <c r="A47" s="19">
        <v>2013</v>
      </c>
      <c r="B47" s="21">
        <f>SUM('Frozen asparagus:Misc frozen vegetables'!B48)</f>
        <v>67.167874227350381</v>
      </c>
      <c r="C47" s="21">
        <f>SUM('Frozen asparagus:Misc frozen vegetables'!D48)</f>
        <v>35.238320092574448</v>
      </c>
      <c r="D47" s="21">
        <f>SUM('Frozen asparagus:Misc frozen vegetables'!F48)</f>
        <v>33.124020887019981</v>
      </c>
      <c r="E47" s="21">
        <f>SUM('Frozen asparagus:Misc frozen vegetables'!H48)</f>
        <v>33.124020887019981</v>
      </c>
      <c r="F47" s="21">
        <f t="shared" si="1"/>
        <v>60.179066303747028</v>
      </c>
      <c r="G47" s="21">
        <f>SUM('Frozen asparagus:Misc frozen vegetables'!K48)</f>
        <v>26.746874661255781</v>
      </c>
      <c r="H47" s="21">
        <f>SUM('Frozen asparagus:Misc frozen vegetables'!L48)</f>
        <v>1.1724657385755959</v>
      </c>
      <c r="I47" s="21">
        <f>SUM('Frozen asparagus:Misc frozen vegetables'!M48)</f>
        <v>33.238817455748844</v>
      </c>
      <c r="J47" s="21">
        <f>SUM('Frozen asparagus:Misc frozen vegetables'!P48)</f>
        <v>23.0404559517082</v>
      </c>
      <c r="K47" s="115">
        <f>SUM('Frozen asparagus:Misc frozen vegetables'!Q48)</f>
        <v>0.18889020826617142</v>
      </c>
      <c r="L47" s="119"/>
    </row>
    <row r="48" spans="1:12" ht="13.8" customHeight="1" x14ac:dyDescent="0.25">
      <c r="A48" s="19">
        <v>2014</v>
      </c>
      <c r="B48" s="21">
        <f>SUM('Frozen asparagus:Misc frozen vegetables'!B49)</f>
        <v>66.896999851711826</v>
      </c>
      <c r="C48" s="21">
        <f>SUM('Frozen asparagus:Misc frozen vegetables'!D49)</f>
        <v>34.911275731931561</v>
      </c>
      <c r="D48" s="21">
        <f>SUM('Frozen asparagus:Misc frozen vegetables'!F49)</f>
        <v>32.816599188015665</v>
      </c>
      <c r="E48" s="21">
        <f>SUM('Frozen asparagus:Misc frozen vegetables'!H49)</f>
        <v>32.816599188015665</v>
      </c>
      <c r="F48" s="21">
        <f t="shared" si="1"/>
        <v>60.394009202522554</v>
      </c>
      <c r="G48" s="21">
        <f>SUM('Frozen asparagus:Misc frozen vegetables'!K49)</f>
        <v>26.495219605057486</v>
      </c>
      <c r="H48" s="21">
        <f>SUM('Frozen asparagus:Misc frozen vegetables'!L49)</f>
        <v>1.1614342840573144</v>
      </c>
      <c r="I48" s="21">
        <f>SUM('Frozen asparagus:Misc frozen vegetables'!M49)</f>
        <v>32.926081235882826</v>
      </c>
      <c r="J48" s="21">
        <f>SUM('Frozen asparagus:Misc frozen vegetables'!P49)</f>
        <v>22.917572289809286</v>
      </c>
      <c r="K48" s="115">
        <f>SUM('Frozen asparagus:Misc frozen vegetables'!Q49)</f>
        <v>0.18653061927520478</v>
      </c>
      <c r="L48" s="119"/>
    </row>
    <row r="49" spans="1:12" ht="13.8" customHeight="1" x14ac:dyDescent="0.25">
      <c r="A49" s="24">
        <v>2015</v>
      </c>
      <c r="B49" s="21">
        <f>SUM('Frozen asparagus:Misc frozen vegetables'!B50)</f>
        <v>70.163965409056061</v>
      </c>
      <c r="C49" s="21">
        <f>SUM('Frozen asparagus:Misc frozen vegetables'!D50)</f>
        <v>36.515830469857832</v>
      </c>
      <c r="D49" s="21">
        <f>SUM('Frozen asparagus:Misc frozen vegetables'!F50)</f>
        <v>34.324880641666368</v>
      </c>
      <c r="E49" s="21">
        <f>SUM('Frozen asparagus:Misc frozen vegetables'!H50)</f>
        <v>34.324880641666368</v>
      </c>
      <c r="F49" s="21">
        <f t="shared" si="1"/>
        <v>60.487528595756636</v>
      </c>
      <c r="G49" s="21">
        <f>SUM('Frozen asparagus:Misc frozen vegetables'!K50)</f>
        <v>27.723516768336484</v>
      </c>
      <c r="H49" s="21">
        <f>SUM('Frozen asparagus:Misc frozen vegetables'!L50)</f>
        <v>1.2152774473791335</v>
      </c>
      <c r="I49" s="21">
        <f>SUM('Frozen asparagus:Misc frozen vegetables'!M50)</f>
        <v>34.452507994474743</v>
      </c>
      <c r="J49" s="21">
        <f>SUM('Frozen asparagus:Misc frozen vegetables'!P50)</f>
        <v>24.026468886366601</v>
      </c>
      <c r="K49" s="115">
        <f>SUM('Frozen asparagus:Misc frozen vegetables'!Q50)</f>
        <v>0.19522735928265436</v>
      </c>
      <c r="L49" s="119"/>
    </row>
    <row r="50" spans="1:12" ht="13.8" customHeight="1" x14ac:dyDescent="0.25">
      <c r="A50" s="29">
        <v>2016</v>
      </c>
      <c r="B50" s="15">
        <f>SUM('Frozen asparagus:Misc frozen vegetables'!B51)</f>
        <v>67.172778223780725</v>
      </c>
      <c r="C50" s="15">
        <f>SUM('Frozen asparagus:Misc frozen vegetables'!D51)</f>
        <v>34.927266662132894</v>
      </c>
      <c r="D50" s="15">
        <f>SUM('Frozen asparagus:Misc frozen vegetables'!F51)</f>
        <v>32.831630662404919</v>
      </c>
      <c r="E50" s="15">
        <f>SUM('Frozen asparagus:Misc frozen vegetables'!H51)</f>
        <v>32.831630662404919</v>
      </c>
      <c r="F50" s="30">
        <f t="shared" si="1"/>
        <v>60.54151366691535</v>
      </c>
      <c r="G50" s="15">
        <f>SUM('Frozen asparagus:Misc frozen vegetables'!K51)</f>
        <v>26.505361514983779</v>
      </c>
      <c r="H50" s="15">
        <f>SUM('Frozen asparagus:Misc frozen vegetables'!L51)</f>
        <v>1.1618788609307962</v>
      </c>
      <c r="I50" s="15">
        <f>SUM('Frozen asparagus:Misc frozen vegetables'!M51)</f>
        <v>32.938684767957596</v>
      </c>
      <c r="J50" s="15">
        <f>SUM('Frozen asparagus:Misc frozen vegetables'!P51)</f>
        <v>22.710188436798056</v>
      </c>
      <c r="K50" s="114">
        <f>SUM('Frozen asparagus:Misc frozen vegetables'!Q51)</f>
        <v>0.18694895448525736</v>
      </c>
      <c r="L50" s="119"/>
    </row>
    <row r="51" spans="1:12" ht="13.8" customHeight="1" x14ac:dyDescent="0.25">
      <c r="A51" s="29">
        <v>2017</v>
      </c>
      <c r="B51" s="15">
        <f>SUM('Frozen asparagus:Misc frozen vegetables'!B52)</f>
        <v>72.815371603934608</v>
      </c>
      <c r="C51" s="15">
        <f>SUM('Frozen asparagus:Misc frozen vegetables'!D52)</f>
        <v>37.703221037902075</v>
      </c>
      <c r="D51" s="15">
        <f>SUM('Frozen asparagus:Misc frozen vegetables'!F52)</f>
        <v>35.441027775627958</v>
      </c>
      <c r="E51" s="15">
        <f>SUM('Frozen asparagus:Misc frozen vegetables'!H52)</f>
        <v>35.441027775627958</v>
      </c>
      <c r="F51" s="30">
        <f t="shared" si="1"/>
        <v>60.750823947183989</v>
      </c>
      <c r="G51" s="15">
        <f>SUM('Frozen asparagus:Misc frozen vegetables'!K52)</f>
        <v>28.579433394340491</v>
      </c>
      <c r="H51" s="15">
        <f>SUM('Frozen asparagus:Misc frozen vegetables'!L52)</f>
        <v>1.2527970802998571</v>
      </c>
      <c r="I51" s="15">
        <f>SUM('Frozen asparagus:Misc frozen vegetables'!M52)</f>
        <v>35.516170827960799</v>
      </c>
      <c r="J51" s="15">
        <f>SUM('Frozen asparagus:Misc frozen vegetables'!P52)</f>
        <v>24.713519544179107</v>
      </c>
      <c r="K51" s="114">
        <f>SUM('Frozen asparagus:Misc frozen vegetables'!Q52)</f>
        <v>0.20156598595477798</v>
      </c>
      <c r="L51" s="119"/>
    </row>
    <row r="52" spans="1:12" ht="13.8" customHeight="1" x14ac:dyDescent="0.25">
      <c r="A52" s="59">
        <v>2018</v>
      </c>
      <c r="B52" s="15">
        <f>SUM('Frozen asparagus:Misc frozen vegetables'!B53)</f>
        <v>75.818404490794762</v>
      </c>
      <c r="C52" s="15">
        <f>SUM('Frozen asparagus:Misc frozen vegetables'!D53)</f>
        <v>39.521658077650685</v>
      </c>
      <c r="D52" s="15">
        <f>SUM('Frozen asparagus:Misc frozen vegetables'!F53)</f>
        <v>37.150358592991644</v>
      </c>
      <c r="E52" s="15">
        <f>SUM('Frozen asparagus:Misc frozen vegetables'!H53)</f>
        <v>37.150358592991644</v>
      </c>
      <c r="F52" s="31">
        <f>100-(G52/B52*100)</f>
        <v>60.521410186744511</v>
      </c>
      <c r="G52" s="15">
        <f>SUM('Frozen asparagus:Misc frozen vegetables'!K53)</f>
        <v>29.932036911875741</v>
      </c>
      <c r="H52" s="15">
        <f>SUM('Frozen asparagus:Misc frozen vegetables'!L53)</f>
        <v>1.3120892892877036</v>
      </c>
      <c r="I52" s="15">
        <f>SUM('Frozen asparagus:Misc frozen vegetables'!M53)</f>
        <v>37.197075306661752</v>
      </c>
      <c r="J52" s="15">
        <f>SUM('Frozen asparagus:Misc frozen vegetables'!P53)</f>
        <v>25.713688828231252</v>
      </c>
      <c r="K52" s="114">
        <f>SUM('Frozen asparagus:Misc frozen vegetables'!Q53)</f>
        <v>0.21085308812909223</v>
      </c>
      <c r="L52" s="119"/>
    </row>
    <row r="53" spans="1:12" ht="13.8" customHeight="1" x14ac:dyDescent="0.25">
      <c r="A53" s="59">
        <v>2019</v>
      </c>
      <c r="B53" s="15">
        <f>SUM('Frozen asparagus:Misc frozen vegetables'!B54)</f>
        <v>72.256856709121735</v>
      </c>
      <c r="C53" s="15">
        <f>SUM('Frozen asparagus:Misc frozen vegetables'!D54)</f>
        <v>38.022439977908959</v>
      </c>
      <c r="D53" s="15">
        <f>SUM('Frozen asparagus:Misc frozen vegetables'!F54)</f>
        <v>35.741093579234416</v>
      </c>
      <c r="E53" s="15">
        <f>SUM('Frozen asparagus:Misc frozen vegetables'!H54)</f>
        <v>35.741093579234416</v>
      </c>
      <c r="F53" s="31">
        <f>100-(G53/B53*100)</f>
        <v>59.94096756723247</v>
      </c>
      <c r="G53" s="15">
        <f>SUM('Frozen asparagus:Misc frozen vegetables'!K54)</f>
        <v>28.945397664005441</v>
      </c>
      <c r="H53" s="15">
        <f>SUM('Frozen asparagus:Misc frozen vegetables'!L54)</f>
        <v>1.2688393496550332</v>
      </c>
      <c r="I53" s="15">
        <f>SUM('Frozen asparagus:Misc frozen vegetables'!M54)</f>
        <v>35.970961143045358</v>
      </c>
      <c r="J53" s="15">
        <f>SUM('Frozen asparagus:Misc frozen vegetables'!P54)</f>
        <v>24.803947941063786</v>
      </c>
      <c r="K53" s="114">
        <f>SUM('Frozen asparagus:Misc frozen vegetables'!Q54)</f>
        <v>0.20307478657274391</v>
      </c>
      <c r="L53" s="119"/>
    </row>
    <row r="54" spans="1:12" ht="13.8" customHeight="1" x14ac:dyDescent="0.25">
      <c r="A54" s="59">
        <v>2020</v>
      </c>
      <c r="B54" s="172" t="s">
        <v>8</v>
      </c>
      <c r="C54" s="172" t="s">
        <v>8</v>
      </c>
      <c r="D54" s="172" t="s">
        <v>8</v>
      </c>
      <c r="E54" s="172" t="s">
        <v>8</v>
      </c>
      <c r="F54" s="172" t="s">
        <v>8</v>
      </c>
      <c r="G54" s="172" t="s">
        <v>8</v>
      </c>
      <c r="H54" s="172" t="s">
        <v>8</v>
      </c>
      <c r="I54" s="172" t="s">
        <v>8</v>
      </c>
      <c r="J54" s="172" t="s">
        <v>8</v>
      </c>
      <c r="K54" s="186" t="s">
        <v>8</v>
      </c>
      <c r="L54" s="119"/>
    </row>
    <row r="55" spans="1:12" ht="13.8" customHeight="1" x14ac:dyDescent="0.25">
      <c r="A55" s="19">
        <v>2021</v>
      </c>
      <c r="B55" s="174" t="s">
        <v>8</v>
      </c>
      <c r="C55" s="174" t="s">
        <v>8</v>
      </c>
      <c r="D55" s="174" t="s">
        <v>8</v>
      </c>
      <c r="E55" s="174" t="s">
        <v>8</v>
      </c>
      <c r="F55" s="174" t="s">
        <v>8</v>
      </c>
      <c r="G55" s="174" t="s">
        <v>8</v>
      </c>
      <c r="H55" s="174" t="s">
        <v>8</v>
      </c>
      <c r="I55" s="174" t="s">
        <v>8</v>
      </c>
      <c r="J55" s="174" t="s">
        <v>8</v>
      </c>
      <c r="K55" s="189" t="s">
        <v>8</v>
      </c>
      <c r="L55" s="119"/>
    </row>
    <row r="56" spans="1:12" ht="13.8" customHeight="1" thickBot="1" x14ac:dyDescent="0.3">
      <c r="A56" s="123">
        <v>2022</v>
      </c>
      <c r="B56" s="176" t="s">
        <v>8</v>
      </c>
      <c r="C56" s="176" t="s">
        <v>8</v>
      </c>
      <c r="D56" s="176" t="s">
        <v>8</v>
      </c>
      <c r="E56" s="176" t="s">
        <v>8</v>
      </c>
      <c r="F56" s="176" t="s">
        <v>8</v>
      </c>
      <c r="G56" s="176" t="s">
        <v>8</v>
      </c>
      <c r="H56" s="176" t="s">
        <v>8</v>
      </c>
      <c r="I56" s="176" t="s">
        <v>8</v>
      </c>
      <c r="J56" s="176" t="s">
        <v>8</v>
      </c>
      <c r="K56" s="188" t="s">
        <v>8</v>
      </c>
      <c r="L56" s="119"/>
    </row>
    <row r="57" spans="1:12" ht="15" customHeight="1" thickTop="1" x14ac:dyDescent="0.25">
      <c r="A57" s="7" t="s">
        <v>96</v>
      </c>
    </row>
    <row r="58" spans="1:12" ht="15" customHeight="1" x14ac:dyDescent="0.25">
      <c r="A58" s="7" t="s">
        <v>88</v>
      </c>
    </row>
    <row r="59" spans="1:12" ht="15" customHeight="1" x14ac:dyDescent="0.25">
      <c r="A59" s="7" t="s">
        <v>104</v>
      </c>
    </row>
    <row r="60" spans="1:12" ht="15" customHeight="1" x14ac:dyDescent="0.25">
      <c r="A60" s="7" t="s">
        <v>209</v>
      </c>
    </row>
    <row r="61" spans="1:12" ht="15" customHeight="1" x14ac:dyDescent="0.25">
      <c r="A61" s="7" t="s">
        <v>181</v>
      </c>
    </row>
    <row r="62" spans="1:12" ht="15" customHeight="1" x14ac:dyDescent="0.25">
      <c r="A62" s="7" t="s">
        <v>182</v>
      </c>
    </row>
    <row r="63" spans="1:12" ht="15" customHeight="1" x14ac:dyDescent="0.25">
      <c r="A63" s="7" t="s">
        <v>202</v>
      </c>
    </row>
    <row r="64" spans="1:12" ht="15" customHeight="1" x14ac:dyDescent="0.25">
      <c r="A64" s="7" t="s">
        <v>203</v>
      </c>
    </row>
    <row r="65" spans="1:1" ht="15" customHeight="1" x14ac:dyDescent="0.25">
      <c r="A65" s="7" t="s">
        <v>214</v>
      </c>
    </row>
  </sheetData>
  <phoneticPr fontId="0" type="noConversion"/>
  <printOptions horizontalCentered="1"/>
  <pageMargins left="0.5" right="0.5" top="0.61" bottom="0.56000000000000005" header="0.5" footer="0.5"/>
  <pageSetup scale="7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Q72"/>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7" ht="16.8" customHeight="1" thickBot="1" x14ac:dyDescent="0.3">
      <c r="A1" s="43" t="s">
        <v>215</v>
      </c>
      <c r="B1" s="129"/>
      <c r="C1" s="129"/>
      <c r="D1" s="129"/>
      <c r="E1" s="129"/>
      <c r="F1" s="43"/>
      <c r="G1" s="129"/>
      <c r="H1" s="43"/>
      <c r="I1" s="129"/>
      <c r="J1" s="129"/>
      <c r="K1" s="129"/>
      <c r="L1" s="129"/>
      <c r="M1" s="129"/>
      <c r="N1" s="129"/>
      <c r="O1" s="129"/>
      <c r="P1" s="129"/>
      <c r="Q1" s="129"/>
    </row>
    <row r="2" spans="1:17" ht="36" customHeight="1" thickTop="1" x14ac:dyDescent="0.25">
      <c r="A2" s="52" t="s">
        <v>0</v>
      </c>
      <c r="B2" s="53" t="s">
        <v>100</v>
      </c>
      <c r="C2" s="54" t="s">
        <v>3</v>
      </c>
      <c r="D2" s="53" t="s">
        <v>1</v>
      </c>
      <c r="E2" s="53" t="s">
        <v>219</v>
      </c>
      <c r="F2" s="53" t="s">
        <v>4</v>
      </c>
      <c r="G2" s="47" t="s">
        <v>5</v>
      </c>
      <c r="H2" s="48"/>
      <c r="I2" s="48"/>
      <c r="J2" s="53" t="s">
        <v>6</v>
      </c>
      <c r="K2" s="57" t="s">
        <v>70</v>
      </c>
      <c r="L2" s="49"/>
      <c r="M2" s="49"/>
      <c r="N2" s="53" t="s">
        <v>101</v>
      </c>
      <c r="O2" s="53" t="s">
        <v>200</v>
      </c>
      <c r="P2" s="54" t="s">
        <v>102</v>
      </c>
      <c r="Q2" s="54" t="s">
        <v>103</v>
      </c>
    </row>
    <row r="3" spans="1:17" ht="30" customHeight="1" x14ac:dyDescent="0.25">
      <c r="A3" s="51"/>
      <c r="B3" s="45"/>
      <c r="C3" s="45"/>
      <c r="D3" s="45"/>
      <c r="E3" s="45"/>
      <c r="F3" s="45"/>
      <c r="G3" s="55" t="s">
        <v>2</v>
      </c>
      <c r="H3" s="56" t="s">
        <v>92</v>
      </c>
      <c r="I3" s="55" t="s">
        <v>7</v>
      </c>
      <c r="J3" s="45"/>
      <c r="K3" s="45"/>
      <c r="L3" s="50"/>
      <c r="M3" s="50"/>
      <c r="N3" s="45"/>
      <c r="O3" s="45"/>
      <c r="P3" s="45"/>
      <c r="Q3" s="45"/>
    </row>
    <row r="4" spans="1:17"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2" t="s">
        <v>86</v>
      </c>
    </row>
    <row r="5" spans="1:17" ht="13.8" customHeight="1" x14ac:dyDescent="0.25">
      <c r="A5" s="13">
        <v>1970</v>
      </c>
      <c r="B5" s="14">
        <v>0.31725971948578902</v>
      </c>
      <c r="C5" s="15">
        <v>8</v>
      </c>
      <c r="D5" s="16">
        <f t="shared" ref="D5:D46" si="0">+B5-B5*(C5/100)</f>
        <v>0.29187894192692587</v>
      </c>
      <c r="E5" s="15">
        <v>18.756516925932999</v>
      </c>
      <c r="F5" s="16">
        <f t="shared" ref="F5:F46" si="1">+(D5-D5*(E5)/100)</f>
        <v>0.23713261878116787</v>
      </c>
      <c r="G5" s="15">
        <v>10</v>
      </c>
      <c r="H5" s="16">
        <f>F5-(F5*G5/100)</f>
        <v>0.21341935690305108</v>
      </c>
      <c r="I5" s="15">
        <v>12</v>
      </c>
      <c r="J5" s="17">
        <f t="shared" ref="J5:J46" si="2">100-(K5/B5*100)</f>
        <v>40.802748492911824</v>
      </c>
      <c r="K5" s="16">
        <f>+H5-H5*I5/100</f>
        <v>0.18780903407468497</v>
      </c>
      <c r="L5" s="16">
        <f t="shared" ref="L5:L46" si="3">+(K5/365)*16</f>
        <v>8.2327247813560531E-3</v>
      </c>
      <c r="M5" s="16">
        <f t="shared" ref="M5:M46" si="4">+L5*28.3495</f>
        <v>0.23339363118905343</v>
      </c>
      <c r="N5" s="15">
        <v>38</v>
      </c>
      <c r="O5" s="15">
        <v>88</v>
      </c>
      <c r="P5" s="18">
        <f t="shared" ref="P5:P46" si="5">+Q5*N5</f>
        <v>0.10078361346800035</v>
      </c>
      <c r="Q5" s="18">
        <f t="shared" ref="Q5:Q46" si="6">+M5/O5</f>
        <v>2.6522003544210619E-3</v>
      </c>
    </row>
    <row r="6" spans="1:17" ht="13.8" customHeight="1" x14ac:dyDescent="0.25">
      <c r="A6" s="19">
        <v>1971</v>
      </c>
      <c r="B6" s="20">
        <v>0.29995704537684009</v>
      </c>
      <c r="C6" s="21">
        <v>8</v>
      </c>
      <c r="D6" s="20">
        <f t="shared" si="0"/>
        <v>0.27596048174669291</v>
      </c>
      <c r="E6" s="21">
        <v>18.756516925932999</v>
      </c>
      <c r="F6" s="20">
        <f t="shared" si="1"/>
        <v>0.2241999072789882</v>
      </c>
      <c r="G6" s="21">
        <v>10</v>
      </c>
      <c r="H6" s="20">
        <f t="shared" ref="H6:H52" si="7">F6-(F6*G6/100)</f>
        <v>0.20177991655108937</v>
      </c>
      <c r="I6" s="21">
        <v>12</v>
      </c>
      <c r="J6" s="22">
        <f t="shared" si="2"/>
        <v>40.80274849291181</v>
      </c>
      <c r="K6" s="20">
        <f t="shared" ref="K6:K52" si="8">+H6-H6*I6/100</f>
        <v>0.17756632656495866</v>
      </c>
      <c r="L6" s="20">
        <f t="shared" si="3"/>
        <v>7.7837293836694205E-3</v>
      </c>
      <c r="M6" s="20">
        <f t="shared" si="4"/>
        <v>0.22066483616233623</v>
      </c>
      <c r="N6" s="21">
        <v>38</v>
      </c>
      <c r="O6" s="21">
        <v>88</v>
      </c>
      <c r="P6" s="23">
        <f t="shared" si="5"/>
        <v>9.5287088342827009E-2</v>
      </c>
      <c r="Q6" s="23">
        <f t="shared" si="6"/>
        <v>2.5075549563901844E-3</v>
      </c>
    </row>
    <row r="7" spans="1:17" ht="13.8" customHeight="1" x14ac:dyDescent="0.25">
      <c r="A7" s="19">
        <v>1972</v>
      </c>
      <c r="B7" s="20">
        <v>0.27904786179822388</v>
      </c>
      <c r="C7" s="21">
        <v>8</v>
      </c>
      <c r="D7" s="20">
        <f t="shared" si="0"/>
        <v>0.25672403285436596</v>
      </c>
      <c r="E7" s="21">
        <v>18.756516925932999</v>
      </c>
      <c r="F7" s="20">
        <f t="shared" si="1"/>
        <v>0.20857154617909901</v>
      </c>
      <c r="G7" s="21">
        <v>10</v>
      </c>
      <c r="H7" s="20">
        <f t="shared" si="7"/>
        <v>0.1877143915611891</v>
      </c>
      <c r="I7" s="21">
        <v>12</v>
      </c>
      <c r="J7" s="22">
        <f t="shared" si="2"/>
        <v>40.802748492911832</v>
      </c>
      <c r="K7" s="20">
        <f t="shared" si="8"/>
        <v>0.1651886645738464</v>
      </c>
      <c r="L7" s="20">
        <f t="shared" si="3"/>
        <v>7.2411469402234039E-3</v>
      </c>
      <c r="M7" s="20">
        <f t="shared" si="4"/>
        <v>0.20528289518186338</v>
      </c>
      <c r="N7" s="21">
        <v>38</v>
      </c>
      <c r="O7" s="21">
        <v>88</v>
      </c>
      <c r="P7" s="23">
        <f t="shared" si="5"/>
        <v>8.8644886555804631E-2</v>
      </c>
      <c r="Q7" s="23">
        <f t="shared" si="6"/>
        <v>2.3327601725211746E-3</v>
      </c>
    </row>
    <row r="8" spans="1:17" ht="13.8" customHeight="1" x14ac:dyDescent="0.25">
      <c r="A8" s="19">
        <v>1973</v>
      </c>
      <c r="B8" s="20">
        <v>0.26756768235421802</v>
      </c>
      <c r="C8" s="21">
        <v>8</v>
      </c>
      <c r="D8" s="20">
        <f t="shared" si="0"/>
        <v>0.24616226776588057</v>
      </c>
      <c r="E8" s="21">
        <v>18.756516925932999</v>
      </c>
      <c r="F8" s="20">
        <f t="shared" si="1"/>
        <v>0.19999080034711267</v>
      </c>
      <c r="G8" s="21">
        <v>10</v>
      </c>
      <c r="H8" s="20">
        <f t="shared" si="7"/>
        <v>0.1799917203124014</v>
      </c>
      <c r="I8" s="21">
        <v>12</v>
      </c>
      <c r="J8" s="22">
        <f t="shared" si="2"/>
        <v>40.802748492911824</v>
      </c>
      <c r="K8" s="20">
        <f t="shared" si="8"/>
        <v>0.15839271387491324</v>
      </c>
      <c r="L8" s="20">
        <f t="shared" si="3"/>
        <v>6.9432422520509917E-3</v>
      </c>
      <c r="M8" s="20">
        <f t="shared" si="4"/>
        <v>0.19683744622451957</v>
      </c>
      <c r="N8" s="21">
        <v>38</v>
      </c>
      <c r="O8" s="21">
        <v>88</v>
      </c>
      <c r="P8" s="23">
        <f t="shared" si="5"/>
        <v>8.4997988142406181E-2</v>
      </c>
      <c r="Q8" s="23">
        <f t="shared" si="6"/>
        <v>2.236789161642268E-3</v>
      </c>
    </row>
    <row r="9" spans="1:17" ht="13.8" customHeight="1" x14ac:dyDescent="0.25">
      <c r="A9" s="19">
        <v>1974</v>
      </c>
      <c r="B9" s="20">
        <v>0.33340503334050331</v>
      </c>
      <c r="C9" s="21">
        <v>8</v>
      </c>
      <c r="D9" s="20">
        <f t="shared" si="0"/>
        <v>0.30673263067326306</v>
      </c>
      <c r="E9" s="21">
        <v>18.756516925932999</v>
      </c>
      <c r="F9" s="20">
        <f t="shared" si="1"/>
        <v>0.24920027288367291</v>
      </c>
      <c r="G9" s="21">
        <v>10</v>
      </c>
      <c r="H9" s="20">
        <f t="shared" si="7"/>
        <v>0.22428024559530563</v>
      </c>
      <c r="I9" s="21">
        <v>12</v>
      </c>
      <c r="J9" s="22">
        <f t="shared" si="2"/>
        <v>40.80274849291181</v>
      </c>
      <c r="K9" s="20">
        <f t="shared" si="8"/>
        <v>0.19736661612386897</v>
      </c>
      <c r="L9" s="20">
        <f t="shared" si="3"/>
        <v>8.6516872821422019E-3</v>
      </c>
      <c r="M9" s="20">
        <f t="shared" si="4"/>
        <v>0.24527100860509035</v>
      </c>
      <c r="N9" s="21">
        <v>38</v>
      </c>
      <c r="O9" s="21">
        <v>88</v>
      </c>
      <c r="P9" s="23">
        <f t="shared" si="5"/>
        <v>0.10591248098856174</v>
      </c>
      <c r="Q9" s="23">
        <f t="shared" si="6"/>
        <v>2.7871705523305722E-3</v>
      </c>
    </row>
    <row r="10" spans="1:17" ht="13.8" customHeight="1" x14ac:dyDescent="0.25">
      <c r="A10" s="19">
        <v>1975</v>
      </c>
      <c r="B10" s="20">
        <v>0.30883490065887853</v>
      </c>
      <c r="C10" s="21">
        <v>8</v>
      </c>
      <c r="D10" s="20">
        <f t="shared" si="0"/>
        <v>0.28412810860616827</v>
      </c>
      <c r="E10" s="21">
        <v>18.756516925932999</v>
      </c>
      <c r="F10" s="20">
        <f t="shared" si="1"/>
        <v>0.23083557182411901</v>
      </c>
      <c r="G10" s="21">
        <v>10</v>
      </c>
      <c r="H10" s="20">
        <f t="shared" si="7"/>
        <v>0.20775201464170712</v>
      </c>
      <c r="I10" s="21">
        <v>12</v>
      </c>
      <c r="J10" s="22">
        <f t="shared" si="2"/>
        <v>40.802748492911824</v>
      </c>
      <c r="K10" s="20">
        <f t="shared" si="8"/>
        <v>0.18282177288470225</v>
      </c>
      <c r="L10" s="20">
        <f t="shared" si="3"/>
        <v>8.0141051127540705E-3</v>
      </c>
      <c r="M10" s="20">
        <f t="shared" si="4"/>
        <v>0.22719587289402152</v>
      </c>
      <c r="N10" s="21">
        <v>38</v>
      </c>
      <c r="O10" s="21">
        <v>88</v>
      </c>
      <c r="P10" s="23">
        <f t="shared" si="5"/>
        <v>9.8107308749691119E-2</v>
      </c>
      <c r="Q10" s="23">
        <f t="shared" si="6"/>
        <v>2.5817712828866083E-3</v>
      </c>
    </row>
    <row r="11" spans="1:17" ht="13.8" customHeight="1" x14ac:dyDescent="0.25">
      <c r="A11" s="13">
        <v>1976</v>
      </c>
      <c r="B11" s="14">
        <v>0.34627468067053457</v>
      </c>
      <c r="C11" s="15">
        <v>8</v>
      </c>
      <c r="D11" s="16">
        <f t="shared" si="0"/>
        <v>0.31857270621689182</v>
      </c>
      <c r="E11" s="15">
        <v>18.756516925932999</v>
      </c>
      <c r="F11" s="16">
        <f t="shared" si="1"/>
        <v>0.2588195626539177</v>
      </c>
      <c r="G11" s="15">
        <v>10</v>
      </c>
      <c r="H11" s="16">
        <f t="shared" si="7"/>
        <v>0.23293760638852593</v>
      </c>
      <c r="I11" s="15">
        <v>12</v>
      </c>
      <c r="J11" s="17">
        <f t="shared" si="2"/>
        <v>40.802748492911824</v>
      </c>
      <c r="K11" s="16">
        <f t="shared" si="8"/>
        <v>0.20498509362190281</v>
      </c>
      <c r="L11" s="16">
        <f t="shared" si="3"/>
        <v>8.9856479395902609E-3</v>
      </c>
      <c r="M11" s="16">
        <f t="shared" si="4"/>
        <v>0.25473862626341409</v>
      </c>
      <c r="N11" s="15">
        <v>38</v>
      </c>
      <c r="O11" s="15">
        <v>88</v>
      </c>
      <c r="P11" s="18">
        <f t="shared" si="5"/>
        <v>0.11000077043192881</v>
      </c>
      <c r="Q11" s="18">
        <f t="shared" si="6"/>
        <v>2.8947571166297054E-3</v>
      </c>
    </row>
    <row r="12" spans="1:17" ht="13.8" customHeight="1" x14ac:dyDescent="0.25">
      <c r="A12" s="13">
        <v>1977</v>
      </c>
      <c r="B12" s="14">
        <v>0.34871208096658635</v>
      </c>
      <c r="C12" s="15">
        <v>8</v>
      </c>
      <c r="D12" s="16">
        <f t="shared" si="0"/>
        <v>0.32081511448925942</v>
      </c>
      <c r="E12" s="15">
        <v>18.756516925932999</v>
      </c>
      <c r="F12" s="16">
        <f t="shared" si="1"/>
        <v>0.26064137323913017</v>
      </c>
      <c r="G12" s="15">
        <v>10</v>
      </c>
      <c r="H12" s="16">
        <f t="shared" si="7"/>
        <v>0.23457723591521715</v>
      </c>
      <c r="I12" s="15">
        <v>12</v>
      </c>
      <c r="J12" s="17">
        <f t="shared" si="2"/>
        <v>40.802748492911824</v>
      </c>
      <c r="K12" s="16">
        <f t="shared" si="8"/>
        <v>0.20642796760539109</v>
      </c>
      <c r="L12" s="16">
        <f t="shared" si="3"/>
        <v>9.0488972100993357E-3</v>
      </c>
      <c r="M12" s="16">
        <f t="shared" si="4"/>
        <v>0.25653171145771109</v>
      </c>
      <c r="N12" s="15">
        <v>38</v>
      </c>
      <c r="O12" s="15">
        <v>88</v>
      </c>
      <c r="P12" s="18">
        <f t="shared" si="5"/>
        <v>0.11077505722037524</v>
      </c>
      <c r="Q12" s="18">
        <f t="shared" si="6"/>
        <v>2.9151330847467169E-3</v>
      </c>
    </row>
    <row r="13" spans="1:17" ht="13.8" customHeight="1" x14ac:dyDescent="0.25">
      <c r="A13" s="13">
        <v>1978</v>
      </c>
      <c r="B13" s="14">
        <v>0.3526742592717389</v>
      </c>
      <c r="C13" s="15">
        <v>8</v>
      </c>
      <c r="D13" s="16">
        <f t="shared" si="0"/>
        <v>0.32446031852999979</v>
      </c>
      <c r="E13" s="15">
        <v>18.756516925932999</v>
      </c>
      <c r="F13" s="16">
        <f t="shared" si="1"/>
        <v>0.26360286396698429</v>
      </c>
      <c r="G13" s="15">
        <v>10</v>
      </c>
      <c r="H13" s="16">
        <f t="shared" si="7"/>
        <v>0.23724257757028586</v>
      </c>
      <c r="I13" s="15">
        <v>12</v>
      </c>
      <c r="J13" s="17">
        <f t="shared" si="2"/>
        <v>40.80274849291181</v>
      </c>
      <c r="K13" s="16">
        <f t="shared" si="8"/>
        <v>0.20877346826185156</v>
      </c>
      <c r="L13" s="16">
        <f t="shared" si="3"/>
        <v>9.1517136772318493E-3</v>
      </c>
      <c r="M13" s="16">
        <f t="shared" si="4"/>
        <v>0.25944650689268428</v>
      </c>
      <c r="N13" s="15">
        <v>38</v>
      </c>
      <c r="O13" s="15">
        <v>88</v>
      </c>
      <c r="P13" s="18">
        <f t="shared" si="5"/>
        <v>0.11203371888547729</v>
      </c>
      <c r="Q13" s="18">
        <f t="shared" si="6"/>
        <v>2.9482557601441394E-3</v>
      </c>
    </row>
    <row r="14" spans="1:17" ht="13.8" customHeight="1" x14ac:dyDescent="0.25">
      <c r="A14" s="13">
        <v>1979</v>
      </c>
      <c r="B14" s="14">
        <v>0.36835440225722604</v>
      </c>
      <c r="C14" s="15">
        <v>8</v>
      </c>
      <c r="D14" s="16">
        <f t="shared" si="0"/>
        <v>0.33888605007664796</v>
      </c>
      <c r="E14" s="15">
        <v>18.756516925932999</v>
      </c>
      <c r="F14" s="16">
        <f t="shared" si="1"/>
        <v>0.27532283073439567</v>
      </c>
      <c r="G14" s="15">
        <v>10</v>
      </c>
      <c r="H14" s="16">
        <f t="shared" si="7"/>
        <v>0.2477905476609561</v>
      </c>
      <c r="I14" s="15">
        <v>12</v>
      </c>
      <c r="J14" s="17">
        <f t="shared" si="2"/>
        <v>40.802748492911824</v>
      </c>
      <c r="K14" s="16">
        <f t="shared" si="8"/>
        <v>0.21805568194164138</v>
      </c>
      <c r="L14" s="16">
        <f t="shared" si="3"/>
        <v>9.5586052357979779E-3</v>
      </c>
      <c r="M14" s="16">
        <f t="shared" si="4"/>
        <v>0.27098167913225474</v>
      </c>
      <c r="N14" s="15">
        <v>38</v>
      </c>
      <c r="O14" s="15">
        <v>88</v>
      </c>
      <c r="P14" s="18">
        <f t="shared" si="5"/>
        <v>0.11701481598892818</v>
      </c>
      <c r="Q14" s="18">
        <f t="shared" si="6"/>
        <v>3.0793372628665312E-3</v>
      </c>
    </row>
    <row r="15" spans="1:17" ht="13.8" customHeight="1" x14ac:dyDescent="0.25">
      <c r="A15" s="13">
        <v>1980</v>
      </c>
      <c r="B15" s="14">
        <v>0.28543073693825044</v>
      </c>
      <c r="C15" s="15">
        <v>8</v>
      </c>
      <c r="D15" s="16">
        <f t="shared" si="0"/>
        <v>0.26259627798319041</v>
      </c>
      <c r="E15" s="15">
        <v>18.756516925932999</v>
      </c>
      <c r="F15" s="16">
        <f t="shared" si="1"/>
        <v>0.21334236265640322</v>
      </c>
      <c r="G15" s="15">
        <v>10</v>
      </c>
      <c r="H15" s="16">
        <f t="shared" si="7"/>
        <v>0.1920081263907629</v>
      </c>
      <c r="I15" s="15">
        <v>12</v>
      </c>
      <c r="J15" s="17">
        <f t="shared" si="2"/>
        <v>40.802748492911824</v>
      </c>
      <c r="K15" s="16">
        <f t="shared" si="8"/>
        <v>0.16896715122387135</v>
      </c>
      <c r="L15" s="16">
        <f t="shared" si="3"/>
        <v>7.4067792317313464E-3</v>
      </c>
      <c r="M15" s="16">
        <f t="shared" si="4"/>
        <v>0.20997848782996781</v>
      </c>
      <c r="N15" s="15">
        <v>38</v>
      </c>
      <c r="O15" s="15">
        <v>88</v>
      </c>
      <c r="P15" s="18">
        <f t="shared" si="5"/>
        <v>9.0672528835667926E-2</v>
      </c>
      <c r="Q15" s="18">
        <f t="shared" si="6"/>
        <v>2.3861191798859979E-3</v>
      </c>
    </row>
    <row r="16" spans="1:17" ht="13.8" customHeight="1" x14ac:dyDescent="0.25">
      <c r="A16" s="19">
        <v>1981</v>
      </c>
      <c r="B16" s="20">
        <v>0.36353200038266514</v>
      </c>
      <c r="C16" s="21">
        <v>8</v>
      </c>
      <c r="D16" s="20">
        <f t="shared" si="0"/>
        <v>0.33444944035205193</v>
      </c>
      <c r="E16" s="21">
        <v>18.756516925932999</v>
      </c>
      <c r="F16" s="20">
        <f t="shared" si="1"/>
        <v>0.27171837446373115</v>
      </c>
      <c r="G16" s="21">
        <v>10</v>
      </c>
      <c r="H16" s="20">
        <f t="shared" si="7"/>
        <v>0.24454653701735804</v>
      </c>
      <c r="I16" s="21">
        <v>12</v>
      </c>
      <c r="J16" s="22">
        <f t="shared" si="2"/>
        <v>40.80274849291181</v>
      </c>
      <c r="K16" s="20">
        <f t="shared" si="8"/>
        <v>0.21520095257527508</v>
      </c>
      <c r="L16" s="20">
        <f t="shared" si="3"/>
        <v>9.4334664142586341E-3</v>
      </c>
      <c r="M16" s="20">
        <f t="shared" si="4"/>
        <v>0.26743405611102516</v>
      </c>
      <c r="N16" s="21">
        <v>38</v>
      </c>
      <c r="O16" s="21">
        <v>88</v>
      </c>
      <c r="P16" s="23">
        <f t="shared" si="5"/>
        <v>0.11548288786612451</v>
      </c>
      <c r="Q16" s="23">
        <f t="shared" si="6"/>
        <v>3.0390233648980134E-3</v>
      </c>
    </row>
    <row r="17" spans="1:17" ht="13.8" customHeight="1" x14ac:dyDescent="0.25">
      <c r="A17" s="19">
        <v>1982</v>
      </c>
      <c r="B17" s="20">
        <v>0.31956862542422509</v>
      </c>
      <c r="C17" s="21">
        <v>8</v>
      </c>
      <c r="D17" s="20">
        <f t="shared" si="0"/>
        <v>0.29400313539028711</v>
      </c>
      <c r="E17" s="21">
        <v>18.756516925932999</v>
      </c>
      <c r="F17" s="20">
        <f t="shared" si="1"/>
        <v>0.23885838753803421</v>
      </c>
      <c r="G17" s="21">
        <v>10</v>
      </c>
      <c r="H17" s="20">
        <f t="shared" si="7"/>
        <v>0.21497254878423078</v>
      </c>
      <c r="I17" s="21">
        <v>12</v>
      </c>
      <c r="J17" s="22">
        <f t="shared" si="2"/>
        <v>40.802748492911824</v>
      </c>
      <c r="K17" s="20">
        <f t="shared" si="8"/>
        <v>0.18917584293012307</v>
      </c>
      <c r="L17" s="20">
        <f t="shared" si="3"/>
        <v>8.292639690087587E-3</v>
      </c>
      <c r="M17" s="20">
        <f t="shared" si="4"/>
        <v>0.23509218889413805</v>
      </c>
      <c r="N17" s="21">
        <v>38</v>
      </c>
      <c r="O17" s="21">
        <v>88</v>
      </c>
      <c r="P17" s="23">
        <f t="shared" si="5"/>
        <v>0.10151708156792325</v>
      </c>
      <c r="Q17" s="23">
        <f t="shared" si="6"/>
        <v>2.6715021465242958E-3</v>
      </c>
    </row>
    <row r="18" spans="1:17" ht="13.8" customHeight="1" x14ac:dyDescent="0.25">
      <c r="A18" s="19">
        <v>1983</v>
      </c>
      <c r="B18" s="20">
        <v>0.29363185905670763</v>
      </c>
      <c r="C18" s="21">
        <v>8</v>
      </c>
      <c r="D18" s="20">
        <f t="shared" si="0"/>
        <v>0.27014131033217104</v>
      </c>
      <c r="E18" s="21">
        <v>18.756516925932999</v>
      </c>
      <c r="F18" s="20">
        <f t="shared" si="1"/>
        <v>0.21947220973578019</v>
      </c>
      <c r="G18" s="21">
        <v>10</v>
      </c>
      <c r="H18" s="20">
        <f t="shared" si="7"/>
        <v>0.19752498876220217</v>
      </c>
      <c r="I18" s="21">
        <v>12</v>
      </c>
      <c r="J18" s="22">
        <f t="shared" si="2"/>
        <v>40.802748492911824</v>
      </c>
      <c r="K18" s="20">
        <f t="shared" si="8"/>
        <v>0.1738219901107379</v>
      </c>
      <c r="L18" s="20">
        <f t="shared" si="3"/>
        <v>7.6195940870460452E-3</v>
      </c>
      <c r="M18" s="20">
        <f t="shared" si="4"/>
        <v>0.21601168257071185</v>
      </c>
      <c r="N18" s="21">
        <v>38</v>
      </c>
      <c r="O18" s="21">
        <v>88</v>
      </c>
      <c r="P18" s="23">
        <f t="shared" si="5"/>
        <v>9.3277772019171035E-2</v>
      </c>
      <c r="Q18" s="23">
        <f t="shared" si="6"/>
        <v>2.4546782110308166E-3</v>
      </c>
    </row>
    <row r="19" spans="1:17" ht="13.8" customHeight="1" x14ac:dyDescent="0.25">
      <c r="A19" s="19">
        <v>1984</v>
      </c>
      <c r="B19" s="20">
        <v>0.30675106199333191</v>
      </c>
      <c r="C19" s="21">
        <v>8</v>
      </c>
      <c r="D19" s="20">
        <f t="shared" si="0"/>
        <v>0.28221097703386533</v>
      </c>
      <c r="E19" s="21">
        <v>18.756516925932999</v>
      </c>
      <c r="F19" s="20">
        <f t="shared" si="1"/>
        <v>0.22927802735966749</v>
      </c>
      <c r="G19" s="21">
        <v>10</v>
      </c>
      <c r="H19" s="20">
        <f t="shared" si="7"/>
        <v>0.20635022462370073</v>
      </c>
      <c r="I19" s="21">
        <v>12</v>
      </c>
      <c r="J19" s="22">
        <f t="shared" si="2"/>
        <v>40.802748492911832</v>
      </c>
      <c r="K19" s="20">
        <f t="shared" si="8"/>
        <v>0.18158819766885664</v>
      </c>
      <c r="L19" s="20">
        <f t="shared" si="3"/>
        <v>7.9600305827444012E-3</v>
      </c>
      <c r="M19" s="20">
        <f t="shared" si="4"/>
        <v>0.2256628870055124</v>
      </c>
      <c r="N19" s="21">
        <v>38</v>
      </c>
      <c r="O19" s="21">
        <v>88</v>
      </c>
      <c r="P19" s="23">
        <f t="shared" si="5"/>
        <v>9.7445337570562174E-2</v>
      </c>
      <c r="Q19" s="23">
        <f t="shared" si="6"/>
        <v>2.5643509886990046E-3</v>
      </c>
    </row>
    <row r="20" spans="1:17" ht="13.8" customHeight="1" x14ac:dyDescent="0.25">
      <c r="A20" s="19">
        <v>1985</v>
      </c>
      <c r="B20" s="20">
        <v>0.32876804240436786</v>
      </c>
      <c r="C20" s="21">
        <v>8</v>
      </c>
      <c r="D20" s="20">
        <f t="shared" si="0"/>
        <v>0.30246659901201844</v>
      </c>
      <c r="E20" s="21">
        <v>18.756516925932999</v>
      </c>
      <c r="F20" s="20">
        <f t="shared" si="1"/>
        <v>0.24573440017303533</v>
      </c>
      <c r="G20" s="21">
        <v>10</v>
      </c>
      <c r="H20" s="20">
        <f t="shared" si="7"/>
        <v>0.22116096015573181</v>
      </c>
      <c r="I20" s="21">
        <v>12</v>
      </c>
      <c r="J20" s="22">
        <f t="shared" si="2"/>
        <v>40.80274849291181</v>
      </c>
      <c r="K20" s="20">
        <f t="shared" si="8"/>
        <v>0.19462164493704398</v>
      </c>
      <c r="L20" s="20">
        <f t="shared" si="3"/>
        <v>8.531359778062202E-3</v>
      </c>
      <c r="M20" s="20">
        <f t="shared" si="4"/>
        <v>0.24185978402817437</v>
      </c>
      <c r="N20" s="21">
        <v>38</v>
      </c>
      <c r="O20" s="21">
        <v>88</v>
      </c>
      <c r="P20" s="23">
        <f t="shared" si="5"/>
        <v>0.10443945219398439</v>
      </c>
      <c r="Q20" s="23">
        <f t="shared" si="6"/>
        <v>2.7484066366837995E-3</v>
      </c>
    </row>
    <row r="21" spans="1:17" ht="13.8" customHeight="1" x14ac:dyDescent="0.25">
      <c r="A21" s="13">
        <v>1986</v>
      </c>
      <c r="B21" s="14">
        <v>0.3266140593639752</v>
      </c>
      <c r="C21" s="15">
        <v>8</v>
      </c>
      <c r="D21" s="16">
        <f t="shared" si="0"/>
        <v>0.3004849346148572</v>
      </c>
      <c r="E21" s="15">
        <v>18.756516925932999</v>
      </c>
      <c r="F21" s="16">
        <f t="shared" si="1"/>
        <v>0.24412442699394279</v>
      </c>
      <c r="G21" s="15">
        <v>10</v>
      </c>
      <c r="H21" s="16">
        <f t="shared" si="7"/>
        <v>0.21971198429454852</v>
      </c>
      <c r="I21" s="15">
        <v>12</v>
      </c>
      <c r="J21" s="17">
        <f t="shared" si="2"/>
        <v>40.80274849291181</v>
      </c>
      <c r="K21" s="16">
        <f t="shared" si="8"/>
        <v>0.19334654617920272</v>
      </c>
      <c r="L21" s="16">
        <f t="shared" si="3"/>
        <v>8.4754650379924475E-3</v>
      </c>
      <c r="M21" s="16">
        <f t="shared" si="4"/>
        <v>0.24027519609456688</v>
      </c>
      <c r="N21" s="15">
        <v>38</v>
      </c>
      <c r="O21" s="15">
        <v>88</v>
      </c>
      <c r="P21" s="18">
        <f t="shared" si="5"/>
        <v>0.10375519831356296</v>
      </c>
      <c r="Q21" s="18">
        <f t="shared" si="6"/>
        <v>2.730399955620078E-3</v>
      </c>
    </row>
    <row r="22" spans="1:17" ht="13.8" customHeight="1" x14ac:dyDescent="0.25">
      <c r="A22" s="13">
        <v>1987</v>
      </c>
      <c r="B22" s="14">
        <v>0.25864483286931028</v>
      </c>
      <c r="C22" s="15">
        <v>8</v>
      </c>
      <c r="D22" s="16">
        <f t="shared" si="0"/>
        <v>0.23795324623976546</v>
      </c>
      <c r="E22" s="15">
        <v>18.756516925932999</v>
      </c>
      <c r="F22" s="16">
        <f t="shared" si="1"/>
        <v>0.19332150533299683</v>
      </c>
      <c r="G22" s="15">
        <v>10</v>
      </c>
      <c r="H22" s="16">
        <f t="shared" si="7"/>
        <v>0.17398935479969715</v>
      </c>
      <c r="I22" s="15">
        <v>12</v>
      </c>
      <c r="J22" s="17">
        <f t="shared" si="2"/>
        <v>40.80274849291181</v>
      </c>
      <c r="K22" s="16">
        <f t="shared" si="8"/>
        <v>0.1531106322237335</v>
      </c>
      <c r="L22" s="16">
        <f t="shared" si="3"/>
        <v>6.7116989467937973E-3</v>
      </c>
      <c r="M22" s="16">
        <f t="shared" si="4"/>
        <v>0.19027330929213074</v>
      </c>
      <c r="N22" s="15">
        <v>38</v>
      </c>
      <c r="O22" s="15">
        <v>88</v>
      </c>
      <c r="P22" s="18">
        <f t="shared" si="5"/>
        <v>8.2163474467056463E-2</v>
      </c>
      <c r="Q22" s="18">
        <f t="shared" si="6"/>
        <v>2.1621966965014857E-3</v>
      </c>
    </row>
    <row r="23" spans="1:17" ht="13.8" customHeight="1" x14ac:dyDescent="0.25">
      <c r="A23" s="13">
        <v>1988</v>
      </c>
      <c r="B23" s="14">
        <v>0.2558964333669359</v>
      </c>
      <c r="C23" s="15">
        <v>8</v>
      </c>
      <c r="D23" s="16">
        <f t="shared" si="0"/>
        <v>0.23542471869758103</v>
      </c>
      <c r="E23" s="15">
        <v>18.756516925932999</v>
      </c>
      <c r="F23" s="16">
        <f t="shared" si="1"/>
        <v>0.19126724148723909</v>
      </c>
      <c r="G23" s="15">
        <v>10</v>
      </c>
      <c r="H23" s="16">
        <f t="shared" si="7"/>
        <v>0.17214051733851518</v>
      </c>
      <c r="I23" s="15">
        <v>12</v>
      </c>
      <c r="J23" s="17">
        <f t="shared" si="2"/>
        <v>40.802748492911824</v>
      </c>
      <c r="K23" s="16">
        <f t="shared" si="8"/>
        <v>0.15148365525789337</v>
      </c>
      <c r="L23" s="16">
        <f t="shared" si="3"/>
        <v>6.6403794085651887E-3</v>
      </c>
      <c r="M23" s="16">
        <f t="shared" si="4"/>
        <v>0.18825143604311881</v>
      </c>
      <c r="N23" s="15">
        <v>38</v>
      </c>
      <c r="O23" s="15">
        <v>88</v>
      </c>
      <c r="P23" s="18">
        <f t="shared" si="5"/>
        <v>8.1290392836801312E-2</v>
      </c>
      <c r="Q23" s="18">
        <f t="shared" si="6"/>
        <v>2.1392208641263502E-3</v>
      </c>
    </row>
    <row r="24" spans="1:17" ht="13.8" customHeight="1" x14ac:dyDescent="0.25">
      <c r="A24" s="13">
        <v>1989</v>
      </c>
      <c r="B24" s="14">
        <v>0.33678065189090411</v>
      </c>
      <c r="C24" s="15">
        <v>8</v>
      </c>
      <c r="D24" s="16">
        <f t="shared" si="0"/>
        <v>0.30983819973963178</v>
      </c>
      <c r="E24" s="15">
        <v>18.756516925932999</v>
      </c>
      <c r="F24" s="16">
        <f t="shared" si="1"/>
        <v>0.25172334536246166</v>
      </c>
      <c r="G24" s="15">
        <v>10</v>
      </c>
      <c r="H24" s="16">
        <f t="shared" si="7"/>
        <v>0.22655101082621548</v>
      </c>
      <c r="I24" s="15">
        <v>12</v>
      </c>
      <c r="J24" s="17">
        <f t="shared" si="2"/>
        <v>40.802748492911824</v>
      </c>
      <c r="K24" s="16">
        <f t="shared" si="8"/>
        <v>0.19936488952706963</v>
      </c>
      <c r="L24" s="16">
        <f t="shared" si="3"/>
        <v>8.7392828285838744E-3</v>
      </c>
      <c r="M24" s="16">
        <f t="shared" si="4"/>
        <v>0.24775429854893855</v>
      </c>
      <c r="N24" s="15">
        <v>38</v>
      </c>
      <c r="O24" s="15">
        <v>88</v>
      </c>
      <c r="P24" s="18">
        <f t="shared" si="5"/>
        <v>0.10698481073704164</v>
      </c>
      <c r="Q24" s="18">
        <f t="shared" si="6"/>
        <v>2.8153897562379379E-3</v>
      </c>
    </row>
    <row r="25" spans="1:17" ht="13.8" customHeight="1" x14ac:dyDescent="0.25">
      <c r="A25" s="13">
        <v>1990</v>
      </c>
      <c r="B25" s="14">
        <v>0.31703260678361816</v>
      </c>
      <c r="C25" s="15">
        <v>8</v>
      </c>
      <c r="D25" s="16">
        <f t="shared" si="0"/>
        <v>0.29166999824092871</v>
      </c>
      <c r="E25" s="15">
        <v>18.756516925932999</v>
      </c>
      <c r="F25" s="16">
        <f t="shared" si="1"/>
        <v>0.23696286565300043</v>
      </c>
      <c r="G25" s="15">
        <v>10</v>
      </c>
      <c r="H25" s="16">
        <f t="shared" si="7"/>
        <v>0.21326657908770039</v>
      </c>
      <c r="I25" s="15">
        <v>12</v>
      </c>
      <c r="J25" s="17">
        <f t="shared" si="2"/>
        <v>40.802748492911824</v>
      </c>
      <c r="K25" s="16">
        <f t="shared" si="8"/>
        <v>0.18767458959717634</v>
      </c>
      <c r="L25" s="16">
        <f t="shared" si="3"/>
        <v>8.2268313248077297E-3</v>
      </c>
      <c r="M25" s="16">
        <f t="shared" si="4"/>
        <v>0.23322655464263672</v>
      </c>
      <c r="N25" s="15">
        <v>38</v>
      </c>
      <c r="O25" s="15">
        <v>88</v>
      </c>
      <c r="P25" s="18">
        <f t="shared" si="5"/>
        <v>0.10071146677750223</v>
      </c>
      <c r="Q25" s="18">
        <f t="shared" si="6"/>
        <v>2.65030175730269E-3</v>
      </c>
    </row>
    <row r="26" spans="1:17" ht="13.8" customHeight="1" x14ac:dyDescent="0.25">
      <c r="A26" s="19">
        <v>1991</v>
      </c>
      <c r="B26" s="20">
        <v>0.29902206372562551</v>
      </c>
      <c r="C26" s="21">
        <v>8</v>
      </c>
      <c r="D26" s="20">
        <f t="shared" si="0"/>
        <v>0.27510029862757546</v>
      </c>
      <c r="E26" s="21">
        <v>18.756516925932999</v>
      </c>
      <c r="F26" s="20">
        <f t="shared" si="1"/>
        <v>0.22350106455220203</v>
      </c>
      <c r="G26" s="21">
        <v>10</v>
      </c>
      <c r="H26" s="20">
        <f t="shared" si="7"/>
        <v>0.20115095809698183</v>
      </c>
      <c r="I26" s="21">
        <v>12</v>
      </c>
      <c r="J26" s="22">
        <f t="shared" si="2"/>
        <v>40.802748492911824</v>
      </c>
      <c r="K26" s="20">
        <f t="shared" si="8"/>
        <v>0.17701284312534402</v>
      </c>
      <c r="L26" s="20">
        <f t="shared" si="3"/>
        <v>7.7594670959054909E-3</v>
      </c>
      <c r="M26" s="20">
        <f t="shared" si="4"/>
        <v>0.21997701243537271</v>
      </c>
      <c r="N26" s="21">
        <v>38</v>
      </c>
      <c r="O26" s="21">
        <v>88</v>
      </c>
      <c r="P26" s="23">
        <f t="shared" si="5"/>
        <v>9.4990073551638216E-2</v>
      </c>
      <c r="Q26" s="23">
        <f t="shared" si="6"/>
        <v>2.4997387776746899E-3</v>
      </c>
    </row>
    <row r="27" spans="1:17" ht="13.8" customHeight="1" x14ac:dyDescent="0.25">
      <c r="A27" s="19">
        <v>1992</v>
      </c>
      <c r="B27" s="20">
        <v>0.2822175683355781</v>
      </c>
      <c r="C27" s="21">
        <v>8</v>
      </c>
      <c r="D27" s="20">
        <f t="shared" si="0"/>
        <v>0.25964016286873187</v>
      </c>
      <c r="E27" s="21">
        <v>18.756516925932999</v>
      </c>
      <c r="F27" s="20">
        <f t="shared" si="1"/>
        <v>0.21094071177373819</v>
      </c>
      <c r="G27" s="21">
        <v>10</v>
      </c>
      <c r="H27" s="20">
        <f t="shared" si="7"/>
        <v>0.18984664059636436</v>
      </c>
      <c r="I27" s="21">
        <v>12</v>
      </c>
      <c r="J27" s="22">
        <f t="shared" si="2"/>
        <v>40.80274849291181</v>
      </c>
      <c r="K27" s="20">
        <f t="shared" si="8"/>
        <v>0.16706504372480063</v>
      </c>
      <c r="L27" s="20">
        <f t="shared" si="3"/>
        <v>7.3233991769775623E-3</v>
      </c>
      <c r="M27" s="20">
        <f t="shared" si="4"/>
        <v>0.20761470496772538</v>
      </c>
      <c r="N27" s="21">
        <v>38</v>
      </c>
      <c r="O27" s="21">
        <v>88</v>
      </c>
      <c r="P27" s="23">
        <f t="shared" si="5"/>
        <v>8.9651804417881426E-2</v>
      </c>
      <c r="Q27" s="23">
        <f t="shared" si="6"/>
        <v>2.3592580109968796E-3</v>
      </c>
    </row>
    <row r="28" spans="1:17" ht="13.8" customHeight="1" x14ac:dyDescent="0.25">
      <c r="A28" s="19">
        <v>1993</v>
      </c>
      <c r="B28" s="20">
        <v>0.34773587443084669</v>
      </c>
      <c r="C28" s="21">
        <v>8</v>
      </c>
      <c r="D28" s="20">
        <f t="shared" si="0"/>
        <v>0.31991700447637894</v>
      </c>
      <c r="E28" s="21">
        <v>18.756516925932999</v>
      </c>
      <c r="F28" s="20">
        <f t="shared" si="1"/>
        <v>0.25991171738282909</v>
      </c>
      <c r="G28" s="21">
        <v>10</v>
      </c>
      <c r="H28" s="20">
        <f t="shared" si="7"/>
        <v>0.23392054564454617</v>
      </c>
      <c r="I28" s="21">
        <v>12</v>
      </c>
      <c r="J28" s="22">
        <f t="shared" si="2"/>
        <v>40.802748492911824</v>
      </c>
      <c r="K28" s="20">
        <f t="shared" si="8"/>
        <v>0.20585008016720063</v>
      </c>
      <c r="L28" s="20">
        <f t="shared" si="3"/>
        <v>9.0235651580142743E-3</v>
      </c>
      <c r="M28" s="20">
        <f t="shared" si="4"/>
        <v>0.25581356044712567</v>
      </c>
      <c r="N28" s="21">
        <v>38</v>
      </c>
      <c r="O28" s="21">
        <v>88</v>
      </c>
      <c r="P28" s="23">
        <f t="shared" si="5"/>
        <v>0.11046494655671336</v>
      </c>
      <c r="Q28" s="23">
        <f t="shared" si="6"/>
        <v>2.9069722778082463E-3</v>
      </c>
    </row>
    <row r="29" spans="1:17" ht="13.8" customHeight="1" x14ac:dyDescent="0.25">
      <c r="A29" s="19">
        <v>1994</v>
      </c>
      <c r="B29" s="20">
        <v>0.32379781047389117</v>
      </c>
      <c r="C29" s="21">
        <v>8</v>
      </c>
      <c r="D29" s="20">
        <f t="shared" si="0"/>
        <v>0.29789398563597985</v>
      </c>
      <c r="E29" s="21">
        <v>18.756516925932999</v>
      </c>
      <c r="F29" s="20">
        <f t="shared" si="1"/>
        <v>0.24201944979883089</v>
      </c>
      <c r="G29" s="21">
        <v>10</v>
      </c>
      <c r="H29" s="20">
        <f t="shared" si="7"/>
        <v>0.21781750481894779</v>
      </c>
      <c r="I29" s="21">
        <v>12</v>
      </c>
      <c r="J29" s="22">
        <f t="shared" si="2"/>
        <v>40.802748492911824</v>
      </c>
      <c r="K29" s="20">
        <f t="shared" si="8"/>
        <v>0.19167940424067406</v>
      </c>
      <c r="L29" s="20">
        <f t="shared" si="3"/>
        <v>8.4023848434268082E-3</v>
      </c>
      <c r="M29" s="20">
        <f t="shared" si="4"/>
        <v>0.23820340911872828</v>
      </c>
      <c r="N29" s="21">
        <v>38</v>
      </c>
      <c r="O29" s="21">
        <v>88</v>
      </c>
      <c r="P29" s="23">
        <f t="shared" si="5"/>
        <v>0.10286056302854177</v>
      </c>
      <c r="Q29" s="23">
        <f t="shared" si="6"/>
        <v>2.7068569218037307E-3</v>
      </c>
    </row>
    <row r="30" spans="1:17" ht="13.8" customHeight="1" x14ac:dyDescent="0.25">
      <c r="A30" s="19">
        <v>1995</v>
      </c>
      <c r="B30" s="20">
        <v>0.33501277400330887</v>
      </c>
      <c r="C30" s="21">
        <v>8</v>
      </c>
      <c r="D30" s="20">
        <f t="shared" si="0"/>
        <v>0.30821175208304413</v>
      </c>
      <c r="E30" s="21">
        <v>18.756516925932999</v>
      </c>
      <c r="F30" s="20">
        <f t="shared" si="1"/>
        <v>0.25040196263587333</v>
      </c>
      <c r="G30" s="21">
        <v>10</v>
      </c>
      <c r="H30" s="20">
        <f t="shared" si="7"/>
        <v>0.225361766372286</v>
      </c>
      <c r="I30" s="21">
        <v>12</v>
      </c>
      <c r="J30" s="22">
        <f t="shared" si="2"/>
        <v>40.802748492911824</v>
      </c>
      <c r="K30" s="20">
        <f t="shared" si="8"/>
        <v>0.19831835440761167</v>
      </c>
      <c r="L30" s="20">
        <f t="shared" si="3"/>
        <v>8.693407316498045E-3</v>
      </c>
      <c r="M30" s="20">
        <f t="shared" si="4"/>
        <v>0.24645375071906131</v>
      </c>
      <c r="N30" s="21">
        <v>38</v>
      </c>
      <c r="O30" s="21">
        <v>88</v>
      </c>
      <c r="P30" s="23">
        <f t="shared" si="5"/>
        <v>0.10642321053777647</v>
      </c>
      <c r="Q30" s="23">
        <f t="shared" si="6"/>
        <v>2.8006108036256966E-3</v>
      </c>
    </row>
    <row r="31" spans="1:17" ht="13.8" customHeight="1" x14ac:dyDescent="0.25">
      <c r="A31" s="13">
        <v>1996</v>
      </c>
      <c r="B31" s="14">
        <v>0.33040750258652346</v>
      </c>
      <c r="C31" s="15">
        <v>8</v>
      </c>
      <c r="D31" s="16">
        <f t="shared" si="0"/>
        <v>0.30397490237960156</v>
      </c>
      <c r="E31" s="15">
        <v>18.756516925932999</v>
      </c>
      <c r="F31" s="16">
        <f t="shared" si="1"/>
        <v>0.24695979836418328</v>
      </c>
      <c r="G31" s="15">
        <v>10</v>
      </c>
      <c r="H31" s="16">
        <f t="shared" si="7"/>
        <v>0.22226381852776494</v>
      </c>
      <c r="I31" s="15">
        <v>12</v>
      </c>
      <c r="J31" s="17">
        <f t="shared" si="2"/>
        <v>40.802748492911824</v>
      </c>
      <c r="K31" s="16">
        <f t="shared" si="8"/>
        <v>0.19559216030443316</v>
      </c>
      <c r="L31" s="16">
        <f t="shared" si="3"/>
        <v>8.5739029174546049E-3</v>
      </c>
      <c r="M31" s="16">
        <f t="shared" si="4"/>
        <v>0.24306586075837933</v>
      </c>
      <c r="N31" s="15">
        <v>38</v>
      </c>
      <c r="O31" s="15">
        <v>88</v>
      </c>
      <c r="P31" s="18">
        <f t="shared" si="5"/>
        <v>0.1049602580547547</v>
      </c>
      <c r="Q31" s="18">
        <f t="shared" si="6"/>
        <v>2.7621120540724923E-3</v>
      </c>
    </row>
    <row r="32" spans="1:17" ht="13.8" customHeight="1" x14ac:dyDescent="0.25">
      <c r="A32" s="13">
        <v>1997</v>
      </c>
      <c r="B32" s="14">
        <v>0.24769889195051895</v>
      </c>
      <c r="C32" s="15">
        <v>8</v>
      </c>
      <c r="D32" s="16">
        <f t="shared" si="0"/>
        <v>0.22788298059447742</v>
      </c>
      <c r="E32" s="15">
        <v>18.756516925932999</v>
      </c>
      <c r="F32" s="16">
        <f t="shared" si="1"/>
        <v>0.18514007076795366</v>
      </c>
      <c r="G32" s="15">
        <v>10</v>
      </c>
      <c r="H32" s="16">
        <f t="shared" si="7"/>
        <v>0.16662606369115829</v>
      </c>
      <c r="I32" s="15">
        <v>12</v>
      </c>
      <c r="J32" s="17">
        <f t="shared" si="2"/>
        <v>40.802748492911824</v>
      </c>
      <c r="K32" s="16">
        <f t="shared" si="8"/>
        <v>0.14663093604821931</v>
      </c>
      <c r="L32" s="16">
        <f t="shared" si="3"/>
        <v>6.4276574706068736E-3</v>
      </c>
      <c r="M32" s="16">
        <f t="shared" si="4"/>
        <v>0.18222087546296956</v>
      </c>
      <c r="N32" s="15">
        <v>38</v>
      </c>
      <c r="O32" s="15">
        <v>88</v>
      </c>
      <c r="P32" s="18">
        <f t="shared" si="5"/>
        <v>7.8686287131736851E-2</v>
      </c>
      <c r="Q32" s="18">
        <f t="shared" si="6"/>
        <v>2.0706917666246539E-3</v>
      </c>
    </row>
    <row r="33" spans="1:17" ht="13.8" customHeight="1" x14ac:dyDescent="0.25">
      <c r="A33" s="13">
        <v>1998</v>
      </c>
      <c r="B33" s="14">
        <v>0.2814044872607428</v>
      </c>
      <c r="C33" s="15">
        <v>8</v>
      </c>
      <c r="D33" s="16">
        <f t="shared" si="0"/>
        <v>0.25889212827988339</v>
      </c>
      <c r="E33" s="15">
        <v>18.756516925932999</v>
      </c>
      <c r="F33" s="16">
        <f t="shared" si="1"/>
        <v>0.21033298241915888</v>
      </c>
      <c r="G33" s="15">
        <v>10</v>
      </c>
      <c r="H33" s="16">
        <f t="shared" si="7"/>
        <v>0.18929968417724299</v>
      </c>
      <c r="I33" s="15">
        <v>12</v>
      </c>
      <c r="J33" s="17">
        <f t="shared" si="2"/>
        <v>40.802748492911824</v>
      </c>
      <c r="K33" s="16">
        <f t="shared" si="8"/>
        <v>0.16658372207597383</v>
      </c>
      <c r="L33" s="16">
        <f t="shared" si="3"/>
        <v>7.3023001457961133E-3</v>
      </c>
      <c r="M33" s="16">
        <f t="shared" si="4"/>
        <v>0.20701655798324692</v>
      </c>
      <c r="N33" s="15">
        <v>38</v>
      </c>
      <c r="O33" s="15">
        <v>88</v>
      </c>
      <c r="P33" s="18">
        <f t="shared" si="5"/>
        <v>8.9393513674583897E-2</v>
      </c>
      <c r="Q33" s="18">
        <f t="shared" si="6"/>
        <v>2.3524608861732604E-3</v>
      </c>
    </row>
    <row r="34" spans="1:17" ht="13.8" customHeight="1" x14ac:dyDescent="0.25">
      <c r="A34" s="13">
        <v>1999</v>
      </c>
      <c r="B34" s="14">
        <v>0.25779194042141818</v>
      </c>
      <c r="C34" s="15">
        <v>8</v>
      </c>
      <c r="D34" s="16">
        <f t="shared" si="0"/>
        <v>0.23716858518770473</v>
      </c>
      <c r="E34" s="15">
        <v>18.756516925932999</v>
      </c>
      <c r="F34" s="16">
        <f t="shared" si="1"/>
        <v>0.19268401936397705</v>
      </c>
      <c r="G34" s="15">
        <v>10</v>
      </c>
      <c r="H34" s="16">
        <f t="shared" si="7"/>
        <v>0.17341561742757935</v>
      </c>
      <c r="I34" s="15">
        <v>12</v>
      </c>
      <c r="J34" s="17">
        <f t="shared" si="2"/>
        <v>40.802748492911824</v>
      </c>
      <c r="K34" s="16">
        <f t="shared" si="8"/>
        <v>0.15260574333626983</v>
      </c>
      <c r="L34" s="16">
        <f t="shared" si="3"/>
        <v>6.6895668311789513E-3</v>
      </c>
      <c r="M34" s="16">
        <f t="shared" si="4"/>
        <v>0.18964587488050766</v>
      </c>
      <c r="N34" s="15">
        <v>38</v>
      </c>
      <c r="O34" s="15">
        <v>88</v>
      </c>
      <c r="P34" s="18">
        <f t="shared" si="5"/>
        <v>8.1892536880219219E-2</v>
      </c>
      <c r="Q34" s="18">
        <f t="shared" si="6"/>
        <v>2.155066760005769E-3</v>
      </c>
    </row>
    <row r="35" spans="1:17" ht="13.8" customHeight="1" x14ac:dyDescent="0.25">
      <c r="A35" s="13">
        <v>2000</v>
      </c>
      <c r="B35" s="14">
        <v>0.28310628657258702</v>
      </c>
      <c r="C35" s="15">
        <v>8</v>
      </c>
      <c r="D35" s="16">
        <f t="shared" si="0"/>
        <v>0.26045778364678007</v>
      </c>
      <c r="E35" s="15">
        <v>18.756516925932999</v>
      </c>
      <c r="F35" s="16">
        <f t="shared" si="1"/>
        <v>0.21160497537216183</v>
      </c>
      <c r="G35" s="15">
        <v>10</v>
      </c>
      <c r="H35" s="16">
        <f t="shared" si="7"/>
        <v>0.19044447783494564</v>
      </c>
      <c r="I35" s="15">
        <v>12</v>
      </c>
      <c r="J35" s="17">
        <f t="shared" si="2"/>
        <v>40.802748492911824</v>
      </c>
      <c r="K35" s="16">
        <f t="shared" si="8"/>
        <v>0.16759114049475216</v>
      </c>
      <c r="L35" s="16">
        <f t="shared" si="3"/>
        <v>7.3464609531946152E-3</v>
      </c>
      <c r="M35" s="16">
        <f t="shared" si="4"/>
        <v>0.20826849479259074</v>
      </c>
      <c r="N35" s="15">
        <v>38</v>
      </c>
      <c r="O35" s="15">
        <v>88</v>
      </c>
      <c r="P35" s="18">
        <f t="shared" si="5"/>
        <v>8.9934122751346005E-2</v>
      </c>
      <c r="Q35" s="18">
        <f t="shared" si="6"/>
        <v>2.3666874408248949E-3</v>
      </c>
    </row>
    <row r="36" spans="1:17" ht="13.8" customHeight="1" x14ac:dyDescent="0.25">
      <c r="A36" s="19">
        <v>2001</v>
      </c>
      <c r="B36" s="20">
        <v>0.2298523337918035</v>
      </c>
      <c r="C36" s="21">
        <v>8</v>
      </c>
      <c r="D36" s="20">
        <f t="shared" si="0"/>
        <v>0.21146414708845923</v>
      </c>
      <c r="E36" s="21">
        <v>18.756516925932999</v>
      </c>
      <c r="F36" s="20">
        <f t="shared" si="1"/>
        <v>0.17180083854753253</v>
      </c>
      <c r="G36" s="21">
        <v>10</v>
      </c>
      <c r="H36" s="20">
        <f t="shared" si="7"/>
        <v>0.15462075469277928</v>
      </c>
      <c r="I36" s="21">
        <v>12</v>
      </c>
      <c r="J36" s="22">
        <f t="shared" si="2"/>
        <v>40.802748492911824</v>
      </c>
      <c r="K36" s="20">
        <f t="shared" si="8"/>
        <v>0.13606626412964576</v>
      </c>
      <c r="L36" s="20">
        <f t="shared" si="3"/>
        <v>5.9645485645872113E-3</v>
      </c>
      <c r="M36" s="20">
        <f t="shared" si="4"/>
        <v>0.16909196953176514</v>
      </c>
      <c r="N36" s="21">
        <v>38</v>
      </c>
      <c r="O36" s="21">
        <v>88</v>
      </c>
      <c r="P36" s="23">
        <f t="shared" si="5"/>
        <v>7.3016986843262216E-2</v>
      </c>
      <c r="Q36" s="23">
        <f t="shared" si="6"/>
        <v>1.9214996537700584E-3</v>
      </c>
    </row>
    <row r="37" spans="1:17" ht="13.8" customHeight="1" x14ac:dyDescent="0.25">
      <c r="A37" s="19">
        <v>2002</v>
      </c>
      <c r="B37" s="20">
        <v>0.20080839194261579</v>
      </c>
      <c r="C37" s="21">
        <v>8</v>
      </c>
      <c r="D37" s="20">
        <f t="shared" si="0"/>
        <v>0.18474372058720653</v>
      </c>
      <c r="E37" s="21">
        <v>18.756516925932999</v>
      </c>
      <c r="F37" s="20">
        <f t="shared" si="1"/>
        <v>0.15009223336566876</v>
      </c>
      <c r="G37" s="21">
        <v>10</v>
      </c>
      <c r="H37" s="20">
        <f t="shared" si="7"/>
        <v>0.13508301002910189</v>
      </c>
      <c r="I37" s="21">
        <v>12</v>
      </c>
      <c r="J37" s="22">
        <f t="shared" si="2"/>
        <v>40.802748492911824</v>
      </c>
      <c r="K37" s="20">
        <f t="shared" si="8"/>
        <v>0.11887304882560966</v>
      </c>
      <c r="L37" s="20">
        <f t="shared" si="3"/>
        <v>5.2108733731774095E-3</v>
      </c>
      <c r="M37" s="20">
        <f t="shared" si="4"/>
        <v>0.14772565469289298</v>
      </c>
      <c r="N37" s="21">
        <v>38</v>
      </c>
      <c r="O37" s="21">
        <v>88</v>
      </c>
      <c r="P37" s="23">
        <f t="shared" si="5"/>
        <v>6.3790623617385606E-2</v>
      </c>
      <c r="Q37" s="23">
        <f t="shared" si="6"/>
        <v>1.6787006215101474E-3</v>
      </c>
    </row>
    <row r="38" spans="1:17" ht="13.8" customHeight="1" x14ac:dyDescent="0.25">
      <c r="A38" s="19">
        <v>2003</v>
      </c>
      <c r="B38" s="20">
        <v>0.23743906002852608</v>
      </c>
      <c r="C38" s="21">
        <v>8</v>
      </c>
      <c r="D38" s="20">
        <f t="shared" si="0"/>
        <v>0.218443935226244</v>
      </c>
      <c r="E38" s="21">
        <v>18.756516925932999</v>
      </c>
      <c r="F38" s="20">
        <f t="shared" si="1"/>
        <v>0.17747146154185944</v>
      </c>
      <c r="G38" s="21">
        <v>10</v>
      </c>
      <c r="H38" s="20">
        <f t="shared" si="7"/>
        <v>0.15972431538767351</v>
      </c>
      <c r="I38" s="21">
        <v>12</v>
      </c>
      <c r="J38" s="22">
        <f t="shared" si="2"/>
        <v>40.80274849291181</v>
      </c>
      <c r="K38" s="20">
        <f t="shared" si="8"/>
        <v>0.14055739754115268</v>
      </c>
      <c r="L38" s="20">
        <f t="shared" si="3"/>
        <v>6.1614201661875151E-3</v>
      </c>
      <c r="M38" s="20">
        <f t="shared" si="4"/>
        <v>0.17467318100133294</v>
      </c>
      <c r="N38" s="21">
        <v>38</v>
      </c>
      <c r="O38" s="21">
        <v>88</v>
      </c>
      <c r="P38" s="23">
        <f t="shared" si="5"/>
        <v>7.542705543239378E-2</v>
      </c>
      <c r="Q38" s="23">
        <f t="shared" si="6"/>
        <v>1.9849225113787836E-3</v>
      </c>
    </row>
    <row r="39" spans="1:17" ht="13.8" customHeight="1" x14ac:dyDescent="0.25">
      <c r="A39" s="19">
        <v>2004</v>
      </c>
      <c r="B39" s="20">
        <v>0.24517408322785025</v>
      </c>
      <c r="C39" s="21">
        <v>8</v>
      </c>
      <c r="D39" s="20">
        <f t="shared" si="0"/>
        <v>0.22556015656962222</v>
      </c>
      <c r="E39" s="21">
        <v>18.756516925932999</v>
      </c>
      <c r="F39" s="20">
        <f t="shared" si="1"/>
        <v>0.18325292762448006</v>
      </c>
      <c r="G39" s="21">
        <v>10</v>
      </c>
      <c r="H39" s="20">
        <f t="shared" si="7"/>
        <v>0.16492763486203205</v>
      </c>
      <c r="I39" s="21">
        <v>12</v>
      </c>
      <c r="J39" s="22">
        <f t="shared" si="2"/>
        <v>40.802748492911824</v>
      </c>
      <c r="K39" s="20">
        <f t="shared" si="8"/>
        <v>0.1451363186785882</v>
      </c>
      <c r="L39" s="20">
        <f t="shared" si="3"/>
        <v>6.36213999686962E-3</v>
      </c>
      <c r="M39" s="20">
        <f t="shared" si="4"/>
        <v>0.18036348784125528</v>
      </c>
      <c r="N39" s="21">
        <v>38</v>
      </c>
      <c r="O39" s="21">
        <v>88</v>
      </c>
      <c r="P39" s="23">
        <f t="shared" si="5"/>
        <v>7.7884233385996607E-2</v>
      </c>
      <c r="Q39" s="23">
        <f t="shared" si="6"/>
        <v>2.0495850891051738E-3</v>
      </c>
    </row>
    <row r="40" spans="1:17" ht="13.8" customHeight="1" x14ac:dyDescent="0.25">
      <c r="A40" s="19">
        <v>2005</v>
      </c>
      <c r="B40" s="20">
        <v>0.28764681578733559</v>
      </c>
      <c r="C40" s="21">
        <v>8</v>
      </c>
      <c r="D40" s="20">
        <f t="shared" si="0"/>
        <v>0.26463507052434876</v>
      </c>
      <c r="E40" s="21">
        <v>18.756516925932999</v>
      </c>
      <c r="F40" s="20">
        <f t="shared" si="1"/>
        <v>0.21499874872949454</v>
      </c>
      <c r="G40" s="21">
        <v>10</v>
      </c>
      <c r="H40" s="20">
        <f t="shared" si="7"/>
        <v>0.19349887385654507</v>
      </c>
      <c r="I40" s="21">
        <v>12</v>
      </c>
      <c r="J40" s="22">
        <f t="shared" si="2"/>
        <v>40.802748492911824</v>
      </c>
      <c r="K40" s="20">
        <f t="shared" si="8"/>
        <v>0.17027900899375967</v>
      </c>
      <c r="L40" s="20">
        <f t="shared" si="3"/>
        <v>7.4642853257538486E-3</v>
      </c>
      <c r="M40" s="20">
        <f t="shared" si="4"/>
        <v>0.21160875684245872</v>
      </c>
      <c r="N40" s="21">
        <v>38</v>
      </c>
      <c r="O40" s="21">
        <v>88</v>
      </c>
      <c r="P40" s="23">
        <f t="shared" si="5"/>
        <v>9.1376508636516265E-2</v>
      </c>
      <c r="Q40" s="23">
        <f t="shared" si="6"/>
        <v>2.404644964118849E-3</v>
      </c>
    </row>
    <row r="41" spans="1:17" ht="13.8" customHeight="1" x14ac:dyDescent="0.25">
      <c r="A41" s="13">
        <v>2006</v>
      </c>
      <c r="B41" s="14">
        <v>0.28227196268777327</v>
      </c>
      <c r="C41" s="15">
        <v>8</v>
      </c>
      <c r="D41" s="16">
        <f t="shared" si="0"/>
        <v>0.25969020567275142</v>
      </c>
      <c r="E41" s="15">
        <v>18.756516925932999</v>
      </c>
      <c r="F41" s="16">
        <f t="shared" si="1"/>
        <v>0.21098136829075159</v>
      </c>
      <c r="G41" s="15">
        <v>10</v>
      </c>
      <c r="H41" s="16">
        <f t="shared" si="7"/>
        <v>0.18988323146167643</v>
      </c>
      <c r="I41" s="15">
        <v>12</v>
      </c>
      <c r="J41" s="17">
        <f t="shared" si="2"/>
        <v>40.80274849291181</v>
      </c>
      <c r="K41" s="16">
        <f t="shared" si="8"/>
        <v>0.16709724368627527</v>
      </c>
      <c r="L41" s="16">
        <f t="shared" si="3"/>
        <v>7.3248106821380936E-3</v>
      </c>
      <c r="M41" s="16">
        <f t="shared" si="4"/>
        <v>0.20765472043327388</v>
      </c>
      <c r="N41" s="15">
        <v>38</v>
      </c>
      <c r="O41" s="15">
        <v>88</v>
      </c>
      <c r="P41" s="18">
        <f t="shared" si="5"/>
        <v>8.9669083823459172E-2</v>
      </c>
      <c r="Q41" s="18">
        <f t="shared" si="6"/>
        <v>2.359712732196294E-3</v>
      </c>
    </row>
    <row r="42" spans="1:17" ht="13.8" customHeight="1" x14ac:dyDescent="0.25">
      <c r="A42" s="13">
        <v>2007</v>
      </c>
      <c r="B42" s="14">
        <v>0.30096193041198205</v>
      </c>
      <c r="C42" s="15">
        <v>8</v>
      </c>
      <c r="D42" s="16">
        <f t="shared" si="0"/>
        <v>0.27688497597902351</v>
      </c>
      <c r="E42" s="15">
        <v>16.165922046318567</v>
      </c>
      <c r="F42" s="16">
        <f t="shared" si="1"/>
        <v>0.23212396660428666</v>
      </c>
      <c r="G42" s="15">
        <v>10</v>
      </c>
      <c r="H42" s="16">
        <f t="shared" si="7"/>
        <v>0.20891156994385801</v>
      </c>
      <c r="I42" s="15">
        <v>12</v>
      </c>
      <c r="J42" s="17">
        <f t="shared" si="2"/>
        <v>38.91513743982955</v>
      </c>
      <c r="K42" s="16">
        <f t="shared" si="8"/>
        <v>0.18384218155059506</v>
      </c>
      <c r="L42" s="16">
        <f t="shared" si="3"/>
        <v>8.0588353556425227E-3</v>
      </c>
      <c r="M42" s="16">
        <f t="shared" si="4"/>
        <v>0.22846395291478769</v>
      </c>
      <c r="N42" s="15">
        <v>38</v>
      </c>
      <c r="O42" s="15">
        <v>88</v>
      </c>
      <c r="P42" s="18">
        <f t="shared" si="5"/>
        <v>9.8654888758658327E-2</v>
      </c>
      <c r="Q42" s="18">
        <f t="shared" si="6"/>
        <v>2.5961812831225874E-3</v>
      </c>
    </row>
    <row r="43" spans="1:17" ht="13.8" customHeight="1" x14ac:dyDescent="0.25">
      <c r="A43" s="13">
        <v>2008</v>
      </c>
      <c r="B43" s="14">
        <v>0.32334531450741205</v>
      </c>
      <c r="C43" s="15">
        <v>8</v>
      </c>
      <c r="D43" s="16">
        <f t="shared" si="0"/>
        <v>0.29747768934681906</v>
      </c>
      <c r="E43" s="15">
        <v>13.575327166704135</v>
      </c>
      <c r="F43" s="16">
        <f t="shared" si="1"/>
        <v>0.2570941197700366</v>
      </c>
      <c r="G43" s="15">
        <v>10</v>
      </c>
      <c r="H43" s="16">
        <f t="shared" si="7"/>
        <v>0.23138470779303294</v>
      </c>
      <c r="I43" s="15">
        <v>12</v>
      </c>
      <c r="J43" s="17">
        <f t="shared" si="2"/>
        <v>37.027526386747311</v>
      </c>
      <c r="K43" s="16">
        <f t="shared" si="8"/>
        <v>0.20361854285786898</v>
      </c>
      <c r="L43" s="16">
        <f t="shared" si="3"/>
        <v>8.9257443444545302E-3</v>
      </c>
      <c r="M43" s="16">
        <f t="shared" si="4"/>
        <v>0.25304038929311368</v>
      </c>
      <c r="N43" s="15">
        <v>38</v>
      </c>
      <c r="O43" s="15">
        <v>88</v>
      </c>
      <c r="P43" s="18">
        <f t="shared" si="5"/>
        <v>0.10926744083111728</v>
      </c>
      <c r="Q43" s="18">
        <f t="shared" si="6"/>
        <v>2.8754589692399283E-3</v>
      </c>
    </row>
    <row r="44" spans="1:17" ht="13.8" customHeight="1" x14ac:dyDescent="0.25">
      <c r="A44" s="13">
        <v>2009</v>
      </c>
      <c r="B44" s="14">
        <v>0.28089641717236469</v>
      </c>
      <c r="C44" s="15">
        <v>8</v>
      </c>
      <c r="D44" s="16">
        <f t="shared" si="0"/>
        <v>0.25842470379857552</v>
      </c>
      <c r="E44" s="15">
        <v>10.984732287089702</v>
      </c>
      <c r="F44" s="16">
        <f t="shared" si="1"/>
        <v>0.23003744192259745</v>
      </c>
      <c r="G44" s="15">
        <v>10</v>
      </c>
      <c r="H44" s="16">
        <f t="shared" si="7"/>
        <v>0.2070336977303377</v>
      </c>
      <c r="I44" s="15">
        <v>12</v>
      </c>
      <c r="J44" s="17">
        <f t="shared" si="2"/>
        <v>35.139915333665044</v>
      </c>
      <c r="K44" s="16">
        <f t="shared" si="8"/>
        <v>0.18218965400269718</v>
      </c>
      <c r="L44" s="16">
        <f t="shared" si="3"/>
        <v>7.9863957918990553E-3</v>
      </c>
      <c r="M44" s="16">
        <f t="shared" si="4"/>
        <v>0.22641032750244225</v>
      </c>
      <c r="N44" s="15">
        <v>38</v>
      </c>
      <c r="O44" s="15">
        <v>88</v>
      </c>
      <c r="P44" s="18">
        <f t="shared" si="5"/>
        <v>9.7768095966963689E-2</v>
      </c>
      <c r="Q44" s="18">
        <f t="shared" si="6"/>
        <v>2.5728446307095709E-3</v>
      </c>
    </row>
    <row r="45" spans="1:17" ht="13.8" customHeight="1" x14ac:dyDescent="0.25">
      <c r="A45" s="13">
        <v>2010</v>
      </c>
      <c r="B45" s="14">
        <v>0.27798343920443358</v>
      </c>
      <c r="C45" s="15">
        <v>8</v>
      </c>
      <c r="D45" s="16">
        <f t="shared" si="0"/>
        <v>0.25574476406807889</v>
      </c>
      <c r="E45" s="15">
        <v>8.3941374074752702</v>
      </c>
      <c r="F45" s="16">
        <f t="shared" si="1"/>
        <v>0.2342771971597809</v>
      </c>
      <c r="G45" s="15">
        <v>10</v>
      </c>
      <c r="H45" s="16">
        <f t="shared" si="7"/>
        <v>0.21084947744380281</v>
      </c>
      <c r="I45" s="15">
        <v>12</v>
      </c>
      <c r="J45" s="17">
        <f t="shared" si="2"/>
        <v>33.252304280582777</v>
      </c>
      <c r="K45" s="16">
        <f t="shared" si="8"/>
        <v>0.18554754015054647</v>
      </c>
      <c r="L45" s="16">
        <f t="shared" si="3"/>
        <v>8.1335908011198454E-3</v>
      </c>
      <c r="M45" s="16">
        <f t="shared" si="4"/>
        <v>0.23058323241634704</v>
      </c>
      <c r="N45" s="15">
        <v>38</v>
      </c>
      <c r="O45" s="15">
        <v>88</v>
      </c>
      <c r="P45" s="18">
        <f t="shared" si="5"/>
        <v>9.957003217978623E-2</v>
      </c>
      <c r="Q45" s="18">
        <f t="shared" si="6"/>
        <v>2.6202640047312165E-3</v>
      </c>
    </row>
    <row r="46" spans="1:17" ht="13.8" customHeight="1" x14ac:dyDescent="0.25">
      <c r="A46" s="24">
        <v>2011</v>
      </c>
      <c r="B46" s="20">
        <v>0.35336325876271824</v>
      </c>
      <c r="C46" s="25">
        <v>8</v>
      </c>
      <c r="D46" s="26">
        <f t="shared" si="0"/>
        <v>0.32509419806170076</v>
      </c>
      <c r="E46" s="21">
        <v>5.8035425278608388</v>
      </c>
      <c r="F46" s="26">
        <f t="shared" si="1"/>
        <v>0.30622721802158182</v>
      </c>
      <c r="G46" s="25">
        <v>10</v>
      </c>
      <c r="H46" s="20">
        <f t="shared" si="7"/>
        <v>0.27560449621942362</v>
      </c>
      <c r="I46" s="25">
        <v>12</v>
      </c>
      <c r="J46" s="27">
        <f t="shared" si="2"/>
        <v>31.364693227500524</v>
      </c>
      <c r="K46" s="20">
        <f t="shared" si="8"/>
        <v>0.2425319566730928</v>
      </c>
      <c r="L46" s="26">
        <f t="shared" si="3"/>
        <v>1.0631537826765711E-2</v>
      </c>
      <c r="M46" s="26">
        <f t="shared" si="4"/>
        <v>0.30139878161989453</v>
      </c>
      <c r="N46" s="25">
        <v>38</v>
      </c>
      <c r="O46" s="25">
        <v>88</v>
      </c>
      <c r="P46" s="28">
        <f t="shared" si="5"/>
        <v>0.13014947388131809</v>
      </c>
      <c r="Q46" s="28">
        <f t="shared" si="6"/>
        <v>3.4249861547715286E-3</v>
      </c>
    </row>
    <row r="47" spans="1:17" ht="13.8" customHeight="1" x14ac:dyDescent="0.25">
      <c r="A47" s="19">
        <v>2012</v>
      </c>
      <c r="B47" s="20">
        <v>0.40828701405832118</v>
      </c>
      <c r="C47" s="21">
        <v>8</v>
      </c>
      <c r="D47" s="20">
        <f t="shared" ref="D47:D52" si="9">+B47-B47*(C47/100)</f>
        <v>0.37562405293365547</v>
      </c>
      <c r="E47" s="25">
        <v>5.8035425278608388</v>
      </c>
      <c r="F47" s="20">
        <f t="shared" ref="F47:F52" si="10">+(D47-D47*(E47)/100)</f>
        <v>0.35382455127677626</v>
      </c>
      <c r="G47" s="21">
        <v>10</v>
      </c>
      <c r="H47" s="20">
        <f t="shared" si="7"/>
        <v>0.31844209614909863</v>
      </c>
      <c r="I47" s="21">
        <v>12</v>
      </c>
      <c r="J47" s="22">
        <f t="shared" ref="J47:J52" si="11">100-(K47/B47*100)</f>
        <v>31.364693227500524</v>
      </c>
      <c r="K47" s="20">
        <f t="shared" si="8"/>
        <v>0.28022904461120679</v>
      </c>
      <c r="L47" s="20">
        <f t="shared" ref="L47:L52" si="12">+(K47/365)*16</f>
        <v>1.2284012914463859E-2</v>
      </c>
      <c r="M47" s="20">
        <f t="shared" ref="M47:M52" si="13">+L47*28.3495</f>
        <v>0.34824562411859317</v>
      </c>
      <c r="N47" s="21">
        <v>38</v>
      </c>
      <c r="O47" s="21">
        <v>88</v>
      </c>
      <c r="P47" s="23">
        <f t="shared" ref="P47:P52" si="14">+Q47*N47</f>
        <v>0.15037879223302889</v>
      </c>
      <c r="Q47" s="23">
        <f t="shared" ref="Q47:Q52" si="15">+M47/O47</f>
        <v>3.9573366377112862E-3</v>
      </c>
    </row>
    <row r="48" spans="1:17" ht="13.8" customHeight="1" x14ac:dyDescent="0.25">
      <c r="A48" s="19">
        <v>2013</v>
      </c>
      <c r="B48" s="20">
        <v>0.43244722314700401</v>
      </c>
      <c r="C48" s="21">
        <v>8</v>
      </c>
      <c r="D48" s="20">
        <f t="shared" si="9"/>
        <v>0.39785144529524369</v>
      </c>
      <c r="E48" s="25">
        <v>5.8035425278608388</v>
      </c>
      <c r="F48" s="20">
        <f t="shared" si="10"/>
        <v>0.37476196746982521</v>
      </c>
      <c r="G48" s="21">
        <v>10</v>
      </c>
      <c r="H48" s="20">
        <f t="shared" si="7"/>
        <v>0.33728577072284271</v>
      </c>
      <c r="I48" s="21">
        <v>12</v>
      </c>
      <c r="J48" s="22">
        <f t="shared" si="11"/>
        <v>31.364693227500524</v>
      </c>
      <c r="K48" s="20">
        <f t="shared" si="8"/>
        <v>0.2968114782361016</v>
      </c>
      <c r="L48" s="20">
        <f t="shared" si="12"/>
        <v>1.3010914114459248E-2</v>
      </c>
      <c r="M48" s="20">
        <f t="shared" si="13"/>
        <v>0.36885290968786244</v>
      </c>
      <c r="N48" s="21">
        <v>38</v>
      </c>
      <c r="O48" s="21">
        <v>88</v>
      </c>
      <c r="P48" s="23">
        <f t="shared" si="14"/>
        <v>0.15927739281975878</v>
      </c>
      <c r="Q48" s="23">
        <f t="shared" si="15"/>
        <v>4.191510337362073E-3</v>
      </c>
    </row>
    <row r="49" spans="1:17" ht="13.8" customHeight="1" x14ac:dyDescent="0.25">
      <c r="A49" s="19">
        <v>2014</v>
      </c>
      <c r="B49" s="20">
        <v>0.46197173952351389</v>
      </c>
      <c r="C49" s="21">
        <v>8</v>
      </c>
      <c r="D49" s="20">
        <f t="shared" si="9"/>
        <v>0.42501400036163278</v>
      </c>
      <c r="E49" s="25">
        <v>5.8035425278608388</v>
      </c>
      <c r="F49" s="20">
        <f t="shared" si="10"/>
        <v>0.40034813210128278</v>
      </c>
      <c r="G49" s="21">
        <v>10</v>
      </c>
      <c r="H49" s="20">
        <f t="shared" si="7"/>
        <v>0.36031331889115448</v>
      </c>
      <c r="I49" s="21">
        <v>12</v>
      </c>
      <c r="J49" s="22">
        <f t="shared" si="11"/>
        <v>31.364693227500524</v>
      </c>
      <c r="K49" s="20">
        <f t="shared" si="8"/>
        <v>0.31707572062421596</v>
      </c>
      <c r="L49" s="20">
        <f t="shared" si="12"/>
        <v>1.3899209671198507E-2</v>
      </c>
      <c r="M49" s="20">
        <f t="shared" si="13"/>
        <v>0.3940356445736421</v>
      </c>
      <c r="N49" s="21">
        <v>38</v>
      </c>
      <c r="O49" s="21">
        <v>88</v>
      </c>
      <c r="P49" s="23">
        <f t="shared" si="14"/>
        <v>0.17015175561134543</v>
      </c>
      <c r="Q49" s="23">
        <f t="shared" si="15"/>
        <v>4.4776777792459328E-3</v>
      </c>
    </row>
    <row r="50" spans="1:17" ht="13.8" customHeight="1" x14ac:dyDescent="0.25">
      <c r="A50" s="24">
        <v>2015</v>
      </c>
      <c r="B50" s="20">
        <v>0.69551821504645395</v>
      </c>
      <c r="C50" s="25">
        <v>8</v>
      </c>
      <c r="D50" s="26">
        <f t="shared" si="9"/>
        <v>0.63987675784273768</v>
      </c>
      <c r="E50" s="25">
        <v>5.8035425278608388</v>
      </c>
      <c r="F50" s="26">
        <f t="shared" si="10"/>
        <v>0.60274123807543734</v>
      </c>
      <c r="G50" s="25">
        <v>10</v>
      </c>
      <c r="H50" s="20">
        <f t="shared" si="7"/>
        <v>0.54246711426789362</v>
      </c>
      <c r="I50" s="25">
        <v>12</v>
      </c>
      <c r="J50" s="27">
        <f t="shared" si="11"/>
        <v>31.36469322750051</v>
      </c>
      <c r="K50" s="20">
        <f t="shared" si="8"/>
        <v>0.47737106055574641</v>
      </c>
      <c r="L50" s="26">
        <f t="shared" si="12"/>
        <v>2.0925854709292993E-2</v>
      </c>
      <c r="M50" s="26">
        <f t="shared" si="13"/>
        <v>0.5932375180811017</v>
      </c>
      <c r="N50" s="25">
        <v>38</v>
      </c>
      <c r="O50" s="25">
        <v>88</v>
      </c>
      <c r="P50" s="28">
        <f t="shared" si="14"/>
        <v>0.25617074644411209</v>
      </c>
      <c r="Q50" s="28">
        <f t="shared" si="15"/>
        <v>6.7413354327397921E-3</v>
      </c>
    </row>
    <row r="51" spans="1:17" ht="13.8" customHeight="1" x14ac:dyDescent="0.25">
      <c r="A51" s="29">
        <v>2016</v>
      </c>
      <c r="B51" s="14">
        <v>0.83206231891426097</v>
      </c>
      <c r="C51" s="30">
        <v>8</v>
      </c>
      <c r="D51" s="14">
        <f t="shared" si="9"/>
        <v>0.76549733340112014</v>
      </c>
      <c r="E51" s="30">
        <v>5.8035425278608388</v>
      </c>
      <c r="F51" s="14">
        <f t="shared" si="10"/>
        <v>0.72107137010754541</v>
      </c>
      <c r="G51" s="30">
        <v>10</v>
      </c>
      <c r="H51" s="14">
        <f t="shared" si="7"/>
        <v>0.64896423309679085</v>
      </c>
      <c r="I51" s="30">
        <v>12</v>
      </c>
      <c r="J51" s="32">
        <f t="shared" si="11"/>
        <v>31.364693227500524</v>
      </c>
      <c r="K51" s="14">
        <f t="shared" si="8"/>
        <v>0.57108852512517594</v>
      </c>
      <c r="L51" s="14">
        <f t="shared" si="12"/>
        <v>2.5034017539733739E-2</v>
      </c>
      <c r="M51" s="14">
        <f t="shared" si="13"/>
        <v>0.70970188024268166</v>
      </c>
      <c r="N51" s="30">
        <v>38</v>
      </c>
      <c r="O51" s="30">
        <v>88</v>
      </c>
      <c r="P51" s="33">
        <f t="shared" si="14"/>
        <v>0.3064621755593398</v>
      </c>
      <c r="Q51" s="33">
        <f t="shared" si="15"/>
        <v>8.0647940936668366E-3</v>
      </c>
    </row>
    <row r="52" spans="1:17" ht="13.8" customHeight="1" x14ac:dyDescent="0.25">
      <c r="A52" s="29">
        <v>2017</v>
      </c>
      <c r="B52" s="14">
        <v>0.8488765810335227</v>
      </c>
      <c r="C52" s="30">
        <v>8</v>
      </c>
      <c r="D52" s="14">
        <f t="shared" si="9"/>
        <v>0.78096645455084091</v>
      </c>
      <c r="E52" s="30">
        <v>5.8035425278608388</v>
      </c>
      <c r="F52" s="14">
        <f t="shared" si="10"/>
        <v>0.73564273423265591</v>
      </c>
      <c r="G52" s="30">
        <v>10</v>
      </c>
      <c r="H52" s="14">
        <f t="shared" si="7"/>
        <v>0.66207846080939037</v>
      </c>
      <c r="I52" s="30">
        <v>12</v>
      </c>
      <c r="J52" s="32">
        <f t="shared" si="11"/>
        <v>31.36469322750051</v>
      </c>
      <c r="K52" s="14">
        <f t="shared" si="8"/>
        <v>0.58262904551226358</v>
      </c>
      <c r="L52" s="14">
        <f t="shared" si="12"/>
        <v>2.5539903364921145E-2</v>
      </c>
      <c r="M52" s="14">
        <f t="shared" si="13"/>
        <v>0.72404349044383198</v>
      </c>
      <c r="N52" s="30">
        <v>38</v>
      </c>
      <c r="O52" s="30">
        <v>88</v>
      </c>
      <c r="P52" s="33">
        <f t="shared" si="14"/>
        <v>0.31265514360074559</v>
      </c>
      <c r="Q52" s="33">
        <f t="shared" si="15"/>
        <v>8.2277669368617263E-3</v>
      </c>
    </row>
    <row r="53" spans="1:17" ht="13.8" customHeight="1" x14ac:dyDescent="0.25">
      <c r="A53" s="59">
        <v>2018</v>
      </c>
      <c r="B53" s="14">
        <v>0.92447201982439609</v>
      </c>
      <c r="C53" s="31">
        <v>8</v>
      </c>
      <c r="D53" s="35">
        <f>+B53-B53*(C53/100)</f>
        <v>0.8505142582384444</v>
      </c>
      <c r="E53" s="31">
        <v>5.8035425278608388</v>
      </c>
      <c r="F53" s="35">
        <f>+(D53-D53*(E53)/100)</f>
        <v>0.80115430155605616</v>
      </c>
      <c r="G53" s="31">
        <v>10</v>
      </c>
      <c r="H53" s="35">
        <f>F53-(F53*G53/100)</f>
        <v>0.72103887140045053</v>
      </c>
      <c r="I53" s="31">
        <v>12</v>
      </c>
      <c r="J53" s="60">
        <f>100-(K53/B53*100)</f>
        <v>31.364693227500524</v>
      </c>
      <c r="K53" s="35">
        <f>+H53-H53*I53/100</f>
        <v>0.63451420683239645</v>
      </c>
      <c r="L53" s="35">
        <f>+(K53/365)*16</f>
        <v>2.7814321395392722E-2</v>
      </c>
      <c r="M53" s="35">
        <f>+L53*28.3495</f>
        <v>0.78852210439868597</v>
      </c>
      <c r="N53" s="31">
        <v>38</v>
      </c>
      <c r="O53" s="31">
        <v>88</v>
      </c>
      <c r="P53" s="61">
        <f>+Q53*N53</f>
        <v>0.34049818144488714</v>
      </c>
      <c r="Q53" s="61">
        <f>+M53/O53</f>
        <v>8.9604784590759778E-3</v>
      </c>
    </row>
    <row r="54" spans="1:17" ht="13.8" customHeight="1" x14ac:dyDescent="0.25">
      <c r="A54" s="59">
        <v>2019</v>
      </c>
      <c r="B54" s="14">
        <v>0.97240168230621782</v>
      </c>
      <c r="C54" s="31">
        <v>8</v>
      </c>
      <c r="D54" s="35">
        <f>+B54-B54*(C54/100)</f>
        <v>0.89460954772172041</v>
      </c>
      <c r="E54" s="31">
        <v>5.8035425278608388</v>
      </c>
      <c r="F54" s="35">
        <f>+(D54-D54*(E54)/100)</f>
        <v>0.84269050216138686</v>
      </c>
      <c r="G54" s="31">
        <v>10</v>
      </c>
      <c r="H54" s="35">
        <f>F54-(F54*G54/100)</f>
        <v>0.75842145194524813</v>
      </c>
      <c r="I54" s="31">
        <v>12</v>
      </c>
      <c r="J54" s="60">
        <f>100-(K54/B54*100)</f>
        <v>31.364693227500524</v>
      </c>
      <c r="K54" s="35">
        <f>+H54-H54*I54/100</f>
        <v>0.6674108777118184</v>
      </c>
      <c r="L54" s="35">
        <f>+(K54/365)*16</f>
        <v>2.9256367242161904E-2</v>
      </c>
      <c r="M54" s="35">
        <f>+L54*28.3495</f>
        <v>0.82940338313166884</v>
      </c>
      <c r="N54" s="31">
        <v>38</v>
      </c>
      <c r="O54" s="31">
        <v>88</v>
      </c>
      <c r="P54" s="61">
        <f>+Q54*N54</f>
        <v>0.35815146089776606</v>
      </c>
      <c r="Q54" s="61">
        <f>+M54/O54</f>
        <v>9.425038444678055E-3</v>
      </c>
    </row>
    <row r="55" spans="1:17" ht="13.8" customHeight="1" x14ac:dyDescent="0.25">
      <c r="A55" s="59">
        <v>2020</v>
      </c>
      <c r="B55" s="37">
        <v>1.2994537898697895</v>
      </c>
      <c r="C55" s="31">
        <v>8</v>
      </c>
      <c r="D55" s="35">
        <f>+B55-B55*(C55/100)</f>
        <v>1.1954974866802064</v>
      </c>
      <c r="E55" s="31">
        <v>5.8035425278608388</v>
      </c>
      <c r="F55" s="35">
        <f>+(D55-D55*(E55)/100)</f>
        <v>1.1261162816212131</v>
      </c>
      <c r="G55" s="31">
        <v>10</v>
      </c>
      <c r="H55" s="35">
        <f>F55-(F55*G55/100)</f>
        <v>1.0135046534590919</v>
      </c>
      <c r="I55" s="31">
        <v>12</v>
      </c>
      <c r="J55" s="60">
        <f>100-(K55/B55*100)</f>
        <v>31.364693227500524</v>
      </c>
      <c r="K55" s="35">
        <f>+H55-H55*I55/100</f>
        <v>0.8918840950440009</v>
      </c>
      <c r="L55" s="35">
        <f>+(K55/365)*16</f>
        <v>3.9096289097819217E-2</v>
      </c>
      <c r="M55" s="35">
        <f>+L55*28.3495</f>
        <v>1.1083602477786259</v>
      </c>
      <c r="N55" s="31">
        <v>38</v>
      </c>
      <c r="O55" s="31">
        <v>88</v>
      </c>
      <c r="P55" s="61">
        <f>+Q55*N55</f>
        <v>0.4786101069953157</v>
      </c>
      <c r="Q55" s="61">
        <f>+M55/O55</f>
        <v>1.2595002815666202E-2</v>
      </c>
    </row>
    <row r="56" spans="1:17" ht="13.8" customHeight="1" x14ac:dyDescent="0.25">
      <c r="A56" s="19">
        <v>2021</v>
      </c>
      <c r="B56" s="121">
        <v>0.98522035305984346</v>
      </c>
      <c r="C56" s="21">
        <v>8</v>
      </c>
      <c r="D56" s="20">
        <f t="shared" ref="D56:D57" si="16">+B56-B56*(C56/100)</f>
        <v>0.90640272481505602</v>
      </c>
      <c r="E56" s="21">
        <v>5.8035425278608388</v>
      </c>
      <c r="F56" s="20">
        <f t="shared" ref="F56:F57" si="17">+(D56-D56*(E56)/100)</f>
        <v>0.85379925720672478</v>
      </c>
      <c r="G56" s="21">
        <v>10</v>
      </c>
      <c r="H56" s="20">
        <f t="shared" ref="H56:H57" si="18">F56-(F56*G56/100)</f>
        <v>0.76841933148605235</v>
      </c>
      <c r="I56" s="21">
        <v>12</v>
      </c>
      <c r="J56" s="22">
        <f t="shared" ref="J56:J57" si="19">100-(K56/B56*100)</f>
        <v>31.364693227500524</v>
      </c>
      <c r="K56" s="20">
        <f t="shared" ref="K56:K57" si="20">+H56-H56*I56/100</f>
        <v>0.67620901170772607</v>
      </c>
      <c r="L56" s="20">
        <f t="shared" ref="L56:L57" si="21">+(K56/365)*16</f>
        <v>2.9642038869379772E-2</v>
      </c>
      <c r="M56" s="20">
        <f t="shared" ref="M56:M57" si="22">+L56*28.3495</f>
        <v>0.84033698092748177</v>
      </c>
      <c r="N56" s="21">
        <v>38</v>
      </c>
      <c r="O56" s="21">
        <v>88</v>
      </c>
      <c r="P56" s="23">
        <f t="shared" ref="P56:P57" si="23">+Q56*N56</f>
        <v>0.36287278721868532</v>
      </c>
      <c r="Q56" s="23">
        <f t="shared" ref="Q56:Q57" si="24">+M56/O56</f>
        <v>9.54928387417593E-3</v>
      </c>
    </row>
    <row r="57" spans="1:17" ht="13.8" customHeight="1" thickBot="1" x14ac:dyDescent="0.3">
      <c r="A57" s="123">
        <v>2022</v>
      </c>
      <c r="B57" s="124">
        <v>1.0622548358309727</v>
      </c>
      <c r="C57" s="125">
        <v>8</v>
      </c>
      <c r="D57" s="124">
        <f t="shared" si="16"/>
        <v>0.97727444896449489</v>
      </c>
      <c r="E57" s="125">
        <v>5.8035425278608388</v>
      </c>
      <c r="F57" s="124">
        <f t="shared" si="17"/>
        <v>0.92055791070492277</v>
      </c>
      <c r="G57" s="125">
        <v>10</v>
      </c>
      <c r="H57" s="124">
        <f t="shared" si="18"/>
        <v>0.82850211963443043</v>
      </c>
      <c r="I57" s="125">
        <v>12</v>
      </c>
      <c r="J57" s="126">
        <f t="shared" si="19"/>
        <v>31.364693227500524</v>
      </c>
      <c r="K57" s="124">
        <f t="shared" si="20"/>
        <v>0.72908186527829877</v>
      </c>
      <c r="L57" s="124">
        <f t="shared" si="21"/>
        <v>3.1959752998500769E-2</v>
      </c>
      <c r="M57" s="124">
        <f t="shared" si="22"/>
        <v>0.90604301763099748</v>
      </c>
      <c r="N57" s="125">
        <v>38</v>
      </c>
      <c r="O57" s="125">
        <v>88</v>
      </c>
      <c r="P57" s="127">
        <f t="shared" si="23"/>
        <v>0.39124584852247618</v>
      </c>
      <c r="Q57" s="127">
        <f t="shared" si="24"/>
        <v>1.0295943382170426E-2</v>
      </c>
    </row>
    <row r="58" spans="1:17" ht="15" customHeight="1" thickTop="1" x14ac:dyDescent="0.25">
      <c r="A58" s="7" t="s">
        <v>96</v>
      </c>
      <c r="Q58" s="7"/>
    </row>
    <row r="59" spans="1:17" ht="15" customHeight="1" x14ac:dyDescent="0.25">
      <c r="A59" s="7" t="s">
        <v>104</v>
      </c>
      <c r="Q59" s="7"/>
    </row>
    <row r="60" spans="1:17" ht="15" customHeight="1" x14ac:dyDescent="0.25">
      <c r="A60" s="7" t="s">
        <v>209</v>
      </c>
      <c r="Q60" s="7"/>
    </row>
    <row r="61" spans="1:17" ht="15" customHeight="1" x14ac:dyDescent="0.25">
      <c r="A61" s="7" t="s">
        <v>210</v>
      </c>
      <c r="Q61" s="7"/>
    </row>
    <row r="62" spans="1:17" ht="15" customHeight="1" x14ac:dyDescent="0.25">
      <c r="A62" s="7" t="s">
        <v>105</v>
      </c>
      <c r="Q62" s="7"/>
    </row>
    <row r="63" spans="1:17" ht="15" customHeight="1" x14ac:dyDescent="0.25">
      <c r="A63" s="7" t="s">
        <v>106</v>
      </c>
      <c r="Q63" s="7"/>
    </row>
    <row r="64" spans="1:17" ht="15" customHeight="1" x14ac:dyDescent="0.25">
      <c r="A64" s="7" t="s">
        <v>214</v>
      </c>
      <c r="Q64" s="7"/>
    </row>
    <row r="65" spans="17:17" x14ac:dyDescent="0.25">
      <c r="Q65" s="7"/>
    </row>
    <row r="66" spans="17:17" x14ac:dyDescent="0.25">
      <c r="Q66" s="7"/>
    </row>
    <row r="67" spans="17:17" x14ac:dyDescent="0.25">
      <c r="Q67" s="7"/>
    </row>
    <row r="68" spans="17:17" x14ac:dyDescent="0.25">
      <c r="Q68" s="7"/>
    </row>
    <row r="69" spans="17:17" x14ac:dyDescent="0.25">
      <c r="Q69" s="7"/>
    </row>
    <row r="70" spans="17:17" x14ac:dyDescent="0.25">
      <c r="Q70" s="7"/>
    </row>
    <row r="71" spans="17:17" x14ac:dyDescent="0.25">
      <c r="Q71" s="7"/>
    </row>
    <row r="72" spans="17:17" x14ac:dyDescent="0.25">
      <c r="Q72"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15">
    <pageSetUpPr fitToPage="1"/>
  </sheetPr>
  <dimension ref="A1:R64"/>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165</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1.1801727366716737</v>
      </c>
      <c r="C5" s="15">
        <v>89</v>
      </c>
      <c r="D5" s="16">
        <f t="shared" ref="D5:D46" si="0">+B5-B5*(C5/100)</f>
        <v>0.129819001033884</v>
      </c>
      <c r="E5" s="15">
        <v>6</v>
      </c>
      <c r="F5" s="16">
        <f t="shared" ref="F5:F46" si="1">+(D5-D5*(E5)/100)</f>
        <v>0.12202986097185095</v>
      </c>
      <c r="G5" s="15">
        <v>0</v>
      </c>
      <c r="H5" s="16">
        <f>F5-(F5*G5/100)</f>
        <v>0.12202986097185095</v>
      </c>
      <c r="I5" s="15">
        <v>4</v>
      </c>
      <c r="J5" s="17">
        <f t="shared" ref="J5:J46" si="2">100-(K5/B5*100)</f>
        <v>90.073600000000013</v>
      </c>
      <c r="K5" s="16">
        <f>+H5-H5*I5/100</f>
        <v>0.11714866653297691</v>
      </c>
      <c r="L5" s="18">
        <f t="shared" ref="L5:L46" si="3">+(K5/365)*16</f>
        <v>5.1352840124044676E-3</v>
      </c>
      <c r="M5" s="16">
        <f t="shared" ref="M5:M37" si="4">+L5*28.3495</f>
        <v>0.14558273410966044</v>
      </c>
      <c r="N5" s="15">
        <v>98</v>
      </c>
      <c r="O5" s="15">
        <v>28</v>
      </c>
      <c r="P5" s="18">
        <f t="shared" ref="P5:P46" si="5">+Q5*N5</f>
        <v>0.50953956938381151</v>
      </c>
      <c r="Q5" s="114">
        <f t="shared" ref="Q5:Q46" si="6">+M5/O5</f>
        <v>5.1993833610593015E-3</v>
      </c>
      <c r="R5" s="119"/>
    </row>
    <row r="6" spans="1:18" ht="13.8" customHeight="1" x14ac:dyDescent="0.25">
      <c r="A6" s="19">
        <v>1971</v>
      </c>
      <c r="B6" s="20">
        <v>1.4915415508930416</v>
      </c>
      <c r="C6" s="21">
        <v>89</v>
      </c>
      <c r="D6" s="20">
        <f t="shared" si="0"/>
        <v>0.16406957059823446</v>
      </c>
      <c r="E6" s="21">
        <v>6</v>
      </c>
      <c r="F6" s="20">
        <f t="shared" si="1"/>
        <v>0.15422539636234039</v>
      </c>
      <c r="G6" s="21">
        <v>0</v>
      </c>
      <c r="H6" s="20">
        <f t="shared" ref="H6:H52" si="7">F6-(F6*G6/100)</f>
        <v>0.15422539636234039</v>
      </c>
      <c r="I6" s="21">
        <v>4</v>
      </c>
      <c r="J6" s="22">
        <f t="shared" si="2"/>
        <v>90.073599999999999</v>
      </c>
      <c r="K6" s="20">
        <f t="shared" ref="K6:K52" si="8">+H6-H6*I6/100</f>
        <v>0.14805638050784678</v>
      </c>
      <c r="L6" s="23">
        <f t="shared" si="3"/>
        <v>6.4901427071932839E-3</v>
      </c>
      <c r="M6" s="20">
        <f t="shared" si="4"/>
        <v>0.18399230067757599</v>
      </c>
      <c r="N6" s="21">
        <v>98</v>
      </c>
      <c r="O6" s="21">
        <v>28</v>
      </c>
      <c r="P6" s="23">
        <f t="shared" si="5"/>
        <v>0.64397305237151603</v>
      </c>
      <c r="Q6" s="115">
        <f t="shared" si="6"/>
        <v>6.5711535956277144E-3</v>
      </c>
      <c r="R6" s="119"/>
    </row>
    <row r="7" spans="1:18" ht="13.8" customHeight="1" x14ac:dyDescent="0.25">
      <c r="A7" s="19">
        <v>1972</v>
      </c>
      <c r="B7" s="20">
        <v>0.87580801920951346</v>
      </c>
      <c r="C7" s="21">
        <v>89</v>
      </c>
      <c r="D7" s="20">
        <f t="shared" si="0"/>
        <v>9.633888211304642E-2</v>
      </c>
      <c r="E7" s="21">
        <v>6</v>
      </c>
      <c r="F7" s="20">
        <f t="shared" si="1"/>
        <v>9.0558549186263632E-2</v>
      </c>
      <c r="G7" s="21">
        <v>0</v>
      </c>
      <c r="H7" s="20">
        <f t="shared" si="7"/>
        <v>9.0558549186263632E-2</v>
      </c>
      <c r="I7" s="21">
        <v>4</v>
      </c>
      <c r="J7" s="22">
        <f t="shared" si="2"/>
        <v>90.073600000000013</v>
      </c>
      <c r="K7" s="20">
        <f t="shared" si="8"/>
        <v>8.693620721881308E-2</v>
      </c>
      <c r="L7" s="23">
        <f t="shared" si="3"/>
        <v>3.8109022342493405E-3</v>
      </c>
      <c r="M7" s="20">
        <f t="shared" si="4"/>
        <v>0.10803717288985168</v>
      </c>
      <c r="N7" s="21">
        <v>98</v>
      </c>
      <c r="O7" s="21">
        <v>28</v>
      </c>
      <c r="P7" s="23">
        <f t="shared" si="5"/>
        <v>0.37813010511448086</v>
      </c>
      <c r="Q7" s="115">
        <f t="shared" si="6"/>
        <v>3.8584704603518457E-3</v>
      </c>
      <c r="R7" s="119"/>
    </row>
    <row r="8" spans="1:18" ht="13.8" customHeight="1" x14ac:dyDescent="0.25">
      <c r="A8" s="19">
        <v>1973</v>
      </c>
      <c r="B8" s="20">
        <v>1.1545729534847509</v>
      </c>
      <c r="C8" s="21">
        <v>89</v>
      </c>
      <c r="D8" s="20">
        <f t="shared" si="0"/>
        <v>0.12700302488332249</v>
      </c>
      <c r="E8" s="21">
        <v>6</v>
      </c>
      <c r="F8" s="20">
        <f t="shared" si="1"/>
        <v>0.11938284339032314</v>
      </c>
      <c r="G8" s="21">
        <v>0</v>
      </c>
      <c r="H8" s="20">
        <f t="shared" si="7"/>
        <v>0.11938284339032314</v>
      </c>
      <c r="I8" s="21">
        <v>4</v>
      </c>
      <c r="J8" s="22">
        <f t="shared" si="2"/>
        <v>90.073600000000013</v>
      </c>
      <c r="K8" s="20">
        <f t="shared" si="8"/>
        <v>0.11460752965471022</v>
      </c>
      <c r="L8" s="23">
        <f t="shared" si="3"/>
        <v>5.0238917108914065E-3</v>
      </c>
      <c r="M8" s="20">
        <f t="shared" si="4"/>
        <v>0.14242481805791593</v>
      </c>
      <c r="N8" s="21">
        <v>98</v>
      </c>
      <c r="O8" s="21">
        <v>28</v>
      </c>
      <c r="P8" s="23">
        <f t="shared" si="5"/>
        <v>0.49848686320270574</v>
      </c>
      <c r="Q8" s="115">
        <f t="shared" si="6"/>
        <v>5.0866006449255688E-3</v>
      </c>
      <c r="R8" s="119"/>
    </row>
    <row r="9" spans="1:18" ht="13.8" customHeight="1" x14ac:dyDescent="0.25">
      <c r="A9" s="19">
        <v>1974</v>
      </c>
      <c r="B9" s="20">
        <v>1.5433521467917364</v>
      </c>
      <c r="C9" s="21">
        <v>89</v>
      </c>
      <c r="D9" s="20">
        <f t="shared" si="0"/>
        <v>0.16976873614709098</v>
      </c>
      <c r="E9" s="21">
        <v>6</v>
      </c>
      <c r="F9" s="20">
        <f t="shared" si="1"/>
        <v>0.15958261197826551</v>
      </c>
      <c r="G9" s="21">
        <v>0</v>
      </c>
      <c r="H9" s="20">
        <f t="shared" si="7"/>
        <v>0.15958261197826551</v>
      </c>
      <c r="I9" s="21">
        <v>4</v>
      </c>
      <c r="J9" s="22">
        <f t="shared" si="2"/>
        <v>90.073599999999999</v>
      </c>
      <c r="K9" s="20">
        <f t="shared" si="8"/>
        <v>0.15319930749913488</v>
      </c>
      <c r="L9" s="23">
        <f t="shared" si="3"/>
        <v>6.7155860821538575E-3</v>
      </c>
      <c r="M9" s="20">
        <f t="shared" si="4"/>
        <v>0.19038350763602077</v>
      </c>
      <c r="N9" s="21">
        <v>98</v>
      </c>
      <c r="O9" s="21">
        <v>28</v>
      </c>
      <c r="P9" s="23">
        <f t="shared" si="5"/>
        <v>0.66634227672607271</v>
      </c>
      <c r="Q9" s="115">
        <f t="shared" si="6"/>
        <v>6.7994109870007421E-3</v>
      </c>
      <c r="R9" s="119"/>
    </row>
    <row r="10" spans="1:18" ht="13.8" customHeight="1" x14ac:dyDescent="0.25">
      <c r="A10" s="19">
        <v>1975</v>
      </c>
      <c r="B10" s="20">
        <v>1.9645147773101264</v>
      </c>
      <c r="C10" s="21">
        <v>89</v>
      </c>
      <c r="D10" s="20">
        <f t="shared" si="0"/>
        <v>0.2160966255041139</v>
      </c>
      <c r="E10" s="21">
        <v>6</v>
      </c>
      <c r="F10" s="20">
        <f t="shared" si="1"/>
        <v>0.20313082797386706</v>
      </c>
      <c r="G10" s="21">
        <v>0</v>
      </c>
      <c r="H10" s="20">
        <f t="shared" si="7"/>
        <v>0.20313082797386706</v>
      </c>
      <c r="I10" s="21">
        <v>4</v>
      </c>
      <c r="J10" s="22">
        <f t="shared" si="2"/>
        <v>90.073599999999999</v>
      </c>
      <c r="K10" s="20">
        <f t="shared" si="8"/>
        <v>0.19500559485491237</v>
      </c>
      <c r="L10" s="23">
        <f t="shared" si="3"/>
        <v>8.5481904593934181E-3</v>
      </c>
      <c r="M10" s="20">
        <f t="shared" si="4"/>
        <v>0.24233692542857369</v>
      </c>
      <c r="N10" s="21">
        <v>98</v>
      </c>
      <c r="O10" s="21">
        <v>28</v>
      </c>
      <c r="P10" s="23">
        <f t="shared" si="5"/>
        <v>0.8481792390000078</v>
      </c>
      <c r="Q10" s="115">
        <f t="shared" si="6"/>
        <v>8.6548901938776311E-3</v>
      </c>
      <c r="R10" s="119"/>
    </row>
    <row r="11" spans="1:18" ht="13.8" customHeight="1" x14ac:dyDescent="0.25">
      <c r="A11" s="13">
        <v>1976</v>
      </c>
      <c r="B11" s="14">
        <v>0.75902524823996131</v>
      </c>
      <c r="C11" s="15">
        <v>89</v>
      </c>
      <c r="D11" s="16">
        <f t="shared" si="0"/>
        <v>8.3492777306395705E-2</v>
      </c>
      <c r="E11" s="15">
        <v>6</v>
      </c>
      <c r="F11" s="16">
        <f t="shared" si="1"/>
        <v>7.8483210668011963E-2</v>
      </c>
      <c r="G11" s="15">
        <v>0</v>
      </c>
      <c r="H11" s="16">
        <f t="shared" si="7"/>
        <v>7.8483210668011963E-2</v>
      </c>
      <c r="I11" s="15">
        <v>4</v>
      </c>
      <c r="J11" s="17">
        <f t="shared" si="2"/>
        <v>90.073599999999999</v>
      </c>
      <c r="K11" s="16">
        <f t="shared" si="8"/>
        <v>7.5343882241291488E-2</v>
      </c>
      <c r="L11" s="18">
        <f t="shared" si="3"/>
        <v>3.3027455229059284E-3</v>
      </c>
      <c r="M11" s="16">
        <f t="shared" si="4"/>
        <v>9.3631184201621614E-2</v>
      </c>
      <c r="N11" s="15">
        <v>98</v>
      </c>
      <c r="O11" s="15">
        <v>28</v>
      </c>
      <c r="P11" s="18">
        <f t="shared" si="5"/>
        <v>0.32770914470567564</v>
      </c>
      <c r="Q11" s="114">
        <f t="shared" si="6"/>
        <v>3.3439708643436292E-3</v>
      </c>
      <c r="R11" s="119"/>
    </row>
    <row r="12" spans="1:18" ht="13.8" customHeight="1" x14ac:dyDescent="0.25">
      <c r="A12" s="13">
        <v>1977</v>
      </c>
      <c r="B12" s="14">
        <v>1.3364336924886151</v>
      </c>
      <c r="C12" s="15">
        <v>89</v>
      </c>
      <c r="D12" s="16">
        <f t="shared" si="0"/>
        <v>0.14700770617374759</v>
      </c>
      <c r="E12" s="15">
        <v>6</v>
      </c>
      <c r="F12" s="16">
        <f t="shared" si="1"/>
        <v>0.13818724380332273</v>
      </c>
      <c r="G12" s="15">
        <v>0</v>
      </c>
      <c r="H12" s="16">
        <f t="shared" si="7"/>
        <v>0.13818724380332273</v>
      </c>
      <c r="I12" s="15">
        <v>4</v>
      </c>
      <c r="J12" s="17">
        <f t="shared" si="2"/>
        <v>90.073599999999999</v>
      </c>
      <c r="K12" s="16">
        <f t="shared" si="8"/>
        <v>0.13265975405118982</v>
      </c>
      <c r="L12" s="18">
        <f t="shared" si="3"/>
        <v>5.815222095394622E-3</v>
      </c>
      <c r="M12" s="16">
        <f t="shared" si="4"/>
        <v>0.16485863879338983</v>
      </c>
      <c r="N12" s="15">
        <v>98</v>
      </c>
      <c r="O12" s="15">
        <v>28</v>
      </c>
      <c r="P12" s="18">
        <f t="shared" si="5"/>
        <v>0.57700523577686436</v>
      </c>
      <c r="Q12" s="114">
        <f t="shared" si="6"/>
        <v>5.8878085283353507E-3</v>
      </c>
      <c r="R12" s="119"/>
    </row>
    <row r="13" spans="1:18" ht="13.8" customHeight="1" x14ac:dyDescent="0.25">
      <c r="A13" s="13">
        <v>1978</v>
      </c>
      <c r="B13" s="14">
        <v>1.3055123362311025</v>
      </c>
      <c r="C13" s="15">
        <v>89</v>
      </c>
      <c r="D13" s="16">
        <f t="shared" si="0"/>
        <v>0.14360635698542135</v>
      </c>
      <c r="E13" s="15">
        <v>6</v>
      </c>
      <c r="F13" s="16">
        <f t="shared" si="1"/>
        <v>0.13498997556629608</v>
      </c>
      <c r="G13" s="15">
        <v>0</v>
      </c>
      <c r="H13" s="16">
        <f t="shared" si="7"/>
        <v>0.13498997556629608</v>
      </c>
      <c r="I13" s="15">
        <v>4</v>
      </c>
      <c r="J13" s="17">
        <f t="shared" si="2"/>
        <v>90.073599999999999</v>
      </c>
      <c r="K13" s="16">
        <f t="shared" si="8"/>
        <v>0.12959037654364425</v>
      </c>
      <c r="L13" s="18">
        <f t="shared" si="3"/>
        <v>5.6806740402693366E-3</v>
      </c>
      <c r="M13" s="16">
        <f t="shared" si="4"/>
        <v>0.16104426870461555</v>
      </c>
      <c r="N13" s="15">
        <v>98</v>
      </c>
      <c r="O13" s="15">
        <v>28</v>
      </c>
      <c r="P13" s="18">
        <f t="shared" si="5"/>
        <v>0.56365494046615439</v>
      </c>
      <c r="Q13" s="114">
        <f t="shared" si="6"/>
        <v>5.7515810251648411E-3</v>
      </c>
      <c r="R13" s="119"/>
    </row>
    <row r="14" spans="1:18" ht="13.8" customHeight="1" x14ac:dyDescent="0.25">
      <c r="A14" s="13">
        <v>1979</v>
      </c>
      <c r="B14" s="14">
        <v>1.9272311477638797</v>
      </c>
      <c r="C14" s="15">
        <v>89</v>
      </c>
      <c r="D14" s="16">
        <f t="shared" si="0"/>
        <v>0.21199542625402668</v>
      </c>
      <c r="E14" s="15">
        <v>6</v>
      </c>
      <c r="F14" s="16">
        <f t="shared" si="1"/>
        <v>0.19927570067878508</v>
      </c>
      <c r="G14" s="15">
        <v>0</v>
      </c>
      <c r="H14" s="16">
        <f t="shared" si="7"/>
        <v>0.19927570067878508</v>
      </c>
      <c r="I14" s="15">
        <v>4</v>
      </c>
      <c r="J14" s="17">
        <f t="shared" si="2"/>
        <v>90.073599999999999</v>
      </c>
      <c r="K14" s="16">
        <f t="shared" si="8"/>
        <v>0.19130467265163367</v>
      </c>
      <c r="L14" s="18">
        <f t="shared" si="3"/>
        <v>8.3859582532222979E-3</v>
      </c>
      <c r="M14" s="16">
        <f t="shared" si="4"/>
        <v>0.23773772349972552</v>
      </c>
      <c r="N14" s="15">
        <v>98</v>
      </c>
      <c r="O14" s="15">
        <v>28</v>
      </c>
      <c r="P14" s="18">
        <f t="shared" si="5"/>
        <v>0.83208203224903943</v>
      </c>
      <c r="Q14" s="114">
        <f t="shared" si="6"/>
        <v>8.4906329821330551E-3</v>
      </c>
      <c r="R14" s="119"/>
    </row>
    <row r="15" spans="1:18" ht="13.8" customHeight="1" x14ac:dyDescent="0.25">
      <c r="A15" s="13">
        <v>1980</v>
      </c>
      <c r="B15" s="14">
        <v>0.77084776960030932</v>
      </c>
      <c r="C15" s="15">
        <v>89</v>
      </c>
      <c r="D15" s="16">
        <f t="shared" si="0"/>
        <v>8.4793254656034045E-2</v>
      </c>
      <c r="E15" s="15">
        <v>6</v>
      </c>
      <c r="F15" s="16">
        <f t="shared" si="1"/>
        <v>7.9705659376671997E-2</v>
      </c>
      <c r="G15" s="15">
        <v>0</v>
      </c>
      <c r="H15" s="16">
        <f t="shared" si="7"/>
        <v>7.9705659376671997E-2</v>
      </c>
      <c r="I15" s="15">
        <v>4</v>
      </c>
      <c r="J15" s="17">
        <f t="shared" si="2"/>
        <v>90.073599999999999</v>
      </c>
      <c r="K15" s="16">
        <f t="shared" si="8"/>
        <v>7.6517433001605115E-2</v>
      </c>
      <c r="L15" s="18">
        <f t="shared" si="3"/>
        <v>3.3541888439059778E-3</v>
      </c>
      <c r="M15" s="16">
        <f t="shared" si="4"/>
        <v>9.508957663031252E-2</v>
      </c>
      <c r="N15" s="15">
        <v>98</v>
      </c>
      <c r="O15" s="15">
        <v>28</v>
      </c>
      <c r="P15" s="18">
        <f t="shared" si="5"/>
        <v>0.33281351820609384</v>
      </c>
      <c r="Q15" s="114">
        <f t="shared" si="6"/>
        <v>3.3960563082254471E-3</v>
      </c>
      <c r="R15" s="119"/>
    </row>
    <row r="16" spans="1:18" ht="13.8" customHeight="1" x14ac:dyDescent="0.25">
      <c r="A16" s="19">
        <v>1981</v>
      </c>
      <c r="B16" s="20">
        <v>0.82135172486367558</v>
      </c>
      <c r="C16" s="21">
        <v>89</v>
      </c>
      <c r="D16" s="20">
        <f t="shared" si="0"/>
        <v>9.0348689735004317E-2</v>
      </c>
      <c r="E16" s="21">
        <v>6</v>
      </c>
      <c r="F16" s="20">
        <f t="shared" si="1"/>
        <v>8.4927768350904057E-2</v>
      </c>
      <c r="G16" s="21">
        <v>0</v>
      </c>
      <c r="H16" s="20">
        <f t="shared" si="7"/>
        <v>8.4927768350904057E-2</v>
      </c>
      <c r="I16" s="21">
        <v>4</v>
      </c>
      <c r="J16" s="22">
        <f t="shared" si="2"/>
        <v>90.073599999999999</v>
      </c>
      <c r="K16" s="20">
        <f t="shared" si="8"/>
        <v>8.1530657616867896E-2</v>
      </c>
      <c r="L16" s="23">
        <f t="shared" si="3"/>
        <v>3.5739466352599624E-3</v>
      </c>
      <c r="M16" s="20">
        <f t="shared" si="4"/>
        <v>0.1013196001363023</v>
      </c>
      <c r="N16" s="21">
        <v>98</v>
      </c>
      <c r="O16" s="21">
        <v>28</v>
      </c>
      <c r="P16" s="23">
        <f t="shared" si="5"/>
        <v>0.35461860047705807</v>
      </c>
      <c r="Q16" s="115">
        <f t="shared" si="6"/>
        <v>3.6185571477250823E-3</v>
      </c>
      <c r="R16" s="119"/>
    </row>
    <row r="17" spans="1:18" ht="13.8" customHeight="1" x14ac:dyDescent="0.25">
      <c r="A17" s="19">
        <v>1982</v>
      </c>
      <c r="B17" s="20">
        <v>2.0043574528399399</v>
      </c>
      <c r="C17" s="21">
        <v>89</v>
      </c>
      <c r="D17" s="20">
        <f t="shared" si="0"/>
        <v>0.22047931981239333</v>
      </c>
      <c r="E17" s="21">
        <v>6</v>
      </c>
      <c r="F17" s="20">
        <f t="shared" si="1"/>
        <v>0.20725056062364972</v>
      </c>
      <c r="G17" s="21">
        <v>0</v>
      </c>
      <c r="H17" s="20">
        <f t="shared" si="7"/>
        <v>0.20725056062364972</v>
      </c>
      <c r="I17" s="21">
        <v>4</v>
      </c>
      <c r="J17" s="22">
        <f t="shared" si="2"/>
        <v>90.073599999999999</v>
      </c>
      <c r="K17" s="20">
        <f t="shared" si="8"/>
        <v>0.19896053819870374</v>
      </c>
      <c r="L17" s="23">
        <f t="shared" si="3"/>
        <v>8.7215578388472881E-3</v>
      </c>
      <c r="M17" s="20">
        <f t="shared" si="4"/>
        <v>0.24725180395240118</v>
      </c>
      <c r="N17" s="21">
        <v>98</v>
      </c>
      <c r="O17" s="21">
        <v>28</v>
      </c>
      <c r="P17" s="23">
        <f t="shared" si="5"/>
        <v>0.86538131383340411</v>
      </c>
      <c r="Q17" s="115">
        <f t="shared" si="6"/>
        <v>8.830421569728613E-3</v>
      </c>
      <c r="R17" s="119"/>
    </row>
    <row r="18" spans="1:18" ht="13.8" customHeight="1" x14ac:dyDescent="0.25">
      <c r="A18" s="19">
        <v>1983</v>
      </c>
      <c r="B18" s="20">
        <v>1.6569301384081567</v>
      </c>
      <c r="C18" s="21">
        <v>89</v>
      </c>
      <c r="D18" s="20">
        <f t="shared" si="0"/>
        <v>0.18226231522489722</v>
      </c>
      <c r="E18" s="21">
        <v>6</v>
      </c>
      <c r="F18" s="20">
        <f t="shared" si="1"/>
        <v>0.17132657631140338</v>
      </c>
      <c r="G18" s="21">
        <v>0</v>
      </c>
      <c r="H18" s="20">
        <f t="shared" si="7"/>
        <v>0.17132657631140338</v>
      </c>
      <c r="I18" s="21">
        <v>4</v>
      </c>
      <c r="J18" s="22">
        <f t="shared" si="2"/>
        <v>90.073599999999999</v>
      </c>
      <c r="K18" s="20">
        <f t="shared" si="8"/>
        <v>0.16447351325894724</v>
      </c>
      <c r="L18" s="23">
        <f t="shared" si="3"/>
        <v>7.2097978414880984E-3</v>
      </c>
      <c r="M18" s="20">
        <f t="shared" si="4"/>
        <v>0.20439416390726683</v>
      </c>
      <c r="N18" s="21">
        <v>98</v>
      </c>
      <c r="O18" s="21">
        <v>28</v>
      </c>
      <c r="P18" s="23">
        <f t="shared" si="5"/>
        <v>0.71537957367543392</v>
      </c>
      <c r="Q18" s="115">
        <f t="shared" si="6"/>
        <v>7.2997915681166725E-3</v>
      </c>
      <c r="R18" s="119"/>
    </row>
    <row r="19" spans="1:18" ht="13.8" customHeight="1" x14ac:dyDescent="0.25">
      <c r="A19" s="19">
        <v>1984</v>
      </c>
      <c r="B19" s="20">
        <v>1.4833597309898963</v>
      </c>
      <c r="C19" s="21">
        <v>89</v>
      </c>
      <c r="D19" s="20">
        <f t="shared" si="0"/>
        <v>0.16316957040888846</v>
      </c>
      <c r="E19" s="21">
        <v>6</v>
      </c>
      <c r="F19" s="20">
        <f t="shared" si="1"/>
        <v>0.15337939618435514</v>
      </c>
      <c r="G19" s="21">
        <v>0</v>
      </c>
      <c r="H19" s="20">
        <f t="shared" si="7"/>
        <v>0.15337939618435514</v>
      </c>
      <c r="I19" s="21">
        <v>4</v>
      </c>
      <c r="J19" s="22">
        <f t="shared" si="2"/>
        <v>90.073600000000013</v>
      </c>
      <c r="K19" s="20">
        <f t="shared" si="8"/>
        <v>0.14724422033698092</v>
      </c>
      <c r="L19" s="23">
        <f t="shared" si="3"/>
        <v>6.4545411654566981E-3</v>
      </c>
      <c r="M19" s="20">
        <f t="shared" si="4"/>
        <v>0.18298301477011467</v>
      </c>
      <c r="N19" s="21">
        <v>98</v>
      </c>
      <c r="O19" s="21">
        <v>28</v>
      </c>
      <c r="P19" s="23">
        <f t="shared" si="5"/>
        <v>0.64044055169540137</v>
      </c>
      <c r="Q19" s="115">
        <f t="shared" si="6"/>
        <v>6.5351076703612379E-3</v>
      </c>
      <c r="R19" s="119"/>
    </row>
    <row r="20" spans="1:18" ht="13.8" customHeight="1" x14ac:dyDescent="0.25">
      <c r="A20" s="19">
        <v>1985</v>
      </c>
      <c r="B20" s="20">
        <v>1.5730002741690636</v>
      </c>
      <c r="C20" s="21">
        <v>89</v>
      </c>
      <c r="D20" s="20">
        <f t="shared" si="0"/>
        <v>0.17303003015859697</v>
      </c>
      <c r="E20" s="21">
        <v>6</v>
      </c>
      <c r="F20" s="20">
        <f t="shared" si="1"/>
        <v>0.16264822834908116</v>
      </c>
      <c r="G20" s="21">
        <v>0</v>
      </c>
      <c r="H20" s="20">
        <f t="shared" si="7"/>
        <v>0.16264822834908116</v>
      </c>
      <c r="I20" s="21">
        <v>4</v>
      </c>
      <c r="J20" s="22">
        <f t="shared" si="2"/>
        <v>90.073599999999999</v>
      </c>
      <c r="K20" s="20">
        <f t="shared" si="8"/>
        <v>0.15614229921511791</v>
      </c>
      <c r="L20" s="23">
        <f t="shared" si="3"/>
        <v>6.8445939381969493E-3</v>
      </c>
      <c r="M20" s="20">
        <f t="shared" si="4"/>
        <v>0.1940408158509144</v>
      </c>
      <c r="N20" s="21">
        <v>98</v>
      </c>
      <c r="O20" s="21">
        <v>28</v>
      </c>
      <c r="P20" s="23">
        <f t="shared" si="5"/>
        <v>0.67914285547820041</v>
      </c>
      <c r="Q20" s="115">
        <f t="shared" si="6"/>
        <v>6.930029137532657E-3</v>
      </c>
      <c r="R20" s="119"/>
    </row>
    <row r="21" spans="1:18" ht="13.8" customHeight="1" x14ac:dyDescent="0.25">
      <c r="A21" s="13">
        <v>1986</v>
      </c>
      <c r="B21" s="14">
        <v>1.8906617912246364</v>
      </c>
      <c r="C21" s="15">
        <v>89</v>
      </c>
      <c r="D21" s="16">
        <f t="shared" si="0"/>
        <v>0.20797279703471006</v>
      </c>
      <c r="E21" s="15">
        <v>6</v>
      </c>
      <c r="F21" s="16">
        <f t="shared" si="1"/>
        <v>0.19549442921262744</v>
      </c>
      <c r="G21" s="15">
        <v>0</v>
      </c>
      <c r="H21" s="16">
        <f t="shared" si="7"/>
        <v>0.19549442921262744</v>
      </c>
      <c r="I21" s="15">
        <v>4</v>
      </c>
      <c r="J21" s="17">
        <f t="shared" si="2"/>
        <v>90.073599999999999</v>
      </c>
      <c r="K21" s="16">
        <f t="shared" si="8"/>
        <v>0.18767465204412234</v>
      </c>
      <c r="L21" s="18">
        <f t="shared" si="3"/>
        <v>8.2268340622081021E-3</v>
      </c>
      <c r="M21" s="16">
        <f t="shared" si="4"/>
        <v>0.23322663224656859</v>
      </c>
      <c r="N21" s="15">
        <v>98</v>
      </c>
      <c r="O21" s="15">
        <v>28</v>
      </c>
      <c r="P21" s="18">
        <f t="shared" si="5"/>
        <v>0.81629321286299006</v>
      </c>
      <c r="Q21" s="114">
        <f t="shared" si="6"/>
        <v>8.3295225802345919E-3</v>
      </c>
      <c r="R21" s="119"/>
    </row>
    <row r="22" spans="1:18" ht="13.8" customHeight="1" x14ac:dyDescent="0.25">
      <c r="A22" s="13">
        <v>1987</v>
      </c>
      <c r="B22" s="14">
        <v>1.5191945000082367</v>
      </c>
      <c r="C22" s="15">
        <v>89</v>
      </c>
      <c r="D22" s="16">
        <f t="shared" si="0"/>
        <v>0.16711139500090599</v>
      </c>
      <c r="E22" s="15">
        <v>6</v>
      </c>
      <c r="F22" s="16">
        <f t="shared" si="1"/>
        <v>0.15708471130085164</v>
      </c>
      <c r="G22" s="15">
        <v>0</v>
      </c>
      <c r="H22" s="16">
        <f t="shared" si="7"/>
        <v>0.15708471130085164</v>
      </c>
      <c r="I22" s="15">
        <v>4</v>
      </c>
      <c r="J22" s="17">
        <f t="shared" si="2"/>
        <v>90.073599999999999</v>
      </c>
      <c r="K22" s="16">
        <f t="shared" si="8"/>
        <v>0.15080132284881756</v>
      </c>
      <c r="L22" s="18">
        <f t="shared" si="3"/>
        <v>6.610468946797482E-3</v>
      </c>
      <c r="M22" s="16">
        <f t="shared" si="4"/>
        <v>0.1874034894072352</v>
      </c>
      <c r="N22" s="15">
        <v>98</v>
      </c>
      <c r="O22" s="15">
        <v>28</v>
      </c>
      <c r="P22" s="18">
        <f t="shared" si="5"/>
        <v>0.6559122129253232</v>
      </c>
      <c r="Q22" s="114">
        <f t="shared" si="6"/>
        <v>6.6929817645441144E-3</v>
      </c>
      <c r="R22" s="119"/>
    </row>
    <row r="23" spans="1:18" ht="13.8" customHeight="1" x14ac:dyDescent="0.25">
      <c r="A23" s="13">
        <v>1988</v>
      </c>
      <c r="B23" s="14">
        <v>1.6678540895678331</v>
      </c>
      <c r="C23" s="15">
        <v>89</v>
      </c>
      <c r="D23" s="16">
        <f t="shared" si="0"/>
        <v>0.18346394985246173</v>
      </c>
      <c r="E23" s="15">
        <v>6</v>
      </c>
      <c r="F23" s="16">
        <f t="shared" si="1"/>
        <v>0.17245611286131401</v>
      </c>
      <c r="G23" s="15">
        <v>0</v>
      </c>
      <c r="H23" s="16">
        <f t="shared" si="7"/>
        <v>0.17245611286131401</v>
      </c>
      <c r="I23" s="15">
        <v>4</v>
      </c>
      <c r="J23" s="17">
        <f t="shared" si="2"/>
        <v>90.073599999999999</v>
      </c>
      <c r="K23" s="16">
        <f t="shared" si="8"/>
        <v>0.16555786834686145</v>
      </c>
      <c r="L23" s="18">
        <f t="shared" si="3"/>
        <v>7.2573312152048857E-3</v>
      </c>
      <c r="M23" s="16">
        <f t="shared" si="4"/>
        <v>0.20574171128545091</v>
      </c>
      <c r="N23" s="15">
        <v>98</v>
      </c>
      <c r="O23" s="15">
        <v>28</v>
      </c>
      <c r="P23" s="18">
        <f t="shared" si="5"/>
        <v>0.72009598949907816</v>
      </c>
      <c r="Q23" s="114">
        <f t="shared" si="6"/>
        <v>7.347918260194675E-3</v>
      </c>
      <c r="R23" s="119"/>
    </row>
    <row r="24" spans="1:18" ht="13.8" customHeight="1" x14ac:dyDescent="0.25">
      <c r="A24" s="13">
        <v>1989</v>
      </c>
      <c r="B24" s="14">
        <v>1.6134600141100179</v>
      </c>
      <c r="C24" s="15">
        <v>89</v>
      </c>
      <c r="D24" s="16">
        <f t="shared" si="0"/>
        <v>0.17748060155210199</v>
      </c>
      <c r="E24" s="15">
        <v>6</v>
      </c>
      <c r="F24" s="16">
        <f t="shared" si="1"/>
        <v>0.16683176545897588</v>
      </c>
      <c r="G24" s="15">
        <v>0</v>
      </c>
      <c r="H24" s="16">
        <f t="shared" si="7"/>
        <v>0.16683176545897588</v>
      </c>
      <c r="I24" s="15">
        <v>4</v>
      </c>
      <c r="J24" s="17">
        <f t="shared" si="2"/>
        <v>90.073599999999999</v>
      </c>
      <c r="K24" s="16">
        <f t="shared" si="8"/>
        <v>0.16015849484061684</v>
      </c>
      <c r="L24" s="18">
        <f t="shared" si="3"/>
        <v>7.0206463491777242E-3</v>
      </c>
      <c r="M24" s="16">
        <f t="shared" si="4"/>
        <v>0.19903181367601389</v>
      </c>
      <c r="N24" s="15">
        <v>98</v>
      </c>
      <c r="O24" s="15">
        <v>28</v>
      </c>
      <c r="P24" s="18">
        <f t="shared" si="5"/>
        <v>0.69661134786604861</v>
      </c>
      <c r="Q24" s="114">
        <f t="shared" si="6"/>
        <v>7.1082790598576391E-3</v>
      </c>
      <c r="R24" s="119"/>
    </row>
    <row r="25" spans="1:18" ht="13.8" customHeight="1" x14ac:dyDescent="0.25">
      <c r="A25" s="13">
        <v>1990</v>
      </c>
      <c r="B25" s="14">
        <v>2.1338834231925543</v>
      </c>
      <c r="C25" s="15">
        <v>89</v>
      </c>
      <c r="D25" s="16">
        <f t="shared" si="0"/>
        <v>0.23472717655118092</v>
      </c>
      <c r="E25" s="15">
        <v>6</v>
      </c>
      <c r="F25" s="16">
        <f t="shared" si="1"/>
        <v>0.22064354595811006</v>
      </c>
      <c r="G25" s="15">
        <v>0</v>
      </c>
      <c r="H25" s="16">
        <f t="shared" si="7"/>
        <v>0.22064354595811006</v>
      </c>
      <c r="I25" s="15">
        <v>4</v>
      </c>
      <c r="J25" s="17">
        <f t="shared" si="2"/>
        <v>90.073599999999999</v>
      </c>
      <c r="K25" s="16">
        <f t="shared" si="8"/>
        <v>0.21181780411978565</v>
      </c>
      <c r="L25" s="18">
        <f t="shared" si="3"/>
        <v>9.285164016209782E-3</v>
      </c>
      <c r="M25" s="16">
        <f t="shared" si="4"/>
        <v>0.26322975727753922</v>
      </c>
      <c r="N25" s="15">
        <v>98</v>
      </c>
      <c r="O25" s="15">
        <v>28</v>
      </c>
      <c r="P25" s="18">
        <f t="shared" si="5"/>
        <v>0.92130415047138736</v>
      </c>
      <c r="Q25" s="114">
        <f t="shared" si="6"/>
        <v>9.4010627599121158E-3</v>
      </c>
      <c r="R25" s="119"/>
    </row>
    <row r="26" spans="1:18" ht="13.8" customHeight="1" x14ac:dyDescent="0.25">
      <c r="A26" s="19">
        <v>1991</v>
      </c>
      <c r="B26" s="20">
        <v>1.5718094686638289</v>
      </c>
      <c r="C26" s="21">
        <v>89</v>
      </c>
      <c r="D26" s="20">
        <f t="shared" si="0"/>
        <v>0.17289904155302116</v>
      </c>
      <c r="E26" s="21">
        <v>6</v>
      </c>
      <c r="F26" s="20">
        <f t="shared" si="1"/>
        <v>0.16252509905983989</v>
      </c>
      <c r="G26" s="21">
        <v>0</v>
      </c>
      <c r="H26" s="20">
        <f t="shared" si="7"/>
        <v>0.16252509905983989</v>
      </c>
      <c r="I26" s="21">
        <v>4</v>
      </c>
      <c r="J26" s="22">
        <f t="shared" si="2"/>
        <v>90.073599999999999</v>
      </c>
      <c r="K26" s="20">
        <f t="shared" si="8"/>
        <v>0.1560240950974463</v>
      </c>
      <c r="L26" s="23">
        <f t="shared" si="3"/>
        <v>6.8394123878332625E-3</v>
      </c>
      <c r="M26" s="20">
        <f t="shared" si="4"/>
        <v>0.19389392148887907</v>
      </c>
      <c r="N26" s="21">
        <v>98</v>
      </c>
      <c r="O26" s="21">
        <v>28</v>
      </c>
      <c r="P26" s="23">
        <f t="shared" si="5"/>
        <v>0.67862872521107676</v>
      </c>
      <c r="Q26" s="115">
        <f t="shared" si="6"/>
        <v>6.9247829103171099E-3</v>
      </c>
      <c r="R26" s="119"/>
    </row>
    <row r="27" spans="1:18" ht="13.8" customHeight="1" x14ac:dyDescent="0.25">
      <c r="A27" s="19">
        <v>1992</v>
      </c>
      <c r="B27" s="20">
        <v>1.4358677747242052</v>
      </c>
      <c r="C27" s="21">
        <v>89</v>
      </c>
      <c r="D27" s="20">
        <f t="shared" si="0"/>
        <v>0.15794545521966263</v>
      </c>
      <c r="E27" s="21">
        <v>6</v>
      </c>
      <c r="F27" s="20">
        <f t="shared" si="1"/>
        <v>0.14846872790648288</v>
      </c>
      <c r="G27" s="21">
        <v>0</v>
      </c>
      <c r="H27" s="20">
        <f t="shared" si="7"/>
        <v>0.14846872790648288</v>
      </c>
      <c r="I27" s="21">
        <v>4</v>
      </c>
      <c r="J27" s="22">
        <f t="shared" si="2"/>
        <v>90.073599999999999</v>
      </c>
      <c r="K27" s="20">
        <f t="shared" si="8"/>
        <v>0.14252997879022355</v>
      </c>
      <c r="L27" s="23">
        <f t="shared" si="3"/>
        <v>6.247889481215279E-3</v>
      </c>
      <c r="M27" s="20">
        <f t="shared" si="4"/>
        <v>0.17712454284771253</v>
      </c>
      <c r="N27" s="21">
        <v>98</v>
      </c>
      <c r="O27" s="21">
        <v>28</v>
      </c>
      <c r="P27" s="23">
        <f t="shared" si="5"/>
        <v>0.61993589996699394</v>
      </c>
      <c r="Q27" s="115">
        <f t="shared" si="6"/>
        <v>6.3258765302754479E-3</v>
      </c>
      <c r="R27" s="119"/>
    </row>
    <row r="28" spans="1:18" ht="13.8" customHeight="1" x14ac:dyDescent="0.25">
      <c r="A28" s="19">
        <v>1993</v>
      </c>
      <c r="B28" s="20">
        <v>1.9926271818793113</v>
      </c>
      <c r="C28" s="21">
        <v>89</v>
      </c>
      <c r="D28" s="20">
        <f t="shared" si="0"/>
        <v>0.21918899000672432</v>
      </c>
      <c r="E28" s="21">
        <v>6</v>
      </c>
      <c r="F28" s="20">
        <f t="shared" si="1"/>
        <v>0.20603765060632084</v>
      </c>
      <c r="G28" s="21">
        <v>0</v>
      </c>
      <c r="H28" s="20">
        <f t="shared" si="7"/>
        <v>0.20603765060632084</v>
      </c>
      <c r="I28" s="21">
        <v>4</v>
      </c>
      <c r="J28" s="22">
        <f t="shared" si="2"/>
        <v>90.073599999999999</v>
      </c>
      <c r="K28" s="20">
        <f t="shared" si="8"/>
        <v>0.19779614458206801</v>
      </c>
      <c r="L28" s="23">
        <f t="shared" si="3"/>
        <v>8.6705159268851729E-3</v>
      </c>
      <c r="M28" s="20">
        <f t="shared" si="4"/>
        <v>0.24580479126923122</v>
      </c>
      <c r="N28" s="21">
        <v>98</v>
      </c>
      <c r="O28" s="21">
        <v>28</v>
      </c>
      <c r="P28" s="23">
        <f t="shared" si="5"/>
        <v>0.86031676944230928</v>
      </c>
      <c r="Q28" s="115">
        <f t="shared" si="6"/>
        <v>8.7787425453296868E-3</v>
      </c>
      <c r="R28" s="119"/>
    </row>
    <row r="29" spans="1:18" ht="13.8" customHeight="1" x14ac:dyDescent="0.25">
      <c r="A29" s="19">
        <v>1994</v>
      </c>
      <c r="B29" s="20">
        <v>0.94521362562444</v>
      </c>
      <c r="C29" s="21">
        <v>89</v>
      </c>
      <c r="D29" s="20">
        <f t="shared" si="0"/>
        <v>0.10397349881868834</v>
      </c>
      <c r="E29" s="21">
        <v>6</v>
      </c>
      <c r="F29" s="20">
        <f t="shared" si="1"/>
        <v>9.7735088889567043E-2</v>
      </c>
      <c r="G29" s="21">
        <v>0</v>
      </c>
      <c r="H29" s="20">
        <f t="shared" si="7"/>
        <v>9.7735088889567043E-2</v>
      </c>
      <c r="I29" s="21">
        <v>4</v>
      </c>
      <c r="J29" s="22">
        <f t="shared" si="2"/>
        <v>90.073599999999999</v>
      </c>
      <c r="K29" s="20">
        <f t="shared" si="8"/>
        <v>9.382568533398436E-2</v>
      </c>
      <c r="L29" s="23">
        <f t="shared" si="3"/>
        <v>4.1129067543664377E-3</v>
      </c>
      <c r="M29" s="20">
        <f t="shared" si="4"/>
        <v>0.11659885003291132</v>
      </c>
      <c r="N29" s="21">
        <v>98</v>
      </c>
      <c r="O29" s="21">
        <v>28</v>
      </c>
      <c r="P29" s="23">
        <f t="shared" si="5"/>
        <v>0.40809597511518958</v>
      </c>
      <c r="Q29" s="115">
        <f t="shared" si="6"/>
        <v>4.164244644032547E-3</v>
      </c>
      <c r="R29" s="119"/>
    </row>
    <row r="30" spans="1:18" ht="13.8" customHeight="1" x14ac:dyDescent="0.25">
      <c r="A30" s="19">
        <v>1995</v>
      </c>
      <c r="B30" s="20">
        <v>1.3211898455864977</v>
      </c>
      <c r="C30" s="21">
        <v>89</v>
      </c>
      <c r="D30" s="20">
        <f t="shared" si="0"/>
        <v>0.1453308830145148</v>
      </c>
      <c r="E30" s="21">
        <v>6</v>
      </c>
      <c r="F30" s="20">
        <f t="shared" si="1"/>
        <v>0.13661103003364392</v>
      </c>
      <c r="G30" s="21">
        <v>0</v>
      </c>
      <c r="H30" s="20">
        <f t="shared" si="7"/>
        <v>0.13661103003364392</v>
      </c>
      <c r="I30" s="21">
        <v>4</v>
      </c>
      <c r="J30" s="22">
        <f t="shared" si="2"/>
        <v>90.073599999999999</v>
      </c>
      <c r="K30" s="20">
        <f t="shared" si="8"/>
        <v>0.13114658883229816</v>
      </c>
      <c r="L30" s="23">
        <f t="shared" si="3"/>
        <v>5.7488915652514263E-3</v>
      </c>
      <c r="M30" s="20">
        <f t="shared" si="4"/>
        <v>0.1629782014290953</v>
      </c>
      <c r="N30" s="21">
        <v>98</v>
      </c>
      <c r="O30" s="21">
        <v>28</v>
      </c>
      <c r="P30" s="23">
        <f t="shared" si="5"/>
        <v>0.57042370500183359</v>
      </c>
      <c r="Q30" s="115">
        <f t="shared" si="6"/>
        <v>5.8206500510391184E-3</v>
      </c>
      <c r="R30" s="119"/>
    </row>
    <row r="31" spans="1:18" ht="13.8" customHeight="1" x14ac:dyDescent="0.25">
      <c r="A31" s="13">
        <v>1996</v>
      </c>
      <c r="B31" s="14">
        <v>0.8420838472263944</v>
      </c>
      <c r="C31" s="15">
        <v>89</v>
      </c>
      <c r="D31" s="16">
        <f t="shared" si="0"/>
        <v>9.2629223194903409E-2</v>
      </c>
      <c r="E31" s="15">
        <v>6</v>
      </c>
      <c r="F31" s="16">
        <f t="shared" si="1"/>
        <v>8.7071469803209206E-2</v>
      </c>
      <c r="G31" s="15">
        <v>0</v>
      </c>
      <c r="H31" s="16">
        <f t="shared" si="7"/>
        <v>8.7071469803209206E-2</v>
      </c>
      <c r="I31" s="15">
        <v>4</v>
      </c>
      <c r="J31" s="17">
        <f t="shared" si="2"/>
        <v>90.073599999999999</v>
      </c>
      <c r="K31" s="16">
        <f t="shared" si="8"/>
        <v>8.3588611011080838E-2</v>
      </c>
      <c r="L31" s="18">
        <f t="shared" si="3"/>
        <v>3.6641582908966941E-3</v>
      </c>
      <c r="M31" s="16">
        <f t="shared" si="4"/>
        <v>0.10387705546777583</v>
      </c>
      <c r="N31" s="15">
        <v>98</v>
      </c>
      <c r="O31" s="15">
        <v>28</v>
      </c>
      <c r="P31" s="18">
        <f t="shared" si="5"/>
        <v>0.3635696941372154</v>
      </c>
      <c r="Q31" s="114">
        <f t="shared" si="6"/>
        <v>3.7098948381348511E-3</v>
      </c>
      <c r="R31" s="119"/>
    </row>
    <row r="32" spans="1:18" ht="13.8" customHeight="1" x14ac:dyDescent="0.25">
      <c r="A32" s="13">
        <v>1997</v>
      </c>
      <c r="B32" s="14">
        <v>0.89337270226300014</v>
      </c>
      <c r="C32" s="15">
        <v>89</v>
      </c>
      <c r="D32" s="16">
        <f t="shared" si="0"/>
        <v>9.8270997248929959E-2</v>
      </c>
      <c r="E32" s="15">
        <v>6</v>
      </c>
      <c r="F32" s="16">
        <f t="shared" si="1"/>
        <v>9.2374737413994157E-2</v>
      </c>
      <c r="G32" s="15">
        <v>0</v>
      </c>
      <c r="H32" s="16">
        <f t="shared" si="7"/>
        <v>9.2374737413994157E-2</v>
      </c>
      <c r="I32" s="15">
        <v>4</v>
      </c>
      <c r="J32" s="17">
        <f t="shared" si="2"/>
        <v>90.073599999999999</v>
      </c>
      <c r="K32" s="16">
        <f t="shared" si="8"/>
        <v>8.8679747917434396E-2</v>
      </c>
      <c r="L32" s="18">
        <f t="shared" si="3"/>
        <v>3.8873314155587679E-3</v>
      </c>
      <c r="M32" s="16">
        <f t="shared" si="4"/>
        <v>0.11020390196538328</v>
      </c>
      <c r="N32" s="15">
        <v>98</v>
      </c>
      <c r="O32" s="15">
        <v>28</v>
      </c>
      <c r="P32" s="18">
        <f t="shared" si="5"/>
        <v>0.38571365687884152</v>
      </c>
      <c r="Q32" s="114">
        <f t="shared" si="6"/>
        <v>3.9358536416208316E-3</v>
      </c>
      <c r="R32" s="119"/>
    </row>
    <row r="33" spans="1:18" ht="13.8" customHeight="1" x14ac:dyDescent="0.25">
      <c r="A33" s="13">
        <v>1998</v>
      </c>
      <c r="B33" s="14">
        <v>1.094203984318129</v>
      </c>
      <c r="C33" s="15">
        <v>89</v>
      </c>
      <c r="D33" s="16">
        <f t="shared" si="0"/>
        <v>0.12036243827499415</v>
      </c>
      <c r="E33" s="15">
        <v>6</v>
      </c>
      <c r="F33" s="16">
        <f t="shared" si="1"/>
        <v>0.11314069197849451</v>
      </c>
      <c r="G33" s="15">
        <v>0</v>
      </c>
      <c r="H33" s="16">
        <f t="shared" si="7"/>
        <v>0.11314069197849451</v>
      </c>
      <c r="I33" s="15">
        <v>4</v>
      </c>
      <c r="J33" s="17">
        <f t="shared" si="2"/>
        <v>90.073599999999999</v>
      </c>
      <c r="K33" s="16">
        <f t="shared" si="8"/>
        <v>0.10861506429935473</v>
      </c>
      <c r="L33" s="18">
        <f t="shared" si="3"/>
        <v>4.7612082980539065E-3</v>
      </c>
      <c r="M33" s="16">
        <f t="shared" si="4"/>
        <v>0.13497787464567923</v>
      </c>
      <c r="N33" s="15">
        <v>98</v>
      </c>
      <c r="O33" s="15">
        <v>28</v>
      </c>
      <c r="P33" s="18">
        <f t="shared" si="5"/>
        <v>0.4724225612598773</v>
      </c>
      <c r="Q33" s="114">
        <f t="shared" si="6"/>
        <v>4.8206383802028296E-3</v>
      </c>
      <c r="R33" s="119"/>
    </row>
    <row r="34" spans="1:18" ht="13.8" customHeight="1" x14ac:dyDescent="0.25">
      <c r="A34" s="13">
        <v>1999</v>
      </c>
      <c r="B34" s="14">
        <v>2.2543895535186804</v>
      </c>
      <c r="C34" s="15">
        <v>89</v>
      </c>
      <c r="D34" s="16">
        <f t="shared" si="0"/>
        <v>0.24798285088705496</v>
      </c>
      <c r="E34" s="15">
        <v>6</v>
      </c>
      <c r="F34" s="16">
        <f t="shared" si="1"/>
        <v>0.23310387983383166</v>
      </c>
      <c r="G34" s="15">
        <v>0</v>
      </c>
      <c r="H34" s="16">
        <f t="shared" si="7"/>
        <v>0.23310387983383166</v>
      </c>
      <c r="I34" s="15">
        <v>4</v>
      </c>
      <c r="J34" s="17">
        <f t="shared" si="2"/>
        <v>90.073599999999999</v>
      </c>
      <c r="K34" s="16">
        <f t="shared" si="8"/>
        <v>0.22377972464047838</v>
      </c>
      <c r="L34" s="18">
        <f t="shared" si="3"/>
        <v>9.8095221760209697E-3</v>
      </c>
      <c r="M34" s="16">
        <f t="shared" si="4"/>
        <v>0.27809504892910647</v>
      </c>
      <c r="N34" s="15">
        <v>98</v>
      </c>
      <c r="O34" s="15">
        <v>28</v>
      </c>
      <c r="P34" s="18">
        <f t="shared" si="5"/>
        <v>0.97333267125187262</v>
      </c>
      <c r="Q34" s="114">
        <f t="shared" si="6"/>
        <v>9.9319660331823739E-3</v>
      </c>
      <c r="R34" s="119"/>
    </row>
    <row r="35" spans="1:18" ht="13.8" customHeight="1" x14ac:dyDescent="0.25">
      <c r="A35" s="13">
        <v>2000</v>
      </c>
      <c r="B35" s="14">
        <v>1.5574130886909721</v>
      </c>
      <c r="C35" s="15">
        <v>89</v>
      </c>
      <c r="D35" s="16">
        <f t="shared" si="0"/>
        <v>0.17131543975600683</v>
      </c>
      <c r="E35" s="15">
        <v>6</v>
      </c>
      <c r="F35" s="16">
        <f t="shared" si="1"/>
        <v>0.16103651337064642</v>
      </c>
      <c r="G35" s="15">
        <v>0</v>
      </c>
      <c r="H35" s="16">
        <f t="shared" si="7"/>
        <v>0.16103651337064642</v>
      </c>
      <c r="I35" s="15">
        <v>4</v>
      </c>
      <c r="J35" s="17">
        <f t="shared" si="2"/>
        <v>90.073599999999999</v>
      </c>
      <c r="K35" s="16">
        <f t="shared" si="8"/>
        <v>0.15459505283582056</v>
      </c>
      <c r="L35" s="18">
        <f t="shared" si="3"/>
        <v>6.7767694393784357E-3</v>
      </c>
      <c r="M35" s="16">
        <f t="shared" si="4"/>
        <v>0.19211802522165897</v>
      </c>
      <c r="N35" s="15">
        <v>98</v>
      </c>
      <c r="O35" s="15">
        <v>28</v>
      </c>
      <c r="P35" s="18">
        <f t="shared" si="5"/>
        <v>0.67241308827580637</v>
      </c>
      <c r="Q35" s="114">
        <f t="shared" si="6"/>
        <v>6.8613580436306778E-3</v>
      </c>
      <c r="R35" s="119"/>
    </row>
    <row r="36" spans="1:18" ht="13.8" customHeight="1" x14ac:dyDescent="0.25">
      <c r="A36" s="19">
        <v>2001</v>
      </c>
      <c r="B36" s="20">
        <v>1.0373485789105041</v>
      </c>
      <c r="C36" s="21">
        <v>89</v>
      </c>
      <c r="D36" s="20">
        <f t="shared" si="0"/>
        <v>0.11410834368015543</v>
      </c>
      <c r="E36" s="21">
        <v>6</v>
      </c>
      <c r="F36" s="20">
        <f t="shared" si="1"/>
        <v>0.10726184305934611</v>
      </c>
      <c r="G36" s="21">
        <v>0</v>
      </c>
      <c r="H36" s="20">
        <f t="shared" si="7"/>
        <v>0.10726184305934611</v>
      </c>
      <c r="I36" s="21">
        <v>4</v>
      </c>
      <c r="J36" s="22">
        <f t="shared" si="2"/>
        <v>90.073599999999999</v>
      </c>
      <c r="K36" s="20">
        <f t="shared" si="8"/>
        <v>0.10297136933697226</v>
      </c>
      <c r="L36" s="23">
        <f t="shared" si="3"/>
        <v>4.5138134503878253E-3</v>
      </c>
      <c r="M36" s="20">
        <f t="shared" si="4"/>
        <v>0.12796435441176965</v>
      </c>
      <c r="N36" s="21">
        <v>98</v>
      </c>
      <c r="O36" s="21">
        <v>28</v>
      </c>
      <c r="P36" s="23">
        <f t="shared" si="5"/>
        <v>0.44787524044119381</v>
      </c>
      <c r="Q36" s="115">
        <f t="shared" si="6"/>
        <v>4.5701555147060592E-3</v>
      </c>
      <c r="R36" s="119"/>
    </row>
    <row r="37" spans="1:18" ht="13.8" customHeight="1" x14ac:dyDescent="0.25">
      <c r="A37" s="19">
        <v>2002</v>
      </c>
      <c r="B37" s="20">
        <v>1.0795714916506536</v>
      </c>
      <c r="C37" s="21">
        <v>89</v>
      </c>
      <c r="D37" s="20">
        <f t="shared" si="0"/>
        <v>0.11875286408157193</v>
      </c>
      <c r="E37" s="21">
        <v>6</v>
      </c>
      <c r="F37" s="20">
        <f t="shared" si="1"/>
        <v>0.11162769223667761</v>
      </c>
      <c r="G37" s="21">
        <v>0</v>
      </c>
      <c r="H37" s="20">
        <f t="shared" si="7"/>
        <v>0.11162769223667761</v>
      </c>
      <c r="I37" s="21">
        <v>4</v>
      </c>
      <c r="J37" s="22">
        <f t="shared" si="2"/>
        <v>90.073599999999999</v>
      </c>
      <c r="K37" s="20">
        <f t="shared" si="8"/>
        <v>0.1071625845472105</v>
      </c>
      <c r="L37" s="23">
        <f t="shared" si="3"/>
        <v>4.6975379527544334E-3</v>
      </c>
      <c r="M37" s="20">
        <f t="shared" si="4"/>
        <v>0.13317285219161182</v>
      </c>
      <c r="N37" s="21">
        <v>98</v>
      </c>
      <c r="O37" s="21">
        <v>28</v>
      </c>
      <c r="P37" s="23">
        <f t="shared" si="5"/>
        <v>0.46610498267064138</v>
      </c>
      <c r="Q37" s="115">
        <f t="shared" si="6"/>
        <v>4.7561732925575648E-3</v>
      </c>
      <c r="R37" s="119"/>
    </row>
    <row r="38" spans="1:18" ht="13.8" customHeight="1" x14ac:dyDescent="0.25">
      <c r="A38" s="19">
        <v>2003</v>
      </c>
      <c r="B38" s="20">
        <v>1.8478289694498409</v>
      </c>
      <c r="C38" s="21">
        <v>89</v>
      </c>
      <c r="D38" s="20">
        <f t="shared" si="0"/>
        <v>0.20326118663948245</v>
      </c>
      <c r="E38" s="21">
        <v>6</v>
      </c>
      <c r="F38" s="20">
        <f t="shared" si="1"/>
        <v>0.1910655154411135</v>
      </c>
      <c r="G38" s="21">
        <v>0</v>
      </c>
      <c r="H38" s="20">
        <f t="shared" si="7"/>
        <v>0.1910655154411135</v>
      </c>
      <c r="I38" s="21">
        <v>4</v>
      </c>
      <c r="J38" s="22">
        <f t="shared" si="2"/>
        <v>90.073599999999999</v>
      </c>
      <c r="K38" s="20">
        <f t="shared" si="8"/>
        <v>0.18342289482346896</v>
      </c>
      <c r="L38" s="23">
        <f t="shared" si="3"/>
        <v>8.0404556634945303E-3</v>
      </c>
      <c r="M38" s="20">
        <f t="shared" ref="M38:M43" si="9">+L38*28.3495</f>
        <v>0.22794289783223817</v>
      </c>
      <c r="N38" s="21">
        <v>98</v>
      </c>
      <c r="O38" s="21">
        <v>28</v>
      </c>
      <c r="P38" s="23">
        <f t="shared" si="5"/>
        <v>0.79780014241283359</v>
      </c>
      <c r="Q38" s="115">
        <f t="shared" si="6"/>
        <v>8.1408177797227914E-3</v>
      </c>
      <c r="R38" s="119"/>
    </row>
    <row r="39" spans="1:18" ht="13.8" customHeight="1" x14ac:dyDescent="0.25">
      <c r="A39" s="19">
        <v>2004</v>
      </c>
      <c r="B39" s="20">
        <v>1.4603301013038481</v>
      </c>
      <c r="C39" s="21">
        <v>89</v>
      </c>
      <c r="D39" s="20">
        <f t="shared" si="0"/>
        <v>0.16063631114342325</v>
      </c>
      <c r="E39" s="21">
        <v>6</v>
      </c>
      <c r="F39" s="20">
        <f t="shared" si="1"/>
        <v>0.15099813247481786</v>
      </c>
      <c r="G39" s="21">
        <v>0</v>
      </c>
      <c r="H39" s="20">
        <f t="shared" si="7"/>
        <v>0.15099813247481786</v>
      </c>
      <c r="I39" s="21">
        <v>4</v>
      </c>
      <c r="J39" s="22">
        <f t="shared" si="2"/>
        <v>90.073599999999999</v>
      </c>
      <c r="K39" s="20">
        <f t="shared" si="8"/>
        <v>0.14495820717582514</v>
      </c>
      <c r="L39" s="23">
        <f t="shared" si="3"/>
        <v>6.3543323693512387E-3</v>
      </c>
      <c r="M39" s="20">
        <f t="shared" si="9"/>
        <v>0.18014214550492294</v>
      </c>
      <c r="N39" s="21">
        <v>98</v>
      </c>
      <c r="O39" s="21">
        <v>28</v>
      </c>
      <c r="P39" s="23">
        <f t="shared" si="5"/>
        <v>0.63049750926723036</v>
      </c>
      <c r="Q39" s="115">
        <f t="shared" si="6"/>
        <v>6.4336480537472481E-3</v>
      </c>
      <c r="R39" s="119"/>
    </row>
    <row r="40" spans="1:18" ht="13.8" customHeight="1" x14ac:dyDescent="0.25">
      <c r="A40" s="19">
        <v>2005</v>
      </c>
      <c r="B40" s="20">
        <v>1.1371807823764488</v>
      </c>
      <c r="C40" s="21">
        <v>89</v>
      </c>
      <c r="D40" s="20">
        <f t="shared" si="0"/>
        <v>0.12508988606140936</v>
      </c>
      <c r="E40" s="21">
        <v>6</v>
      </c>
      <c r="F40" s="20">
        <f t="shared" si="1"/>
        <v>0.1175844928977248</v>
      </c>
      <c r="G40" s="21">
        <v>0</v>
      </c>
      <c r="H40" s="20">
        <f t="shared" si="7"/>
        <v>0.1175844928977248</v>
      </c>
      <c r="I40" s="21">
        <v>4</v>
      </c>
      <c r="J40" s="22">
        <f t="shared" si="2"/>
        <v>90.073599999999999</v>
      </c>
      <c r="K40" s="20">
        <f t="shared" si="8"/>
        <v>0.1128811131818158</v>
      </c>
      <c r="L40" s="23">
        <f t="shared" si="3"/>
        <v>4.9482131805727476E-3</v>
      </c>
      <c r="M40" s="20">
        <f t="shared" si="9"/>
        <v>0.14027936956264711</v>
      </c>
      <c r="N40" s="21">
        <v>98</v>
      </c>
      <c r="O40" s="21">
        <v>28</v>
      </c>
      <c r="P40" s="23">
        <f t="shared" si="5"/>
        <v>0.4909777934692649</v>
      </c>
      <c r="Q40" s="115">
        <f t="shared" si="6"/>
        <v>5.0099774843802543E-3</v>
      </c>
      <c r="R40" s="119"/>
    </row>
    <row r="41" spans="1:18" ht="13.8" customHeight="1" x14ac:dyDescent="0.25">
      <c r="A41" s="13">
        <v>2006</v>
      </c>
      <c r="B41" s="14">
        <v>1.7664567827661137</v>
      </c>
      <c r="C41" s="15">
        <v>89</v>
      </c>
      <c r="D41" s="16">
        <f t="shared" si="0"/>
        <v>0.1943102461042725</v>
      </c>
      <c r="E41" s="15">
        <v>6</v>
      </c>
      <c r="F41" s="16">
        <f t="shared" si="1"/>
        <v>0.18265163133801615</v>
      </c>
      <c r="G41" s="15">
        <v>0</v>
      </c>
      <c r="H41" s="16">
        <f t="shared" si="7"/>
        <v>0.18265163133801615</v>
      </c>
      <c r="I41" s="15">
        <v>4</v>
      </c>
      <c r="J41" s="17">
        <f t="shared" si="2"/>
        <v>90.073599999999999</v>
      </c>
      <c r="K41" s="16">
        <f t="shared" si="8"/>
        <v>0.1753455660844955</v>
      </c>
      <c r="L41" s="18">
        <f t="shared" si="3"/>
        <v>7.6863809790463783E-3</v>
      </c>
      <c r="M41" s="16">
        <f t="shared" si="9"/>
        <v>0.21790505756547529</v>
      </c>
      <c r="N41" s="15">
        <v>98</v>
      </c>
      <c r="O41" s="15">
        <v>28</v>
      </c>
      <c r="P41" s="18">
        <f t="shared" si="5"/>
        <v>0.76266770147916352</v>
      </c>
      <c r="Q41" s="114">
        <f t="shared" si="6"/>
        <v>7.7823234844812605E-3</v>
      </c>
      <c r="R41" s="119"/>
    </row>
    <row r="42" spans="1:18" ht="13.8" customHeight="1" x14ac:dyDescent="0.25">
      <c r="A42" s="13">
        <v>2007</v>
      </c>
      <c r="B42" s="14">
        <v>1.0230732250072103</v>
      </c>
      <c r="C42" s="15">
        <v>89</v>
      </c>
      <c r="D42" s="16">
        <f t="shared" si="0"/>
        <v>0.11253805475079315</v>
      </c>
      <c r="E42" s="15">
        <v>6</v>
      </c>
      <c r="F42" s="16">
        <f t="shared" si="1"/>
        <v>0.10578577146574555</v>
      </c>
      <c r="G42" s="15">
        <v>0</v>
      </c>
      <c r="H42" s="16">
        <f t="shared" si="7"/>
        <v>0.10578577146574555</v>
      </c>
      <c r="I42" s="15">
        <v>4</v>
      </c>
      <c r="J42" s="17">
        <f t="shared" si="2"/>
        <v>90.073599999999999</v>
      </c>
      <c r="K42" s="16">
        <f t="shared" si="8"/>
        <v>0.10155434060711573</v>
      </c>
      <c r="L42" s="18">
        <f t="shared" si="3"/>
        <v>4.4516971225037026E-3</v>
      </c>
      <c r="M42" s="16">
        <f t="shared" si="9"/>
        <v>0.12620338757441871</v>
      </c>
      <c r="N42" s="15">
        <v>98</v>
      </c>
      <c r="O42" s="15">
        <v>28</v>
      </c>
      <c r="P42" s="18">
        <f t="shared" si="5"/>
        <v>0.44171185651046546</v>
      </c>
      <c r="Q42" s="114">
        <f t="shared" si="6"/>
        <v>4.5072638419435254E-3</v>
      </c>
      <c r="R42" s="119"/>
    </row>
    <row r="43" spans="1:18" ht="13.8" customHeight="1" x14ac:dyDescent="0.25">
      <c r="A43" s="13">
        <v>2008</v>
      </c>
      <c r="B43" s="14">
        <v>1.5083162189633017</v>
      </c>
      <c r="C43" s="15">
        <v>89</v>
      </c>
      <c r="D43" s="16">
        <f t="shared" si="0"/>
        <v>0.16591478408596316</v>
      </c>
      <c r="E43" s="15">
        <v>6</v>
      </c>
      <c r="F43" s="16">
        <f t="shared" si="1"/>
        <v>0.15595989704080537</v>
      </c>
      <c r="G43" s="15">
        <v>0</v>
      </c>
      <c r="H43" s="16">
        <f t="shared" si="7"/>
        <v>0.15595989704080537</v>
      </c>
      <c r="I43" s="15">
        <v>4</v>
      </c>
      <c r="J43" s="17">
        <f t="shared" si="2"/>
        <v>90.073599999999999</v>
      </c>
      <c r="K43" s="16">
        <f t="shared" si="8"/>
        <v>0.14972150115917315</v>
      </c>
      <c r="L43" s="18">
        <f t="shared" si="3"/>
        <v>6.5631342973884125E-3</v>
      </c>
      <c r="M43" s="16">
        <f t="shared" si="9"/>
        <v>0.1860615757638128</v>
      </c>
      <c r="N43" s="15">
        <v>98</v>
      </c>
      <c r="O43" s="15">
        <v>28</v>
      </c>
      <c r="P43" s="18">
        <f t="shared" si="5"/>
        <v>0.65121551517334475</v>
      </c>
      <c r="Q43" s="114">
        <f t="shared" si="6"/>
        <v>6.6450562772790286E-3</v>
      </c>
      <c r="R43" s="119"/>
    </row>
    <row r="44" spans="1:18" ht="13.8" customHeight="1" x14ac:dyDescent="0.25">
      <c r="A44" s="13">
        <v>2009</v>
      </c>
      <c r="B44" s="14">
        <v>1.920339069871869</v>
      </c>
      <c r="C44" s="15">
        <v>89</v>
      </c>
      <c r="D44" s="16">
        <f t="shared" si="0"/>
        <v>0.2112372976859056</v>
      </c>
      <c r="E44" s="15">
        <v>6</v>
      </c>
      <c r="F44" s="16">
        <f t="shared" si="1"/>
        <v>0.19856305982475125</v>
      </c>
      <c r="G44" s="15">
        <v>0</v>
      </c>
      <c r="H44" s="16">
        <f t="shared" si="7"/>
        <v>0.19856305982475125</v>
      </c>
      <c r="I44" s="15">
        <v>4</v>
      </c>
      <c r="J44" s="17">
        <f t="shared" si="2"/>
        <v>90.073599999999999</v>
      </c>
      <c r="K44" s="16">
        <f t="shared" si="8"/>
        <v>0.19062053743176122</v>
      </c>
      <c r="L44" s="18">
        <f t="shared" si="3"/>
        <v>8.3559687641319991E-3</v>
      </c>
      <c r="M44" s="16">
        <f t="shared" ref="M44:M49" si="10">+L44*28.3495</f>
        <v>0.2368875364787601</v>
      </c>
      <c r="N44" s="15">
        <v>98</v>
      </c>
      <c r="O44" s="15">
        <v>28</v>
      </c>
      <c r="P44" s="18">
        <f t="shared" si="5"/>
        <v>0.82910637767566042</v>
      </c>
      <c r="Q44" s="114">
        <f t="shared" si="6"/>
        <v>8.4602691599557182E-3</v>
      </c>
      <c r="R44" s="119"/>
    </row>
    <row r="45" spans="1:18" ht="13.8" customHeight="1" x14ac:dyDescent="0.25">
      <c r="A45" s="13">
        <v>2010</v>
      </c>
      <c r="B45" s="14">
        <v>1.3381243649902632</v>
      </c>
      <c r="C45" s="15">
        <v>89</v>
      </c>
      <c r="D45" s="16">
        <f t="shared" si="0"/>
        <v>0.14719368014892886</v>
      </c>
      <c r="E45" s="15">
        <v>6</v>
      </c>
      <c r="F45" s="16">
        <f t="shared" si="1"/>
        <v>0.13836205933999313</v>
      </c>
      <c r="G45" s="15">
        <v>0</v>
      </c>
      <c r="H45" s="16">
        <f t="shared" si="7"/>
        <v>0.13836205933999313</v>
      </c>
      <c r="I45" s="15">
        <v>4</v>
      </c>
      <c r="J45" s="17">
        <f t="shared" si="2"/>
        <v>90.073599999999999</v>
      </c>
      <c r="K45" s="16">
        <f t="shared" si="8"/>
        <v>0.13282757696639341</v>
      </c>
      <c r="L45" s="18">
        <f t="shared" si="3"/>
        <v>5.8225787163350539E-3</v>
      </c>
      <c r="M45" s="16">
        <f t="shared" si="10"/>
        <v>0.16506719531874062</v>
      </c>
      <c r="N45" s="15">
        <v>98</v>
      </c>
      <c r="O45" s="15">
        <v>28</v>
      </c>
      <c r="P45" s="18">
        <f t="shared" si="5"/>
        <v>0.57773518361559217</v>
      </c>
      <c r="Q45" s="114">
        <f t="shared" si="6"/>
        <v>5.8952569756693081E-3</v>
      </c>
      <c r="R45" s="119"/>
    </row>
    <row r="46" spans="1:18" ht="13.8" customHeight="1" x14ac:dyDescent="0.25">
      <c r="A46" s="19">
        <v>2011</v>
      </c>
      <c r="B46" s="20">
        <v>1.3097806019027374</v>
      </c>
      <c r="C46" s="21">
        <v>89</v>
      </c>
      <c r="D46" s="20">
        <f t="shared" si="0"/>
        <v>0.14407586620930113</v>
      </c>
      <c r="E46" s="21">
        <v>6</v>
      </c>
      <c r="F46" s="20">
        <f t="shared" si="1"/>
        <v>0.13543131423674307</v>
      </c>
      <c r="G46" s="21">
        <v>0</v>
      </c>
      <c r="H46" s="20">
        <f t="shared" si="7"/>
        <v>0.13543131423674307</v>
      </c>
      <c r="I46" s="21">
        <v>4</v>
      </c>
      <c r="J46" s="22">
        <f t="shared" si="2"/>
        <v>90.073599999999999</v>
      </c>
      <c r="K46" s="20">
        <f t="shared" si="8"/>
        <v>0.13001406166727333</v>
      </c>
      <c r="L46" s="23">
        <f t="shared" si="3"/>
        <v>5.6992465388393792E-3</v>
      </c>
      <c r="M46" s="20">
        <f t="shared" si="10"/>
        <v>0.16157078975282699</v>
      </c>
      <c r="N46" s="21">
        <v>98</v>
      </c>
      <c r="O46" s="21">
        <v>28</v>
      </c>
      <c r="P46" s="23">
        <f t="shared" si="5"/>
        <v>0.56549776413489439</v>
      </c>
      <c r="Q46" s="115">
        <f t="shared" si="6"/>
        <v>5.7703853483152493E-3</v>
      </c>
      <c r="R46" s="119"/>
    </row>
    <row r="47" spans="1:18" ht="13.8" customHeight="1" x14ac:dyDescent="0.25">
      <c r="A47" s="19">
        <v>2012</v>
      </c>
      <c r="B47" s="20">
        <v>1.2867009614511333</v>
      </c>
      <c r="C47" s="21">
        <v>89</v>
      </c>
      <c r="D47" s="20">
        <f t="shared" ref="D47:D52" si="11">+B47-B47*(C47/100)</f>
        <v>0.14153710575962464</v>
      </c>
      <c r="E47" s="21">
        <v>6</v>
      </c>
      <c r="F47" s="20">
        <f t="shared" ref="F47:F52" si="12">+(D47-D47*(E47)/100)</f>
        <v>0.13304487941404716</v>
      </c>
      <c r="G47" s="21">
        <v>0</v>
      </c>
      <c r="H47" s="20">
        <f t="shared" si="7"/>
        <v>0.13304487941404716</v>
      </c>
      <c r="I47" s="21">
        <v>4</v>
      </c>
      <c r="J47" s="22">
        <f t="shared" ref="J47:J52" si="13">100-(K47/B47*100)</f>
        <v>90.073599999999999</v>
      </c>
      <c r="K47" s="20">
        <f t="shared" si="8"/>
        <v>0.12772308423748527</v>
      </c>
      <c r="L47" s="23">
        <f t="shared" ref="L47:L52" si="14">+(K47/365)*16</f>
        <v>5.5988201309582581E-3</v>
      </c>
      <c r="M47" s="20">
        <f t="shared" si="10"/>
        <v>0.15872375130260113</v>
      </c>
      <c r="N47" s="21">
        <v>98</v>
      </c>
      <c r="O47" s="21">
        <v>28</v>
      </c>
      <c r="P47" s="23">
        <f t="shared" ref="P47:P52" si="15">+Q47*N47</f>
        <v>0.55553312955910394</v>
      </c>
      <c r="Q47" s="115">
        <f t="shared" ref="Q47:Q52" si="16">+M47/O47</f>
        <v>5.6687054036643264E-3</v>
      </c>
      <c r="R47" s="119"/>
    </row>
    <row r="48" spans="1:18" ht="13.8" customHeight="1" x14ac:dyDescent="0.25">
      <c r="A48" s="19">
        <v>2013</v>
      </c>
      <c r="B48" s="20">
        <v>0.95869469359776671</v>
      </c>
      <c r="C48" s="21">
        <v>89</v>
      </c>
      <c r="D48" s="20">
        <f t="shared" si="11"/>
        <v>0.10545641629575431</v>
      </c>
      <c r="E48" s="21">
        <v>6</v>
      </c>
      <c r="F48" s="20">
        <f t="shared" si="12"/>
        <v>9.9129031318009042E-2</v>
      </c>
      <c r="G48" s="21">
        <v>0</v>
      </c>
      <c r="H48" s="20">
        <f t="shared" si="7"/>
        <v>9.9129031318009042E-2</v>
      </c>
      <c r="I48" s="21">
        <v>4</v>
      </c>
      <c r="J48" s="22">
        <f t="shared" si="13"/>
        <v>90.073599999999999</v>
      </c>
      <c r="K48" s="20">
        <f t="shared" si="8"/>
        <v>9.5163870065288675E-2</v>
      </c>
      <c r="L48" s="23">
        <f t="shared" si="14"/>
        <v>4.1715669069715584E-3</v>
      </c>
      <c r="M48" s="20">
        <f t="shared" si="10"/>
        <v>0.11826183602919019</v>
      </c>
      <c r="N48" s="21">
        <v>98</v>
      </c>
      <c r="O48" s="21">
        <v>28</v>
      </c>
      <c r="P48" s="23">
        <f t="shared" si="15"/>
        <v>0.41391642610216567</v>
      </c>
      <c r="Q48" s="115">
        <f t="shared" si="16"/>
        <v>4.2236370010425069E-3</v>
      </c>
      <c r="R48" s="119"/>
    </row>
    <row r="49" spans="1:18" ht="13.8" customHeight="1" x14ac:dyDescent="0.25">
      <c r="A49" s="19">
        <v>2014</v>
      </c>
      <c r="B49" s="20">
        <v>1.4650621693284187</v>
      </c>
      <c r="C49" s="21">
        <v>89</v>
      </c>
      <c r="D49" s="20">
        <f t="shared" si="11"/>
        <v>0.16115683862612595</v>
      </c>
      <c r="E49" s="21">
        <v>6</v>
      </c>
      <c r="F49" s="20">
        <f t="shared" si="12"/>
        <v>0.15148742830855841</v>
      </c>
      <c r="G49" s="21">
        <v>0</v>
      </c>
      <c r="H49" s="20">
        <f t="shared" si="7"/>
        <v>0.15148742830855841</v>
      </c>
      <c r="I49" s="21">
        <v>4</v>
      </c>
      <c r="J49" s="22">
        <f t="shared" si="13"/>
        <v>90.073599999999999</v>
      </c>
      <c r="K49" s="20">
        <f t="shared" si="8"/>
        <v>0.14542793117621608</v>
      </c>
      <c r="L49" s="23">
        <f t="shared" si="14"/>
        <v>6.3749230104642668E-3</v>
      </c>
      <c r="M49" s="20">
        <f t="shared" si="10"/>
        <v>0.18072587988515673</v>
      </c>
      <c r="N49" s="21">
        <v>98</v>
      </c>
      <c r="O49" s="21">
        <v>28</v>
      </c>
      <c r="P49" s="23">
        <f t="shared" si="15"/>
        <v>0.63254057959804855</v>
      </c>
      <c r="Q49" s="115">
        <f t="shared" si="16"/>
        <v>6.4544957101841686E-3</v>
      </c>
      <c r="R49" s="119"/>
    </row>
    <row r="50" spans="1:18" ht="13.8" customHeight="1" x14ac:dyDescent="0.25">
      <c r="A50" s="24">
        <v>2015</v>
      </c>
      <c r="B50" s="20">
        <v>1.3543200908477346</v>
      </c>
      <c r="C50" s="25">
        <v>89</v>
      </c>
      <c r="D50" s="26">
        <f t="shared" si="11"/>
        <v>0.14897520999325087</v>
      </c>
      <c r="E50" s="25">
        <v>6</v>
      </c>
      <c r="F50" s="26">
        <f t="shared" si="12"/>
        <v>0.14003669739365582</v>
      </c>
      <c r="G50" s="25">
        <v>0</v>
      </c>
      <c r="H50" s="20">
        <f t="shared" si="7"/>
        <v>0.14003669739365582</v>
      </c>
      <c r="I50" s="25">
        <v>4</v>
      </c>
      <c r="J50" s="27">
        <f t="shared" si="13"/>
        <v>90.073599999999999</v>
      </c>
      <c r="K50" s="20">
        <f t="shared" si="8"/>
        <v>0.13443522949790959</v>
      </c>
      <c r="L50" s="28">
        <f t="shared" si="14"/>
        <v>5.8930511560727492E-3</v>
      </c>
      <c r="M50" s="26">
        <f t="shared" ref="M50:M57" si="17">+L50*28.3495</f>
        <v>0.1670650537490844</v>
      </c>
      <c r="N50" s="25">
        <v>98</v>
      </c>
      <c r="O50" s="25">
        <v>28</v>
      </c>
      <c r="P50" s="28">
        <f t="shared" si="15"/>
        <v>0.58472768812179543</v>
      </c>
      <c r="Q50" s="116">
        <f t="shared" si="16"/>
        <v>5.9666090624672999E-3</v>
      </c>
      <c r="R50" s="119"/>
    </row>
    <row r="51" spans="1:18" ht="13.8" customHeight="1" x14ac:dyDescent="0.25">
      <c r="A51" s="29">
        <v>2016</v>
      </c>
      <c r="B51" s="14">
        <v>1.523434616003229</v>
      </c>
      <c r="C51" s="30">
        <v>89</v>
      </c>
      <c r="D51" s="14">
        <f t="shared" si="11"/>
        <v>0.16757780776035514</v>
      </c>
      <c r="E51" s="30">
        <v>6</v>
      </c>
      <c r="F51" s="14">
        <f t="shared" si="12"/>
        <v>0.15752313929473383</v>
      </c>
      <c r="G51" s="30">
        <v>0</v>
      </c>
      <c r="H51" s="16">
        <f t="shared" si="7"/>
        <v>0.15752313929473383</v>
      </c>
      <c r="I51" s="30">
        <v>4</v>
      </c>
      <c r="J51" s="32">
        <f t="shared" si="13"/>
        <v>90.073599999999999</v>
      </c>
      <c r="K51" s="16">
        <f t="shared" si="8"/>
        <v>0.15122221372294448</v>
      </c>
      <c r="L51" s="33">
        <f t="shared" si="14"/>
        <v>6.6289189577181142E-3</v>
      </c>
      <c r="M51" s="14">
        <f t="shared" si="17"/>
        <v>0.18792653799182968</v>
      </c>
      <c r="N51" s="30">
        <v>98</v>
      </c>
      <c r="O51" s="30">
        <v>28</v>
      </c>
      <c r="P51" s="33">
        <f t="shared" si="15"/>
        <v>0.65774288297140393</v>
      </c>
      <c r="Q51" s="117">
        <f t="shared" si="16"/>
        <v>6.7116620711367746E-3</v>
      </c>
      <c r="R51" s="119"/>
    </row>
    <row r="52" spans="1:18" ht="13.8" customHeight="1" x14ac:dyDescent="0.25">
      <c r="A52" s="29">
        <v>2017</v>
      </c>
      <c r="B52" s="14">
        <v>0.31460599350485868</v>
      </c>
      <c r="C52" s="30">
        <v>89</v>
      </c>
      <c r="D52" s="14">
        <f t="shared" si="11"/>
        <v>3.4606659285534469E-2</v>
      </c>
      <c r="E52" s="30">
        <v>6</v>
      </c>
      <c r="F52" s="14">
        <f t="shared" si="12"/>
        <v>3.25302597284024E-2</v>
      </c>
      <c r="G52" s="30">
        <v>0</v>
      </c>
      <c r="H52" s="16">
        <f t="shared" si="7"/>
        <v>3.25302597284024E-2</v>
      </c>
      <c r="I52" s="30">
        <v>4</v>
      </c>
      <c r="J52" s="32">
        <f t="shared" si="13"/>
        <v>90.073599999999999</v>
      </c>
      <c r="K52" s="16">
        <f t="shared" si="8"/>
        <v>3.1229049339266304E-2</v>
      </c>
      <c r="L52" s="33">
        <f t="shared" si="14"/>
        <v>1.3689446285705777E-3</v>
      </c>
      <c r="M52" s="14">
        <f t="shared" si="17"/>
        <v>3.8808895747661595E-2</v>
      </c>
      <c r="N52" s="30">
        <v>98</v>
      </c>
      <c r="O52" s="30">
        <v>28</v>
      </c>
      <c r="P52" s="33">
        <f t="shared" si="15"/>
        <v>0.13583113511681558</v>
      </c>
      <c r="Q52" s="117">
        <f t="shared" si="16"/>
        <v>1.3860319909879141E-3</v>
      </c>
      <c r="R52" s="119"/>
    </row>
    <row r="53" spans="1:18" ht="13.8" customHeight="1" x14ac:dyDescent="0.25">
      <c r="A53" s="59">
        <v>2018</v>
      </c>
      <c r="B53" s="14">
        <v>1.8234393733631415</v>
      </c>
      <c r="C53" s="31">
        <v>89</v>
      </c>
      <c r="D53" s="35">
        <f>+B53-B53*(C53/100)</f>
        <v>0.2005783310699456</v>
      </c>
      <c r="E53" s="31">
        <v>6</v>
      </c>
      <c r="F53" s="35">
        <f>+(D53-D53*(E53)/100)</f>
        <v>0.18854363120574888</v>
      </c>
      <c r="G53" s="31">
        <v>0</v>
      </c>
      <c r="H53" s="80">
        <f>F53-(F53*G53/100)</f>
        <v>0.18854363120574888</v>
      </c>
      <c r="I53" s="31">
        <v>4</v>
      </c>
      <c r="J53" s="60">
        <f>100-(K53/B53*100)</f>
        <v>90.073599999999999</v>
      </c>
      <c r="K53" s="80">
        <f>+H53-H53*I53/100</f>
        <v>0.18100188595751893</v>
      </c>
      <c r="L53" s="61">
        <f>+(K53/365)*16</f>
        <v>7.934329247452885E-3</v>
      </c>
      <c r="M53" s="35">
        <f t="shared" si="17"/>
        <v>0.22493426700066554</v>
      </c>
      <c r="N53" s="31">
        <v>98</v>
      </c>
      <c r="O53" s="31">
        <v>28</v>
      </c>
      <c r="P53" s="61">
        <f>+Q53*N53</f>
        <v>0.7872699345023294</v>
      </c>
      <c r="Q53" s="120">
        <f>+M53/O53</f>
        <v>8.0333666785951975E-3</v>
      </c>
      <c r="R53" s="119"/>
    </row>
    <row r="54" spans="1:18" ht="13.8" customHeight="1" x14ac:dyDescent="0.25">
      <c r="A54" s="59">
        <v>2019</v>
      </c>
      <c r="B54" s="35">
        <v>1.4169772968019139</v>
      </c>
      <c r="C54" s="31">
        <v>89</v>
      </c>
      <c r="D54" s="35">
        <f>+B54-B54*(C54/100)</f>
        <v>0.15586750264821059</v>
      </c>
      <c r="E54" s="31">
        <v>6</v>
      </c>
      <c r="F54" s="35">
        <f>+(D54-D54*(E54)/100)</f>
        <v>0.14651545248931797</v>
      </c>
      <c r="G54" s="31">
        <v>0</v>
      </c>
      <c r="H54" s="80">
        <f>F54-(F54*G54/100)</f>
        <v>0.14651545248931797</v>
      </c>
      <c r="I54" s="31">
        <v>4</v>
      </c>
      <c r="J54" s="60">
        <f>100-(K54/B54*100)</f>
        <v>90.073599999999999</v>
      </c>
      <c r="K54" s="80">
        <f>+H54-H54*I54/100</f>
        <v>0.14065483438974524</v>
      </c>
      <c r="L54" s="61">
        <f>+(K54/365)*16</f>
        <v>6.1656913705093802E-3</v>
      </c>
      <c r="M54" s="35">
        <f t="shared" si="17"/>
        <v>0.17479426750825566</v>
      </c>
      <c r="N54" s="31">
        <v>98</v>
      </c>
      <c r="O54" s="31">
        <v>28</v>
      </c>
      <c r="P54" s="61">
        <f>+Q54*N54</f>
        <v>0.61177993627889482</v>
      </c>
      <c r="Q54" s="120">
        <f>+M54/O54</f>
        <v>6.2426524110091308E-3</v>
      </c>
      <c r="R54" s="119"/>
    </row>
    <row r="55" spans="1:18" ht="13.8" customHeight="1" x14ac:dyDescent="0.25">
      <c r="A55" s="59">
        <v>2020</v>
      </c>
      <c r="B55" s="35">
        <v>1.6040236811829469</v>
      </c>
      <c r="C55" s="31">
        <v>89</v>
      </c>
      <c r="D55" s="35">
        <f>+B55-B55*(C55/100)</f>
        <v>0.1764426049301242</v>
      </c>
      <c r="E55" s="31">
        <v>6</v>
      </c>
      <c r="F55" s="35">
        <f>+(D55-D55*(E55)/100)</f>
        <v>0.16585604863431674</v>
      </c>
      <c r="G55" s="31">
        <v>0</v>
      </c>
      <c r="H55" s="80">
        <f>F55-(F55*G55/100)</f>
        <v>0.16585604863431674</v>
      </c>
      <c r="I55" s="31">
        <v>4</v>
      </c>
      <c r="J55" s="60">
        <f>100-(K55/B55*100)</f>
        <v>90.073599999999999</v>
      </c>
      <c r="K55" s="80">
        <f>+H55-H55*I55/100</f>
        <v>0.15922180668894406</v>
      </c>
      <c r="L55" s="61">
        <f>+(K55/365)*16</f>
        <v>6.9795860466386438E-3</v>
      </c>
      <c r="M55" s="35">
        <f t="shared" si="17"/>
        <v>0.19786777462918223</v>
      </c>
      <c r="N55" s="31">
        <v>98</v>
      </c>
      <c r="O55" s="31">
        <v>28</v>
      </c>
      <c r="P55" s="61">
        <f>+Q55*N55</f>
        <v>0.69253721120213785</v>
      </c>
      <c r="Q55" s="120">
        <f>+M55/O55</f>
        <v>7.0667062367565084E-3</v>
      </c>
      <c r="R55" s="119"/>
    </row>
    <row r="56" spans="1:18" ht="13.8" customHeight="1" x14ac:dyDescent="0.25">
      <c r="A56" s="19">
        <v>2021</v>
      </c>
      <c r="B56" s="20">
        <v>1.4241743916975516</v>
      </c>
      <c r="C56" s="21">
        <v>89</v>
      </c>
      <c r="D56" s="20">
        <f t="shared" ref="D56:D57" si="18">+B56-B56*(C56/100)</f>
        <v>0.15665918308673055</v>
      </c>
      <c r="E56" s="21">
        <v>6</v>
      </c>
      <c r="F56" s="20">
        <f t="shared" ref="F56:F57" si="19">+(D56-D56*(E56)/100)</f>
        <v>0.14725963210152671</v>
      </c>
      <c r="G56" s="21">
        <v>0</v>
      </c>
      <c r="H56" s="20">
        <f t="shared" ref="H56:H57" si="20">F56-(F56*G56/100)</f>
        <v>0.14725963210152671</v>
      </c>
      <c r="I56" s="21">
        <v>4</v>
      </c>
      <c r="J56" s="22">
        <f t="shared" ref="J56:J57" si="21">100-(K56/B56*100)</f>
        <v>90.073600000000013</v>
      </c>
      <c r="K56" s="20">
        <f t="shared" ref="K56:K57" si="22">+H56-H56*I56/100</f>
        <v>0.14136924681746563</v>
      </c>
      <c r="L56" s="23">
        <f t="shared" ref="L56:L57" si="23">+(K56/365)*16</f>
        <v>6.1970080796697261E-3</v>
      </c>
      <c r="M56" s="20">
        <f t="shared" si="17"/>
        <v>0.17568208055459689</v>
      </c>
      <c r="N56" s="21">
        <v>98</v>
      </c>
      <c r="O56" s="21">
        <v>28</v>
      </c>
      <c r="P56" s="23">
        <f t="shared" ref="P56:P57" si="24">+Q56*N56</f>
        <v>0.6148872819410891</v>
      </c>
      <c r="Q56" s="115">
        <f t="shared" ref="Q56:Q57" si="25">+M56/O56</f>
        <v>6.2743600198070315E-3</v>
      </c>
      <c r="R56" s="119"/>
    </row>
    <row r="57" spans="1:18" ht="13.8" customHeight="1" thickBot="1" x14ac:dyDescent="0.3">
      <c r="A57" s="123">
        <v>2022</v>
      </c>
      <c r="B57" s="124">
        <v>1.8612998058829988</v>
      </c>
      <c r="C57" s="125">
        <v>89</v>
      </c>
      <c r="D57" s="124">
        <f t="shared" si="18"/>
        <v>0.20474297864712976</v>
      </c>
      <c r="E57" s="125">
        <v>6</v>
      </c>
      <c r="F57" s="124">
        <f t="shared" si="19"/>
        <v>0.19245839992830197</v>
      </c>
      <c r="G57" s="125">
        <v>0</v>
      </c>
      <c r="H57" s="124">
        <f t="shared" si="20"/>
        <v>0.19245839992830197</v>
      </c>
      <c r="I57" s="125">
        <v>4</v>
      </c>
      <c r="J57" s="126">
        <f t="shared" si="21"/>
        <v>90.073599999999999</v>
      </c>
      <c r="K57" s="124">
        <f t="shared" si="22"/>
        <v>0.18476006393116989</v>
      </c>
      <c r="L57" s="127">
        <f t="shared" si="23"/>
        <v>8.0990712956129276E-3</v>
      </c>
      <c r="M57" s="124">
        <f t="shared" si="17"/>
        <v>0.22960462169497869</v>
      </c>
      <c r="N57" s="125">
        <v>98</v>
      </c>
      <c r="O57" s="125">
        <v>28</v>
      </c>
      <c r="P57" s="127">
        <f t="shared" si="24"/>
        <v>0.8036161759324254</v>
      </c>
      <c r="Q57" s="128">
        <f t="shared" si="25"/>
        <v>8.2001650605349526E-3</v>
      </c>
      <c r="R57" s="119"/>
    </row>
    <row r="58" spans="1:18" ht="15" customHeight="1" thickTop="1" x14ac:dyDescent="0.25">
      <c r="A58" s="7" t="s">
        <v>96</v>
      </c>
    </row>
    <row r="59" spans="1:18" ht="15" customHeight="1" x14ac:dyDescent="0.25">
      <c r="A59" s="7" t="s">
        <v>104</v>
      </c>
    </row>
    <row r="60" spans="1:18" ht="15" customHeight="1" x14ac:dyDescent="0.25">
      <c r="A60" s="7" t="s">
        <v>209</v>
      </c>
    </row>
    <row r="61" spans="1:18" ht="15" customHeight="1" x14ac:dyDescent="0.25">
      <c r="A61" s="7" t="s">
        <v>210</v>
      </c>
    </row>
    <row r="62" spans="1:18" ht="15" customHeight="1" x14ac:dyDescent="0.25">
      <c r="A62" s="7" t="s">
        <v>105</v>
      </c>
    </row>
    <row r="63" spans="1:18" ht="15" customHeight="1" x14ac:dyDescent="0.25">
      <c r="A63" s="7" t="s">
        <v>106</v>
      </c>
    </row>
    <row r="64" spans="1:18" ht="15" customHeight="1" x14ac:dyDescent="0.25">
      <c r="A64"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116">
    <pageSetUpPr fitToPage="1"/>
  </sheetPr>
  <dimension ref="A1:R64"/>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166</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11.984894075649105</v>
      </c>
      <c r="C5" s="15">
        <v>86</v>
      </c>
      <c r="D5" s="16">
        <f t="shared" ref="D5:D46" si="0">+B5-B5*(C5/100)</f>
        <v>1.6778851705908746</v>
      </c>
      <c r="E5" s="15">
        <v>6</v>
      </c>
      <c r="F5" s="16">
        <f t="shared" ref="F5:F46" si="1">+(D5-D5*(E5)/100)</f>
        <v>1.5772120603554221</v>
      </c>
      <c r="G5" s="15">
        <v>0</v>
      </c>
      <c r="H5" s="16">
        <f>F5-(F5*G5/100)</f>
        <v>1.5772120603554221</v>
      </c>
      <c r="I5" s="15">
        <v>4</v>
      </c>
      <c r="J5" s="17">
        <f t="shared" ref="J5:J46" si="2">100-(K5/B5*100)</f>
        <v>87.366399999999999</v>
      </c>
      <c r="K5" s="16">
        <f>+H5-H5*I5/100</f>
        <v>1.5141235779412052</v>
      </c>
      <c r="L5" s="18">
        <f t="shared" ref="L5:L46" si="3">+(K5/365)*16</f>
        <v>6.637254040290215E-2</v>
      </c>
      <c r="M5" s="16">
        <f t="shared" ref="M5:M37" si="4">+L5*28.3495</f>
        <v>1.8816283341520745</v>
      </c>
      <c r="N5" s="15">
        <v>106</v>
      </c>
      <c r="O5" s="15">
        <v>30</v>
      </c>
      <c r="P5" s="16">
        <f t="shared" ref="P5:P46" si="5">+Q5*N5</f>
        <v>6.6484201140039971</v>
      </c>
      <c r="Q5" s="114">
        <f t="shared" ref="Q5:Q46" si="6">+M5/O5</f>
        <v>6.2720944471735818E-2</v>
      </c>
      <c r="R5" s="119"/>
    </row>
    <row r="6" spans="1:18" ht="13.8" customHeight="1" x14ac:dyDescent="0.25">
      <c r="A6" s="19">
        <v>1971</v>
      </c>
      <c r="B6" s="20">
        <v>12.318990084801673</v>
      </c>
      <c r="C6" s="21">
        <v>86</v>
      </c>
      <c r="D6" s="20">
        <f t="shared" si="0"/>
        <v>1.7246586118722345</v>
      </c>
      <c r="E6" s="21">
        <v>6</v>
      </c>
      <c r="F6" s="20">
        <f t="shared" si="1"/>
        <v>1.6211790951599003</v>
      </c>
      <c r="G6" s="21">
        <v>0</v>
      </c>
      <c r="H6" s="20">
        <f t="shared" ref="H6:H52" si="7">F6-(F6*G6/100)</f>
        <v>1.6211790951599003</v>
      </c>
      <c r="I6" s="21">
        <v>4</v>
      </c>
      <c r="J6" s="22">
        <f t="shared" si="2"/>
        <v>87.366399999999999</v>
      </c>
      <c r="K6" s="20">
        <f t="shared" ref="K6:K52" si="8">+H6-H6*I6/100</f>
        <v>1.5563319313535042</v>
      </c>
      <c r="L6" s="23">
        <f t="shared" si="3"/>
        <v>6.8222769593578272E-2</v>
      </c>
      <c r="M6" s="20">
        <f t="shared" si="4"/>
        <v>1.9340814065931471</v>
      </c>
      <c r="N6" s="21">
        <v>106</v>
      </c>
      <c r="O6" s="21">
        <v>30</v>
      </c>
      <c r="P6" s="20">
        <f t="shared" si="5"/>
        <v>6.8337543032957866</v>
      </c>
      <c r="Q6" s="115">
        <f t="shared" si="6"/>
        <v>6.4469380219771569E-2</v>
      </c>
      <c r="R6" s="119"/>
    </row>
    <row r="7" spans="1:18" ht="13.8" customHeight="1" x14ac:dyDescent="0.25">
      <c r="A7" s="19">
        <v>1972</v>
      </c>
      <c r="B7" s="20">
        <v>12.438396634523764</v>
      </c>
      <c r="C7" s="21">
        <v>86</v>
      </c>
      <c r="D7" s="20">
        <f t="shared" si="0"/>
        <v>1.741375528833327</v>
      </c>
      <c r="E7" s="21">
        <v>6</v>
      </c>
      <c r="F7" s="20">
        <f t="shared" si="1"/>
        <v>1.6368929971033275</v>
      </c>
      <c r="G7" s="21">
        <v>0</v>
      </c>
      <c r="H7" s="20">
        <f t="shared" si="7"/>
        <v>1.6368929971033275</v>
      </c>
      <c r="I7" s="21">
        <v>4</v>
      </c>
      <c r="J7" s="22">
        <f t="shared" si="2"/>
        <v>87.366399999999999</v>
      </c>
      <c r="K7" s="20">
        <f t="shared" si="8"/>
        <v>1.5714172772191943</v>
      </c>
      <c r="L7" s="23">
        <f t="shared" si="3"/>
        <v>6.8884045028786603E-2</v>
      </c>
      <c r="M7" s="20">
        <f t="shared" si="4"/>
        <v>1.9528282345435857</v>
      </c>
      <c r="N7" s="21">
        <v>106</v>
      </c>
      <c r="O7" s="21">
        <v>30</v>
      </c>
      <c r="P7" s="20">
        <f t="shared" si="5"/>
        <v>6.8999930953873365</v>
      </c>
      <c r="Q7" s="115">
        <f t="shared" si="6"/>
        <v>6.5094274484786191E-2</v>
      </c>
      <c r="R7" s="119"/>
    </row>
    <row r="8" spans="1:18" ht="13.8" customHeight="1" x14ac:dyDescent="0.25">
      <c r="A8" s="19">
        <v>1973</v>
      </c>
      <c r="B8" s="20">
        <v>13.093089014624203</v>
      </c>
      <c r="C8" s="21">
        <v>86</v>
      </c>
      <c r="D8" s="20">
        <f t="shared" si="0"/>
        <v>1.8330324620473881</v>
      </c>
      <c r="E8" s="21">
        <v>6</v>
      </c>
      <c r="F8" s="20">
        <f t="shared" si="1"/>
        <v>1.7230505143245449</v>
      </c>
      <c r="G8" s="21">
        <v>0</v>
      </c>
      <c r="H8" s="20">
        <f t="shared" si="7"/>
        <v>1.7230505143245449</v>
      </c>
      <c r="I8" s="21">
        <v>4</v>
      </c>
      <c r="J8" s="22">
        <f t="shared" si="2"/>
        <v>87.366399999999999</v>
      </c>
      <c r="K8" s="20">
        <f t="shared" si="8"/>
        <v>1.6541284937515632</v>
      </c>
      <c r="L8" s="23">
        <f t="shared" si="3"/>
        <v>7.2509742191849344E-2</v>
      </c>
      <c r="M8" s="20">
        <f t="shared" si="4"/>
        <v>2.0556149362678329</v>
      </c>
      <c r="N8" s="21">
        <v>106</v>
      </c>
      <c r="O8" s="21">
        <v>30</v>
      </c>
      <c r="P8" s="20">
        <f t="shared" si="5"/>
        <v>7.2631727748130093</v>
      </c>
      <c r="Q8" s="115">
        <f t="shared" si="6"/>
        <v>6.852049787559443E-2</v>
      </c>
      <c r="R8" s="119"/>
    </row>
    <row r="9" spans="1:18" ht="13.8" customHeight="1" x14ac:dyDescent="0.25">
      <c r="A9" s="19">
        <v>1974</v>
      </c>
      <c r="B9" s="20">
        <v>14.520770245120501</v>
      </c>
      <c r="C9" s="21">
        <v>86</v>
      </c>
      <c r="D9" s="20">
        <f t="shared" si="0"/>
        <v>2.0329078343168696</v>
      </c>
      <c r="E9" s="21">
        <v>6</v>
      </c>
      <c r="F9" s="20">
        <f t="shared" si="1"/>
        <v>1.9109333642578574</v>
      </c>
      <c r="G9" s="21">
        <v>0</v>
      </c>
      <c r="H9" s="20">
        <f t="shared" si="7"/>
        <v>1.9109333642578574</v>
      </c>
      <c r="I9" s="21">
        <v>4</v>
      </c>
      <c r="J9" s="22">
        <f t="shared" si="2"/>
        <v>87.366399999999999</v>
      </c>
      <c r="K9" s="20">
        <f t="shared" si="8"/>
        <v>1.8344960296875432</v>
      </c>
      <c r="L9" s="23">
        <f t="shared" si="3"/>
        <v>8.0416264315070388E-2</v>
      </c>
      <c r="M9" s="20">
        <f t="shared" si="4"/>
        <v>2.2797608852000879</v>
      </c>
      <c r="N9" s="21">
        <v>106</v>
      </c>
      <c r="O9" s="21">
        <v>30</v>
      </c>
      <c r="P9" s="20">
        <f t="shared" si="5"/>
        <v>8.0551551277069766</v>
      </c>
      <c r="Q9" s="115">
        <f t="shared" si="6"/>
        <v>7.5992029506669598E-2</v>
      </c>
      <c r="R9" s="119"/>
    </row>
    <row r="10" spans="1:18" ht="13.8" customHeight="1" x14ac:dyDescent="0.25">
      <c r="A10" s="19">
        <v>1975</v>
      </c>
      <c r="B10" s="20">
        <v>14.70531501622888</v>
      </c>
      <c r="C10" s="21">
        <v>86</v>
      </c>
      <c r="D10" s="20">
        <f t="shared" si="0"/>
        <v>2.0587441022720441</v>
      </c>
      <c r="E10" s="21">
        <v>6</v>
      </c>
      <c r="F10" s="20">
        <f t="shared" si="1"/>
        <v>1.9352194561357214</v>
      </c>
      <c r="G10" s="21">
        <v>0</v>
      </c>
      <c r="H10" s="20">
        <f t="shared" si="7"/>
        <v>1.9352194561357214</v>
      </c>
      <c r="I10" s="21">
        <v>4</v>
      </c>
      <c r="J10" s="22">
        <f t="shared" si="2"/>
        <v>87.366399999999999</v>
      </c>
      <c r="K10" s="20">
        <f t="shared" si="8"/>
        <v>1.8578106778902925</v>
      </c>
      <c r="L10" s="23">
        <f t="shared" si="3"/>
        <v>8.1438276291081316E-2</v>
      </c>
      <c r="M10" s="20">
        <f t="shared" si="4"/>
        <v>2.3087344137140096</v>
      </c>
      <c r="N10" s="21">
        <v>106</v>
      </c>
      <c r="O10" s="21">
        <v>30</v>
      </c>
      <c r="P10" s="20">
        <f t="shared" si="5"/>
        <v>8.1575282617894995</v>
      </c>
      <c r="Q10" s="115">
        <f t="shared" si="6"/>
        <v>7.6957813790466983E-2</v>
      </c>
      <c r="R10" s="119"/>
    </row>
    <row r="11" spans="1:18" ht="13.8" customHeight="1" x14ac:dyDescent="0.25">
      <c r="A11" s="13">
        <v>1976</v>
      </c>
      <c r="B11" s="14">
        <v>16.341779989451236</v>
      </c>
      <c r="C11" s="15">
        <v>86</v>
      </c>
      <c r="D11" s="16">
        <f t="shared" si="0"/>
        <v>2.2878491985231726</v>
      </c>
      <c r="E11" s="15">
        <v>6</v>
      </c>
      <c r="F11" s="16">
        <f t="shared" si="1"/>
        <v>2.1505782466117824</v>
      </c>
      <c r="G11" s="15">
        <v>0</v>
      </c>
      <c r="H11" s="16">
        <f t="shared" si="7"/>
        <v>2.1505782466117824</v>
      </c>
      <c r="I11" s="15">
        <v>4</v>
      </c>
      <c r="J11" s="17">
        <f t="shared" si="2"/>
        <v>87.366399999999999</v>
      </c>
      <c r="K11" s="16">
        <f t="shared" si="8"/>
        <v>2.0645551167473113</v>
      </c>
      <c r="L11" s="18">
        <f t="shared" si="3"/>
        <v>9.0501046213580766E-2</v>
      </c>
      <c r="M11" s="16">
        <f t="shared" si="4"/>
        <v>2.5656594096319076</v>
      </c>
      <c r="N11" s="15">
        <v>106</v>
      </c>
      <c r="O11" s="15">
        <v>30</v>
      </c>
      <c r="P11" s="16">
        <f t="shared" si="5"/>
        <v>9.0653299140327412</v>
      </c>
      <c r="Q11" s="114">
        <f t="shared" si="6"/>
        <v>8.552198032106359E-2</v>
      </c>
      <c r="R11" s="119"/>
    </row>
    <row r="12" spans="1:18" ht="13.8" customHeight="1" x14ac:dyDescent="0.25">
      <c r="A12" s="13">
        <v>1977</v>
      </c>
      <c r="B12" s="14">
        <v>11.386920572650622</v>
      </c>
      <c r="C12" s="15">
        <v>86</v>
      </c>
      <c r="D12" s="16">
        <f t="shared" si="0"/>
        <v>1.5941688801710878</v>
      </c>
      <c r="E12" s="15">
        <v>6</v>
      </c>
      <c r="F12" s="16">
        <f t="shared" si="1"/>
        <v>1.4985187473608226</v>
      </c>
      <c r="G12" s="15">
        <v>0</v>
      </c>
      <c r="H12" s="16">
        <f t="shared" si="7"/>
        <v>1.4985187473608226</v>
      </c>
      <c r="I12" s="15">
        <v>4</v>
      </c>
      <c r="J12" s="17">
        <f t="shared" si="2"/>
        <v>87.366399999999999</v>
      </c>
      <c r="K12" s="16">
        <f t="shared" si="8"/>
        <v>1.4385779974663897</v>
      </c>
      <c r="L12" s="18">
        <f t="shared" si="3"/>
        <v>6.3060953313595167E-2</v>
      </c>
      <c r="M12" s="16">
        <f t="shared" si="4"/>
        <v>1.7877464959637661</v>
      </c>
      <c r="N12" s="15">
        <v>106</v>
      </c>
      <c r="O12" s="15">
        <v>30</v>
      </c>
      <c r="P12" s="16">
        <f t="shared" si="5"/>
        <v>6.3167042857386404</v>
      </c>
      <c r="Q12" s="114">
        <f t="shared" si="6"/>
        <v>5.9591549865458872E-2</v>
      </c>
      <c r="R12" s="119"/>
    </row>
    <row r="13" spans="1:18" ht="13.8" customHeight="1" x14ac:dyDescent="0.25">
      <c r="A13" s="13">
        <v>1978</v>
      </c>
      <c r="B13" s="14">
        <v>12.083536626457308</v>
      </c>
      <c r="C13" s="15">
        <v>86</v>
      </c>
      <c r="D13" s="16">
        <f t="shared" si="0"/>
        <v>1.6916951277040226</v>
      </c>
      <c r="E13" s="15">
        <v>6</v>
      </c>
      <c r="F13" s="16">
        <f t="shared" si="1"/>
        <v>1.5901934200417813</v>
      </c>
      <c r="G13" s="15">
        <v>0</v>
      </c>
      <c r="H13" s="16">
        <f t="shared" si="7"/>
        <v>1.5901934200417813</v>
      </c>
      <c r="I13" s="15">
        <v>4</v>
      </c>
      <c r="J13" s="17">
        <f t="shared" si="2"/>
        <v>87.366399999999999</v>
      </c>
      <c r="K13" s="16">
        <f t="shared" si="8"/>
        <v>1.5265856832401101</v>
      </c>
      <c r="L13" s="18">
        <f t="shared" si="3"/>
        <v>6.6918824470799346E-2</v>
      </c>
      <c r="M13" s="16">
        <f t="shared" si="4"/>
        <v>1.8971152143349259</v>
      </c>
      <c r="N13" s="15">
        <v>106</v>
      </c>
      <c r="O13" s="15">
        <v>30</v>
      </c>
      <c r="P13" s="16">
        <f t="shared" si="5"/>
        <v>6.7031404239834051</v>
      </c>
      <c r="Q13" s="114">
        <f t="shared" si="6"/>
        <v>6.3237173811164199E-2</v>
      </c>
      <c r="R13" s="119"/>
    </row>
    <row r="14" spans="1:18" ht="13.8" customHeight="1" x14ac:dyDescent="0.25">
      <c r="A14" s="13">
        <v>1979</v>
      </c>
      <c r="B14" s="14">
        <v>11.188340627846525</v>
      </c>
      <c r="C14" s="15">
        <v>86</v>
      </c>
      <c r="D14" s="16">
        <f t="shared" si="0"/>
        <v>1.5663676878985129</v>
      </c>
      <c r="E14" s="15">
        <v>6</v>
      </c>
      <c r="F14" s="16">
        <f t="shared" si="1"/>
        <v>1.472385626624602</v>
      </c>
      <c r="G14" s="15">
        <v>0</v>
      </c>
      <c r="H14" s="16">
        <f t="shared" si="7"/>
        <v>1.472385626624602</v>
      </c>
      <c r="I14" s="15">
        <v>4</v>
      </c>
      <c r="J14" s="17">
        <f t="shared" si="2"/>
        <v>87.366399999999999</v>
      </c>
      <c r="K14" s="16">
        <f t="shared" si="8"/>
        <v>1.413490201559618</v>
      </c>
      <c r="L14" s="18">
        <f t="shared" si="3"/>
        <v>6.1961214314942163E-2</v>
      </c>
      <c r="M14" s="16">
        <f t="shared" si="4"/>
        <v>1.7565694452214529</v>
      </c>
      <c r="N14" s="15">
        <v>106</v>
      </c>
      <c r="O14" s="15">
        <v>30</v>
      </c>
      <c r="P14" s="16">
        <f t="shared" si="5"/>
        <v>6.2065453731157998</v>
      </c>
      <c r="Q14" s="114">
        <f t="shared" si="6"/>
        <v>5.8552314840715096E-2</v>
      </c>
      <c r="R14" s="119"/>
    </row>
    <row r="15" spans="1:18" ht="13.8" customHeight="1" x14ac:dyDescent="0.25">
      <c r="A15" s="13">
        <v>1980</v>
      </c>
      <c r="B15" s="14">
        <v>9.7711416351229108</v>
      </c>
      <c r="C15" s="15">
        <v>86</v>
      </c>
      <c r="D15" s="16">
        <f t="shared" si="0"/>
        <v>1.3679598289172077</v>
      </c>
      <c r="E15" s="15">
        <v>6</v>
      </c>
      <c r="F15" s="16">
        <f t="shared" si="1"/>
        <v>1.2858822391821751</v>
      </c>
      <c r="G15" s="15">
        <v>0</v>
      </c>
      <c r="H15" s="16">
        <f t="shared" si="7"/>
        <v>1.2858822391821751</v>
      </c>
      <c r="I15" s="15">
        <v>4</v>
      </c>
      <c r="J15" s="17">
        <f t="shared" si="2"/>
        <v>87.366399999999999</v>
      </c>
      <c r="K15" s="16">
        <f t="shared" si="8"/>
        <v>1.2344469496148882</v>
      </c>
      <c r="L15" s="18">
        <f t="shared" si="3"/>
        <v>5.4112742996817016E-2</v>
      </c>
      <c r="M15" s="16">
        <f t="shared" si="4"/>
        <v>1.534069207588264</v>
      </c>
      <c r="N15" s="15">
        <v>106</v>
      </c>
      <c r="O15" s="15">
        <v>30</v>
      </c>
      <c r="P15" s="16">
        <f t="shared" si="5"/>
        <v>5.4203778668118661</v>
      </c>
      <c r="Q15" s="114">
        <f t="shared" si="6"/>
        <v>5.1135640252942136E-2</v>
      </c>
      <c r="R15" s="119"/>
    </row>
    <row r="16" spans="1:18" ht="13.8" customHeight="1" x14ac:dyDescent="0.25">
      <c r="A16" s="19">
        <v>1981</v>
      </c>
      <c r="B16" s="20">
        <v>10.83319708130767</v>
      </c>
      <c r="C16" s="21">
        <v>86</v>
      </c>
      <c r="D16" s="20">
        <f t="shared" si="0"/>
        <v>1.5166475913830748</v>
      </c>
      <c r="E16" s="21">
        <v>6</v>
      </c>
      <c r="F16" s="20">
        <f t="shared" si="1"/>
        <v>1.4256487359000902</v>
      </c>
      <c r="G16" s="21">
        <v>0</v>
      </c>
      <c r="H16" s="20">
        <f t="shared" si="7"/>
        <v>1.4256487359000902</v>
      </c>
      <c r="I16" s="21">
        <v>4</v>
      </c>
      <c r="J16" s="22">
        <f t="shared" si="2"/>
        <v>87.366399999999999</v>
      </c>
      <c r="K16" s="20">
        <f t="shared" si="8"/>
        <v>1.3686227864640865</v>
      </c>
      <c r="L16" s="23">
        <f t="shared" si="3"/>
        <v>5.9994423516233929E-2</v>
      </c>
      <c r="M16" s="20">
        <f t="shared" si="4"/>
        <v>1.7008119094734737</v>
      </c>
      <c r="N16" s="21">
        <v>106</v>
      </c>
      <c r="O16" s="21">
        <v>30</v>
      </c>
      <c r="P16" s="20">
        <f t="shared" si="5"/>
        <v>6.0095354134729408</v>
      </c>
      <c r="Q16" s="115">
        <f t="shared" si="6"/>
        <v>5.669373031578246E-2</v>
      </c>
      <c r="R16" s="119"/>
    </row>
    <row r="17" spans="1:18" ht="13.8" customHeight="1" x14ac:dyDescent="0.25">
      <c r="A17" s="19">
        <v>1982</v>
      </c>
      <c r="B17" s="20">
        <v>10.380769031991317</v>
      </c>
      <c r="C17" s="21">
        <v>86</v>
      </c>
      <c r="D17" s="20">
        <f t="shared" si="0"/>
        <v>1.4533076644787837</v>
      </c>
      <c r="E17" s="21">
        <v>6</v>
      </c>
      <c r="F17" s="20">
        <f t="shared" si="1"/>
        <v>1.3661092046100567</v>
      </c>
      <c r="G17" s="21">
        <v>0</v>
      </c>
      <c r="H17" s="20">
        <f t="shared" si="7"/>
        <v>1.3661092046100567</v>
      </c>
      <c r="I17" s="21">
        <v>4</v>
      </c>
      <c r="J17" s="22">
        <f t="shared" si="2"/>
        <v>87.366399999999999</v>
      </c>
      <c r="K17" s="20">
        <f t="shared" si="8"/>
        <v>1.3114648364256545</v>
      </c>
      <c r="L17" s="23">
        <f t="shared" si="3"/>
        <v>5.74888695419465E-2</v>
      </c>
      <c r="M17" s="20">
        <f t="shared" si="4"/>
        <v>1.6297807070794121</v>
      </c>
      <c r="N17" s="21">
        <v>106</v>
      </c>
      <c r="O17" s="21">
        <v>30</v>
      </c>
      <c r="P17" s="20">
        <f t="shared" si="5"/>
        <v>5.7585584983472557</v>
      </c>
      <c r="Q17" s="115">
        <f t="shared" si="6"/>
        <v>5.4326023569313736E-2</v>
      </c>
      <c r="R17" s="119"/>
    </row>
    <row r="18" spans="1:18" ht="13.8" customHeight="1" x14ac:dyDescent="0.25">
      <c r="A18" s="19">
        <v>1983</v>
      </c>
      <c r="B18" s="20">
        <v>9.9788952101303003</v>
      </c>
      <c r="C18" s="21">
        <v>86</v>
      </c>
      <c r="D18" s="20">
        <f t="shared" si="0"/>
        <v>1.3970453294182423</v>
      </c>
      <c r="E18" s="21">
        <v>6</v>
      </c>
      <c r="F18" s="20">
        <f t="shared" si="1"/>
        <v>1.3132226096531479</v>
      </c>
      <c r="G18" s="21">
        <v>0</v>
      </c>
      <c r="H18" s="20">
        <f t="shared" si="7"/>
        <v>1.3132226096531479</v>
      </c>
      <c r="I18" s="21">
        <v>4</v>
      </c>
      <c r="J18" s="22">
        <f t="shared" si="2"/>
        <v>87.366399999999999</v>
      </c>
      <c r="K18" s="20">
        <f t="shared" si="8"/>
        <v>1.260693705267022</v>
      </c>
      <c r="L18" s="23">
        <f t="shared" si="3"/>
        <v>5.526328571033521E-2</v>
      </c>
      <c r="M18" s="20">
        <f t="shared" si="4"/>
        <v>1.5666865182451479</v>
      </c>
      <c r="N18" s="21">
        <v>106</v>
      </c>
      <c r="O18" s="21">
        <v>30</v>
      </c>
      <c r="P18" s="20">
        <f t="shared" si="5"/>
        <v>5.5356256977995226</v>
      </c>
      <c r="Q18" s="115">
        <f t="shared" si="6"/>
        <v>5.2222883941504934E-2</v>
      </c>
      <c r="R18" s="119"/>
    </row>
    <row r="19" spans="1:18" ht="13.8" customHeight="1" x14ac:dyDescent="0.25">
      <c r="A19" s="19">
        <v>1984</v>
      </c>
      <c r="B19" s="20">
        <v>10.290651920050095</v>
      </c>
      <c r="C19" s="21">
        <v>86</v>
      </c>
      <c r="D19" s="20">
        <f t="shared" si="0"/>
        <v>1.4406912688070133</v>
      </c>
      <c r="E19" s="21">
        <v>6</v>
      </c>
      <c r="F19" s="20">
        <f t="shared" si="1"/>
        <v>1.3542497926785924</v>
      </c>
      <c r="G19" s="21">
        <v>0</v>
      </c>
      <c r="H19" s="20">
        <f t="shared" si="7"/>
        <v>1.3542497926785924</v>
      </c>
      <c r="I19" s="21">
        <v>4</v>
      </c>
      <c r="J19" s="22">
        <f t="shared" si="2"/>
        <v>87.366399999999999</v>
      </c>
      <c r="K19" s="20">
        <f t="shared" si="8"/>
        <v>1.3000798009714487</v>
      </c>
      <c r="L19" s="23">
        <f t="shared" si="3"/>
        <v>5.6989799494638844E-2</v>
      </c>
      <c r="M19" s="20">
        <f t="shared" si="4"/>
        <v>1.6156323207732639</v>
      </c>
      <c r="N19" s="21">
        <v>106</v>
      </c>
      <c r="O19" s="21">
        <v>30</v>
      </c>
      <c r="P19" s="20">
        <f t="shared" si="5"/>
        <v>5.7085675333988659</v>
      </c>
      <c r="Q19" s="115">
        <f t="shared" si="6"/>
        <v>5.385441069244213E-2</v>
      </c>
      <c r="R19" s="119"/>
    </row>
    <row r="20" spans="1:18" ht="13.8" customHeight="1" x14ac:dyDescent="0.25">
      <c r="A20" s="19">
        <v>1985</v>
      </c>
      <c r="B20" s="20">
        <v>11.208713191817701</v>
      </c>
      <c r="C20" s="21">
        <v>86</v>
      </c>
      <c r="D20" s="20">
        <f t="shared" si="0"/>
        <v>1.5692198468544785</v>
      </c>
      <c r="E20" s="21">
        <v>6</v>
      </c>
      <c r="F20" s="20">
        <f t="shared" si="1"/>
        <v>1.4750666560432097</v>
      </c>
      <c r="G20" s="21">
        <v>0</v>
      </c>
      <c r="H20" s="20">
        <f t="shared" si="7"/>
        <v>1.4750666560432097</v>
      </c>
      <c r="I20" s="21">
        <v>4</v>
      </c>
      <c r="J20" s="22">
        <f t="shared" si="2"/>
        <v>87.366399999999999</v>
      </c>
      <c r="K20" s="20">
        <f t="shared" si="8"/>
        <v>1.4160639898014813</v>
      </c>
      <c r="L20" s="23">
        <f t="shared" si="3"/>
        <v>6.2074037909106032E-2</v>
      </c>
      <c r="M20" s="20">
        <f t="shared" si="4"/>
        <v>1.7597679377042015</v>
      </c>
      <c r="N20" s="21">
        <v>106</v>
      </c>
      <c r="O20" s="21">
        <v>30</v>
      </c>
      <c r="P20" s="20">
        <f t="shared" si="5"/>
        <v>6.2178467132215118</v>
      </c>
      <c r="Q20" s="115">
        <f t="shared" si="6"/>
        <v>5.8658931256806719E-2</v>
      </c>
      <c r="R20" s="119"/>
    </row>
    <row r="21" spans="1:18" ht="13.8" customHeight="1" x14ac:dyDescent="0.25">
      <c r="A21" s="13">
        <v>1986</v>
      </c>
      <c r="B21" s="14">
        <v>10.934132831361598</v>
      </c>
      <c r="C21" s="15">
        <v>86</v>
      </c>
      <c r="D21" s="16">
        <f t="shared" si="0"/>
        <v>1.5307785963906237</v>
      </c>
      <c r="E21" s="15">
        <v>6</v>
      </c>
      <c r="F21" s="16">
        <f t="shared" si="1"/>
        <v>1.4389318806071862</v>
      </c>
      <c r="G21" s="15">
        <v>0</v>
      </c>
      <c r="H21" s="16">
        <f t="shared" si="7"/>
        <v>1.4389318806071862</v>
      </c>
      <c r="I21" s="15">
        <v>4</v>
      </c>
      <c r="J21" s="17">
        <f t="shared" si="2"/>
        <v>87.366399999999999</v>
      </c>
      <c r="K21" s="16">
        <f t="shared" si="8"/>
        <v>1.3813746053828988</v>
      </c>
      <c r="L21" s="18">
        <f t="shared" si="3"/>
        <v>6.0553407359250355E-2</v>
      </c>
      <c r="M21" s="16">
        <f t="shared" si="4"/>
        <v>1.7166588219310679</v>
      </c>
      <c r="N21" s="15">
        <v>106</v>
      </c>
      <c r="O21" s="15">
        <v>30</v>
      </c>
      <c r="P21" s="16">
        <f t="shared" si="5"/>
        <v>6.065527837489773</v>
      </c>
      <c r="Q21" s="114">
        <f t="shared" si="6"/>
        <v>5.7221960731035595E-2</v>
      </c>
      <c r="R21" s="119"/>
    </row>
    <row r="22" spans="1:18" ht="13.8" customHeight="1" x14ac:dyDescent="0.25">
      <c r="A22" s="13">
        <v>1987</v>
      </c>
      <c r="B22" s="14">
        <v>10.755976013574735</v>
      </c>
      <c r="C22" s="15">
        <v>86</v>
      </c>
      <c r="D22" s="16">
        <f t="shared" si="0"/>
        <v>1.5058366419004638</v>
      </c>
      <c r="E22" s="15">
        <v>6</v>
      </c>
      <c r="F22" s="16">
        <f t="shared" si="1"/>
        <v>1.415486443386436</v>
      </c>
      <c r="G22" s="15">
        <v>0</v>
      </c>
      <c r="H22" s="16">
        <f t="shared" si="7"/>
        <v>1.415486443386436</v>
      </c>
      <c r="I22" s="15">
        <v>4</v>
      </c>
      <c r="J22" s="17">
        <f t="shared" si="2"/>
        <v>87.366399999999999</v>
      </c>
      <c r="K22" s="16">
        <f t="shared" si="8"/>
        <v>1.3588669856509785</v>
      </c>
      <c r="L22" s="18">
        <f t="shared" si="3"/>
        <v>5.9566771973741522E-2</v>
      </c>
      <c r="M22" s="16">
        <f t="shared" si="4"/>
        <v>1.6886882020695853</v>
      </c>
      <c r="N22" s="15">
        <v>106</v>
      </c>
      <c r="O22" s="15">
        <v>30</v>
      </c>
      <c r="P22" s="16">
        <f t="shared" si="5"/>
        <v>5.9666983139792018</v>
      </c>
      <c r="Q22" s="114">
        <f t="shared" si="6"/>
        <v>5.6289606735652843E-2</v>
      </c>
      <c r="R22" s="119"/>
    </row>
    <row r="23" spans="1:18" ht="13.8" customHeight="1" x14ac:dyDescent="0.25">
      <c r="A23" s="13">
        <v>1988</v>
      </c>
      <c r="B23" s="14">
        <v>10.425775749833686</v>
      </c>
      <c r="C23" s="15">
        <v>86</v>
      </c>
      <c r="D23" s="16">
        <f t="shared" si="0"/>
        <v>1.459608604976717</v>
      </c>
      <c r="E23" s="15">
        <v>6</v>
      </c>
      <c r="F23" s="16">
        <f t="shared" si="1"/>
        <v>1.3720320886781139</v>
      </c>
      <c r="G23" s="15">
        <v>0</v>
      </c>
      <c r="H23" s="16">
        <f t="shared" si="7"/>
        <v>1.3720320886781139</v>
      </c>
      <c r="I23" s="15">
        <v>4</v>
      </c>
      <c r="J23" s="17">
        <f t="shared" si="2"/>
        <v>87.366399999999999</v>
      </c>
      <c r="K23" s="16">
        <f t="shared" si="8"/>
        <v>1.3171508051309893</v>
      </c>
      <c r="L23" s="18">
        <f t="shared" si="3"/>
        <v>5.773811748519405E-2</v>
      </c>
      <c r="M23" s="16">
        <f t="shared" si="4"/>
        <v>1.6368467616465088</v>
      </c>
      <c r="N23" s="15">
        <v>106</v>
      </c>
      <c r="O23" s="15">
        <v>30</v>
      </c>
      <c r="P23" s="16">
        <f t="shared" si="5"/>
        <v>5.7835252244843316</v>
      </c>
      <c r="Q23" s="114">
        <f t="shared" si="6"/>
        <v>5.4561558721550295E-2</v>
      </c>
      <c r="R23" s="119"/>
    </row>
    <row r="24" spans="1:18" ht="13.8" customHeight="1" x14ac:dyDescent="0.25">
      <c r="A24" s="13">
        <v>1989</v>
      </c>
      <c r="B24" s="14">
        <v>10.788960225113401</v>
      </c>
      <c r="C24" s="15">
        <v>86</v>
      </c>
      <c r="D24" s="16">
        <f t="shared" si="0"/>
        <v>1.5104544315158765</v>
      </c>
      <c r="E24" s="15">
        <v>6</v>
      </c>
      <c r="F24" s="16">
        <f t="shared" si="1"/>
        <v>1.4198271656249239</v>
      </c>
      <c r="G24" s="15">
        <v>0</v>
      </c>
      <c r="H24" s="16">
        <f t="shared" si="7"/>
        <v>1.4198271656249239</v>
      </c>
      <c r="I24" s="15">
        <v>4</v>
      </c>
      <c r="J24" s="17">
        <f t="shared" si="2"/>
        <v>87.366399999999999</v>
      </c>
      <c r="K24" s="16">
        <f t="shared" si="8"/>
        <v>1.3630340789999269</v>
      </c>
      <c r="L24" s="18">
        <f t="shared" si="3"/>
        <v>5.9749439079448852E-2</v>
      </c>
      <c r="M24" s="16">
        <f t="shared" si="4"/>
        <v>1.6938667231828353</v>
      </c>
      <c r="N24" s="15">
        <v>106</v>
      </c>
      <c r="O24" s="15">
        <v>30</v>
      </c>
      <c r="P24" s="16">
        <f t="shared" si="5"/>
        <v>5.9849957552460173</v>
      </c>
      <c r="Q24" s="114">
        <f t="shared" si="6"/>
        <v>5.6462224106094507E-2</v>
      </c>
      <c r="R24" s="119"/>
    </row>
    <row r="25" spans="1:18" ht="13.8" customHeight="1" x14ac:dyDescent="0.25">
      <c r="A25" s="13">
        <v>1990</v>
      </c>
      <c r="B25" s="14">
        <v>12.739322798562361</v>
      </c>
      <c r="C25" s="15">
        <v>86</v>
      </c>
      <c r="D25" s="16">
        <f t="shared" si="0"/>
        <v>1.7835051917987315</v>
      </c>
      <c r="E25" s="15">
        <v>6</v>
      </c>
      <c r="F25" s="16">
        <f t="shared" si="1"/>
        <v>1.6764948802908075</v>
      </c>
      <c r="G25" s="15">
        <v>0</v>
      </c>
      <c r="H25" s="16">
        <f t="shared" si="7"/>
        <v>1.6764948802908075</v>
      </c>
      <c r="I25" s="15">
        <v>4</v>
      </c>
      <c r="J25" s="17">
        <f t="shared" si="2"/>
        <v>87.366399999999999</v>
      </c>
      <c r="K25" s="16">
        <f t="shared" si="8"/>
        <v>1.6094350850791752</v>
      </c>
      <c r="L25" s="18">
        <f t="shared" si="3"/>
        <v>7.055057907196384E-2</v>
      </c>
      <c r="M25" s="16">
        <f t="shared" si="4"/>
        <v>2.0000736414006388</v>
      </c>
      <c r="N25" s="15">
        <v>106</v>
      </c>
      <c r="O25" s="15">
        <v>30</v>
      </c>
      <c r="P25" s="16">
        <f t="shared" si="5"/>
        <v>7.0669268662822571</v>
      </c>
      <c r="Q25" s="114">
        <f t="shared" si="6"/>
        <v>6.666912138002129E-2</v>
      </c>
      <c r="R25" s="119"/>
    </row>
    <row r="26" spans="1:18" ht="13.8" customHeight="1" x14ac:dyDescent="0.25">
      <c r="A26" s="19">
        <v>1991</v>
      </c>
      <c r="B26" s="20">
        <v>13.82885798544733</v>
      </c>
      <c r="C26" s="21">
        <v>86</v>
      </c>
      <c r="D26" s="20">
        <f t="shared" si="0"/>
        <v>1.9360401179626265</v>
      </c>
      <c r="E26" s="21">
        <v>6</v>
      </c>
      <c r="F26" s="20">
        <f t="shared" si="1"/>
        <v>1.8198777108848689</v>
      </c>
      <c r="G26" s="21">
        <v>0</v>
      </c>
      <c r="H26" s="20">
        <f t="shared" si="7"/>
        <v>1.8198777108848689</v>
      </c>
      <c r="I26" s="21">
        <v>4</v>
      </c>
      <c r="J26" s="22">
        <f t="shared" si="2"/>
        <v>87.366399999999999</v>
      </c>
      <c r="K26" s="20">
        <f t="shared" si="8"/>
        <v>1.7470826024494741</v>
      </c>
      <c r="L26" s="23">
        <f t="shared" si="3"/>
        <v>7.658444284710024E-2</v>
      </c>
      <c r="M26" s="20">
        <f t="shared" si="4"/>
        <v>2.171130662493868</v>
      </c>
      <c r="N26" s="21">
        <v>106</v>
      </c>
      <c r="O26" s="21">
        <v>30</v>
      </c>
      <c r="P26" s="20">
        <f t="shared" si="5"/>
        <v>7.6713283408116659</v>
      </c>
      <c r="Q26" s="115">
        <f t="shared" si="6"/>
        <v>7.2371022083128927E-2</v>
      </c>
      <c r="R26" s="119"/>
    </row>
    <row r="27" spans="1:18" ht="13.8" customHeight="1" x14ac:dyDescent="0.25">
      <c r="A27" s="19">
        <v>1992</v>
      </c>
      <c r="B27" s="20">
        <v>12.828993124382043</v>
      </c>
      <c r="C27" s="21">
        <v>86</v>
      </c>
      <c r="D27" s="20">
        <f t="shared" si="0"/>
        <v>1.796059037413487</v>
      </c>
      <c r="E27" s="21">
        <v>6</v>
      </c>
      <c r="F27" s="20">
        <f t="shared" si="1"/>
        <v>1.6882954951686777</v>
      </c>
      <c r="G27" s="21">
        <v>0</v>
      </c>
      <c r="H27" s="20">
        <f t="shared" si="7"/>
        <v>1.6882954951686777</v>
      </c>
      <c r="I27" s="21">
        <v>4</v>
      </c>
      <c r="J27" s="22">
        <f t="shared" si="2"/>
        <v>87.366399999999999</v>
      </c>
      <c r="K27" s="20">
        <f t="shared" si="8"/>
        <v>1.6207636753619306</v>
      </c>
      <c r="L27" s="23">
        <f t="shared" si="3"/>
        <v>7.1047174810385999E-2</v>
      </c>
      <c r="M27" s="20">
        <f t="shared" si="4"/>
        <v>2.0141518822870377</v>
      </c>
      <c r="N27" s="21">
        <v>106</v>
      </c>
      <c r="O27" s="21">
        <v>30</v>
      </c>
      <c r="P27" s="20">
        <f t="shared" si="5"/>
        <v>7.1166699840808665</v>
      </c>
      <c r="Q27" s="115">
        <f t="shared" si="6"/>
        <v>6.7138396076234591E-2</v>
      </c>
      <c r="R27" s="119"/>
    </row>
    <row r="28" spans="1:18" ht="13.8" customHeight="1" x14ac:dyDescent="0.25">
      <c r="A28" s="19">
        <v>1993</v>
      </c>
      <c r="B28" s="20">
        <v>13.666768652878911</v>
      </c>
      <c r="C28" s="21">
        <v>86</v>
      </c>
      <c r="D28" s="20">
        <f t="shared" si="0"/>
        <v>1.9133476114030472</v>
      </c>
      <c r="E28" s="21">
        <v>6</v>
      </c>
      <c r="F28" s="20">
        <f t="shared" si="1"/>
        <v>1.7985467547188643</v>
      </c>
      <c r="G28" s="21">
        <v>0</v>
      </c>
      <c r="H28" s="20">
        <f t="shared" si="7"/>
        <v>1.7985467547188643</v>
      </c>
      <c r="I28" s="21">
        <v>4</v>
      </c>
      <c r="J28" s="22">
        <f t="shared" si="2"/>
        <v>87.366399999999999</v>
      </c>
      <c r="K28" s="20">
        <f t="shared" si="8"/>
        <v>1.7266048845301096</v>
      </c>
      <c r="L28" s="23">
        <f t="shared" si="3"/>
        <v>7.5686789458854126E-2</v>
      </c>
      <c r="M28" s="20">
        <f t="shared" si="4"/>
        <v>2.1456826377637848</v>
      </c>
      <c r="N28" s="21">
        <v>106</v>
      </c>
      <c r="O28" s="21">
        <v>30</v>
      </c>
      <c r="P28" s="20">
        <f t="shared" si="5"/>
        <v>7.5814119867653735</v>
      </c>
      <c r="Q28" s="115">
        <f t="shared" si="6"/>
        <v>7.1522754592126161E-2</v>
      </c>
      <c r="R28" s="119"/>
    </row>
    <row r="29" spans="1:18" ht="13.8" customHeight="1" x14ac:dyDescent="0.25">
      <c r="A29" s="19">
        <v>1994</v>
      </c>
      <c r="B29" s="20">
        <v>13.223397333564888</v>
      </c>
      <c r="C29" s="21">
        <v>86</v>
      </c>
      <c r="D29" s="20">
        <f t="shared" si="0"/>
        <v>1.8512756266990849</v>
      </c>
      <c r="E29" s="21">
        <v>6</v>
      </c>
      <c r="F29" s="20">
        <f t="shared" si="1"/>
        <v>1.7401990890971397</v>
      </c>
      <c r="G29" s="21">
        <v>0</v>
      </c>
      <c r="H29" s="20">
        <f t="shared" si="7"/>
        <v>1.7401990890971397</v>
      </c>
      <c r="I29" s="21">
        <v>4</v>
      </c>
      <c r="J29" s="22">
        <f t="shared" si="2"/>
        <v>87.366399999999999</v>
      </c>
      <c r="K29" s="20">
        <f t="shared" si="8"/>
        <v>1.6705911255332542</v>
      </c>
      <c r="L29" s="23">
        <f t="shared" si="3"/>
        <v>7.3231391804197438E-2</v>
      </c>
      <c r="M29" s="20">
        <f t="shared" si="4"/>
        <v>2.0760733419530952</v>
      </c>
      <c r="N29" s="21">
        <v>106</v>
      </c>
      <c r="O29" s="21">
        <v>30</v>
      </c>
      <c r="P29" s="20">
        <f t="shared" si="5"/>
        <v>7.3354591415676031</v>
      </c>
      <c r="Q29" s="115">
        <f t="shared" si="6"/>
        <v>6.9202444731769841E-2</v>
      </c>
      <c r="R29" s="119"/>
    </row>
    <row r="30" spans="1:18" ht="13.8" customHeight="1" x14ac:dyDescent="0.25">
      <c r="A30" s="19">
        <v>1995</v>
      </c>
      <c r="B30" s="20">
        <v>13.209436999703625</v>
      </c>
      <c r="C30" s="21">
        <v>86</v>
      </c>
      <c r="D30" s="20">
        <f t="shared" si="0"/>
        <v>1.8493211799585083</v>
      </c>
      <c r="E30" s="21">
        <v>6</v>
      </c>
      <c r="F30" s="20">
        <f t="shared" si="1"/>
        <v>1.7383619091609979</v>
      </c>
      <c r="G30" s="21">
        <v>0</v>
      </c>
      <c r="H30" s="20">
        <f t="shared" si="7"/>
        <v>1.7383619091609979</v>
      </c>
      <c r="I30" s="21">
        <v>4</v>
      </c>
      <c r="J30" s="22">
        <f t="shared" si="2"/>
        <v>87.366399999999999</v>
      </c>
      <c r="K30" s="20">
        <f t="shared" si="8"/>
        <v>1.668827432794558</v>
      </c>
      <c r="L30" s="23">
        <f t="shared" si="3"/>
        <v>7.3154079245788844E-2</v>
      </c>
      <c r="M30" s="20">
        <f t="shared" si="4"/>
        <v>2.0738815695784907</v>
      </c>
      <c r="N30" s="21">
        <v>106</v>
      </c>
      <c r="O30" s="21">
        <v>30</v>
      </c>
      <c r="P30" s="20">
        <f t="shared" si="5"/>
        <v>7.327714879177333</v>
      </c>
      <c r="Q30" s="115">
        <f t="shared" si="6"/>
        <v>6.9129385652616351E-2</v>
      </c>
      <c r="R30" s="119"/>
    </row>
    <row r="31" spans="1:18" ht="13.8" customHeight="1" x14ac:dyDescent="0.25">
      <c r="A31" s="13">
        <v>1996</v>
      </c>
      <c r="B31" s="14">
        <v>16.681730404387636</v>
      </c>
      <c r="C31" s="15">
        <v>86</v>
      </c>
      <c r="D31" s="16">
        <f t="shared" si="0"/>
        <v>2.3354422566142699</v>
      </c>
      <c r="E31" s="15">
        <v>6</v>
      </c>
      <c r="F31" s="16">
        <f t="shared" si="1"/>
        <v>2.1953157212174137</v>
      </c>
      <c r="G31" s="15">
        <v>0</v>
      </c>
      <c r="H31" s="16">
        <f t="shared" si="7"/>
        <v>2.1953157212174137</v>
      </c>
      <c r="I31" s="15">
        <v>4</v>
      </c>
      <c r="J31" s="17">
        <f t="shared" si="2"/>
        <v>87.366399999999999</v>
      </c>
      <c r="K31" s="16">
        <f t="shared" si="8"/>
        <v>2.107503092368717</v>
      </c>
      <c r="L31" s="18">
        <f t="shared" si="3"/>
        <v>9.2383697199724585E-2</v>
      </c>
      <c r="M31" s="16">
        <f t="shared" si="4"/>
        <v>2.619031623763592</v>
      </c>
      <c r="N31" s="15">
        <v>106</v>
      </c>
      <c r="O31" s="15">
        <v>30</v>
      </c>
      <c r="P31" s="16">
        <f t="shared" si="5"/>
        <v>9.2539117372980257</v>
      </c>
      <c r="Q31" s="114">
        <f t="shared" si="6"/>
        <v>8.7301054125453068E-2</v>
      </c>
      <c r="R31" s="119"/>
    </row>
    <row r="32" spans="1:18" ht="13.8" customHeight="1" x14ac:dyDescent="0.25">
      <c r="A32" s="13">
        <v>1997</v>
      </c>
      <c r="B32" s="14">
        <v>15.496328520383862</v>
      </c>
      <c r="C32" s="15">
        <v>86</v>
      </c>
      <c r="D32" s="16">
        <f t="shared" si="0"/>
        <v>2.1694859928537404</v>
      </c>
      <c r="E32" s="15">
        <v>6</v>
      </c>
      <c r="F32" s="16">
        <f t="shared" si="1"/>
        <v>2.0393168332825162</v>
      </c>
      <c r="G32" s="15">
        <v>0</v>
      </c>
      <c r="H32" s="16">
        <f t="shared" si="7"/>
        <v>2.0393168332825162</v>
      </c>
      <c r="I32" s="15">
        <v>4</v>
      </c>
      <c r="J32" s="17">
        <f t="shared" si="2"/>
        <v>87.366399999999999</v>
      </c>
      <c r="K32" s="16">
        <f t="shared" si="8"/>
        <v>1.9577441599512155</v>
      </c>
      <c r="L32" s="18">
        <f t="shared" si="3"/>
        <v>8.5818922080053289E-2</v>
      </c>
      <c r="M32" s="16">
        <f t="shared" si="4"/>
        <v>2.4329235315084707</v>
      </c>
      <c r="N32" s="15">
        <v>106</v>
      </c>
      <c r="O32" s="15">
        <v>30</v>
      </c>
      <c r="P32" s="16">
        <f t="shared" si="5"/>
        <v>8.5963298113299302</v>
      </c>
      <c r="Q32" s="114">
        <f t="shared" si="6"/>
        <v>8.1097451050282363E-2</v>
      </c>
      <c r="R32" s="119"/>
    </row>
    <row r="33" spans="1:18" ht="13.8" customHeight="1" x14ac:dyDescent="0.25">
      <c r="A33" s="13">
        <v>1998</v>
      </c>
      <c r="B33" s="14">
        <v>16.519548653097438</v>
      </c>
      <c r="C33" s="15">
        <v>86</v>
      </c>
      <c r="D33" s="16">
        <f t="shared" si="0"/>
        <v>2.3127368114336413</v>
      </c>
      <c r="E33" s="15">
        <v>6</v>
      </c>
      <c r="F33" s="16">
        <f t="shared" si="1"/>
        <v>2.1739726027476229</v>
      </c>
      <c r="G33" s="15">
        <v>0</v>
      </c>
      <c r="H33" s="16">
        <f t="shared" si="7"/>
        <v>2.1739726027476229</v>
      </c>
      <c r="I33" s="15">
        <v>4</v>
      </c>
      <c r="J33" s="17">
        <f t="shared" si="2"/>
        <v>87.366399999999999</v>
      </c>
      <c r="K33" s="16">
        <f t="shared" si="8"/>
        <v>2.0870136986377181</v>
      </c>
      <c r="L33" s="18">
        <f t="shared" si="3"/>
        <v>9.1485531995078057E-2</v>
      </c>
      <c r="M33" s="16">
        <f t="shared" si="4"/>
        <v>2.5935690892944652</v>
      </c>
      <c r="N33" s="15">
        <v>106</v>
      </c>
      <c r="O33" s="15">
        <v>30</v>
      </c>
      <c r="P33" s="16">
        <f t="shared" si="5"/>
        <v>9.1639441155071104</v>
      </c>
      <c r="Q33" s="114">
        <f t="shared" si="6"/>
        <v>8.6452302976482168E-2</v>
      </c>
      <c r="R33" s="119"/>
    </row>
    <row r="34" spans="1:18" ht="13.8" customHeight="1" x14ac:dyDescent="0.25">
      <c r="A34" s="13">
        <v>1999</v>
      </c>
      <c r="B34" s="14">
        <v>12.357783708086432</v>
      </c>
      <c r="C34" s="15">
        <v>86</v>
      </c>
      <c r="D34" s="16">
        <f t="shared" si="0"/>
        <v>1.730089719132101</v>
      </c>
      <c r="E34" s="15">
        <v>6</v>
      </c>
      <c r="F34" s="16">
        <f t="shared" si="1"/>
        <v>1.626284335984175</v>
      </c>
      <c r="G34" s="15">
        <v>0</v>
      </c>
      <c r="H34" s="16">
        <f t="shared" si="7"/>
        <v>1.626284335984175</v>
      </c>
      <c r="I34" s="15">
        <v>4</v>
      </c>
      <c r="J34" s="17">
        <f t="shared" si="2"/>
        <v>87.366399999999999</v>
      </c>
      <c r="K34" s="16">
        <f t="shared" si="8"/>
        <v>1.561232962544808</v>
      </c>
      <c r="L34" s="18">
        <f t="shared" si="3"/>
        <v>6.8437609317032674E-2</v>
      </c>
      <c r="M34" s="16">
        <f t="shared" si="4"/>
        <v>1.9401720053332177</v>
      </c>
      <c r="N34" s="15">
        <v>106</v>
      </c>
      <c r="O34" s="15">
        <v>30</v>
      </c>
      <c r="P34" s="16">
        <f t="shared" si="5"/>
        <v>6.8552744188440364</v>
      </c>
      <c r="Q34" s="114">
        <f t="shared" si="6"/>
        <v>6.4672400177773925E-2</v>
      </c>
      <c r="R34" s="119"/>
    </row>
    <row r="35" spans="1:18" ht="13.8" customHeight="1" x14ac:dyDescent="0.25">
      <c r="A35" s="13">
        <v>2000</v>
      </c>
      <c r="B35" s="14">
        <v>15.72635023177577</v>
      </c>
      <c r="C35" s="15">
        <v>86</v>
      </c>
      <c r="D35" s="16">
        <f t="shared" si="0"/>
        <v>2.2016890324486074</v>
      </c>
      <c r="E35" s="15">
        <v>6</v>
      </c>
      <c r="F35" s="16">
        <f t="shared" si="1"/>
        <v>2.0695876905016908</v>
      </c>
      <c r="G35" s="15">
        <v>0</v>
      </c>
      <c r="H35" s="16">
        <f t="shared" si="7"/>
        <v>2.0695876905016908</v>
      </c>
      <c r="I35" s="15">
        <v>4</v>
      </c>
      <c r="J35" s="17">
        <f t="shared" si="2"/>
        <v>87.366399999999999</v>
      </c>
      <c r="K35" s="16">
        <f t="shared" si="8"/>
        <v>1.9868041828816232</v>
      </c>
      <c r="L35" s="18">
        <f t="shared" si="3"/>
        <v>8.7092786098920474E-2</v>
      </c>
      <c r="M35" s="16">
        <f t="shared" si="4"/>
        <v>2.4690369395113461</v>
      </c>
      <c r="N35" s="15">
        <v>106</v>
      </c>
      <c r="O35" s="15">
        <v>30</v>
      </c>
      <c r="P35" s="16">
        <f t="shared" si="5"/>
        <v>8.7239305196067551</v>
      </c>
      <c r="Q35" s="114">
        <f t="shared" si="6"/>
        <v>8.2301231317044865E-2</v>
      </c>
      <c r="R35" s="119"/>
    </row>
    <row r="36" spans="1:18" ht="13.8" customHeight="1" x14ac:dyDescent="0.25">
      <c r="A36" s="19">
        <v>2001</v>
      </c>
      <c r="B36" s="20">
        <v>14.776148197053669</v>
      </c>
      <c r="C36" s="21">
        <v>86</v>
      </c>
      <c r="D36" s="20">
        <f t="shared" si="0"/>
        <v>2.0686607475875132</v>
      </c>
      <c r="E36" s="21">
        <v>6</v>
      </c>
      <c r="F36" s="20">
        <f t="shared" si="1"/>
        <v>1.9445411027322623</v>
      </c>
      <c r="G36" s="21">
        <v>0</v>
      </c>
      <c r="H36" s="20">
        <f t="shared" si="7"/>
        <v>1.9445411027322623</v>
      </c>
      <c r="I36" s="21">
        <v>4</v>
      </c>
      <c r="J36" s="22">
        <f t="shared" si="2"/>
        <v>87.366399999999999</v>
      </c>
      <c r="K36" s="20">
        <f t="shared" si="8"/>
        <v>1.8667594586229719</v>
      </c>
      <c r="L36" s="23">
        <f t="shared" si="3"/>
        <v>8.1830551610869995E-2</v>
      </c>
      <c r="M36" s="20">
        <f t="shared" si="4"/>
        <v>2.3198552228923588</v>
      </c>
      <c r="N36" s="21">
        <v>106</v>
      </c>
      <c r="O36" s="21">
        <v>30</v>
      </c>
      <c r="P36" s="20">
        <f t="shared" si="5"/>
        <v>8.1968217875530023</v>
      </c>
      <c r="Q36" s="115">
        <f t="shared" si="6"/>
        <v>7.73285074297453E-2</v>
      </c>
      <c r="R36" s="119"/>
    </row>
    <row r="37" spans="1:18" ht="13.8" customHeight="1" x14ac:dyDescent="0.25">
      <c r="A37" s="19">
        <v>2002</v>
      </c>
      <c r="B37" s="20">
        <v>14.721052882045173</v>
      </c>
      <c r="C37" s="21">
        <v>86</v>
      </c>
      <c r="D37" s="20">
        <f t="shared" si="0"/>
        <v>2.060947403486324</v>
      </c>
      <c r="E37" s="21">
        <v>6</v>
      </c>
      <c r="F37" s="20">
        <f t="shared" si="1"/>
        <v>1.9372905592771446</v>
      </c>
      <c r="G37" s="21">
        <v>0</v>
      </c>
      <c r="H37" s="20">
        <f t="shared" si="7"/>
        <v>1.9372905592771446</v>
      </c>
      <c r="I37" s="21">
        <v>4</v>
      </c>
      <c r="J37" s="22">
        <f t="shared" si="2"/>
        <v>87.366399999999999</v>
      </c>
      <c r="K37" s="20">
        <f t="shared" si="8"/>
        <v>1.8597989369060588</v>
      </c>
      <c r="L37" s="23">
        <f t="shared" si="3"/>
        <v>8.1525432850676552E-2</v>
      </c>
      <c r="M37" s="20">
        <f t="shared" si="4"/>
        <v>2.3112052586002547</v>
      </c>
      <c r="N37" s="21">
        <v>106</v>
      </c>
      <c r="O37" s="21">
        <v>30</v>
      </c>
      <c r="P37" s="20">
        <f t="shared" si="5"/>
        <v>8.1662585803875665</v>
      </c>
      <c r="Q37" s="115">
        <f t="shared" si="6"/>
        <v>7.7040175286675158E-2</v>
      </c>
      <c r="R37" s="119"/>
    </row>
    <row r="38" spans="1:18" ht="13.8" customHeight="1" x14ac:dyDescent="0.25">
      <c r="A38" s="19">
        <v>2003</v>
      </c>
      <c r="B38" s="20">
        <v>15.456458376534504</v>
      </c>
      <c r="C38" s="21">
        <v>86</v>
      </c>
      <c r="D38" s="20">
        <f t="shared" si="0"/>
        <v>2.1639041727148314</v>
      </c>
      <c r="E38" s="21">
        <v>6</v>
      </c>
      <c r="F38" s="20">
        <f t="shared" si="1"/>
        <v>2.0340699223519416</v>
      </c>
      <c r="G38" s="21">
        <v>0</v>
      </c>
      <c r="H38" s="20">
        <f t="shared" si="7"/>
        <v>2.0340699223519416</v>
      </c>
      <c r="I38" s="21">
        <v>4</v>
      </c>
      <c r="J38" s="22">
        <f t="shared" si="2"/>
        <v>87.366399999999999</v>
      </c>
      <c r="K38" s="20">
        <f t="shared" si="8"/>
        <v>1.9527071254578638</v>
      </c>
      <c r="L38" s="23">
        <f t="shared" si="3"/>
        <v>8.5598120568015953E-2</v>
      </c>
      <c r="M38" s="20">
        <f t="shared" ref="M38:M43" si="9">+L38*28.3495</f>
        <v>2.4266639190429684</v>
      </c>
      <c r="N38" s="21">
        <v>106</v>
      </c>
      <c r="O38" s="21">
        <v>30</v>
      </c>
      <c r="P38" s="20">
        <f t="shared" si="5"/>
        <v>8.5742125139518208</v>
      </c>
      <c r="Q38" s="115">
        <f t="shared" si="6"/>
        <v>8.088879730143228E-2</v>
      </c>
      <c r="R38" s="119"/>
    </row>
    <row r="39" spans="1:18" ht="13.8" customHeight="1" x14ac:dyDescent="0.25">
      <c r="A39" s="19">
        <v>2004</v>
      </c>
      <c r="B39" s="20">
        <v>13.781801305093856</v>
      </c>
      <c r="C39" s="21">
        <v>86</v>
      </c>
      <c r="D39" s="20">
        <f t="shared" si="0"/>
        <v>1.9294521827131401</v>
      </c>
      <c r="E39" s="21">
        <v>6</v>
      </c>
      <c r="F39" s="20">
        <f t="shared" si="1"/>
        <v>1.8136850517503518</v>
      </c>
      <c r="G39" s="21">
        <v>0</v>
      </c>
      <c r="H39" s="20">
        <f t="shared" si="7"/>
        <v>1.8136850517503518</v>
      </c>
      <c r="I39" s="21">
        <v>4</v>
      </c>
      <c r="J39" s="22">
        <f t="shared" si="2"/>
        <v>87.366399999999999</v>
      </c>
      <c r="K39" s="20">
        <f t="shared" si="8"/>
        <v>1.7411376496803377</v>
      </c>
      <c r="L39" s="23">
        <f t="shared" si="3"/>
        <v>7.6323842177768234E-2</v>
      </c>
      <c r="M39" s="20">
        <f t="shared" si="9"/>
        <v>2.1637427638186404</v>
      </c>
      <c r="N39" s="21">
        <v>106</v>
      </c>
      <c r="O39" s="21">
        <v>30</v>
      </c>
      <c r="P39" s="20">
        <f t="shared" si="5"/>
        <v>7.6452244321591953</v>
      </c>
      <c r="Q39" s="115">
        <f t="shared" si="6"/>
        <v>7.2124758793954677E-2</v>
      </c>
      <c r="R39" s="119"/>
    </row>
    <row r="40" spans="1:18" ht="13.8" customHeight="1" x14ac:dyDescent="0.25">
      <c r="A40" s="19">
        <v>2005</v>
      </c>
      <c r="B40" s="20">
        <v>12.78328796198943</v>
      </c>
      <c r="C40" s="21">
        <v>86</v>
      </c>
      <c r="D40" s="20">
        <f t="shared" si="0"/>
        <v>1.789660314678521</v>
      </c>
      <c r="E40" s="21">
        <v>6</v>
      </c>
      <c r="F40" s="20">
        <f t="shared" si="1"/>
        <v>1.6822806957978098</v>
      </c>
      <c r="G40" s="21">
        <v>0</v>
      </c>
      <c r="H40" s="20">
        <f t="shared" si="7"/>
        <v>1.6822806957978098</v>
      </c>
      <c r="I40" s="21">
        <v>4</v>
      </c>
      <c r="J40" s="22">
        <f t="shared" si="2"/>
        <v>87.366399999999999</v>
      </c>
      <c r="K40" s="20">
        <f t="shared" si="8"/>
        <v>1.6149894679658974</v>
      </c>
      <c r="L40" s="23">
        <f t="shared" si="3"/>
        <v>7.0794058869737969E-2</v>
      </c>
      <c r="M40" s="20">
        <f t="shared" si="9"/>
        <v>2.0069761719276364</v>
      </c>
      <c r="N40" s="21">
        <v>106</v>
      </c>
      <c r="O40" s="21">
        <v>30</v>
      </c>
      <c r="P40" s="20">
        <f t="shared" si="5"/>
        <v>7.091315807477649</v>
      </c>
      <c r="Q40" s="115">
        <f t="shared" si="6"/>
        <v>6.6899205730921216E-2</v>
      </c>
      <c r="R40" s="119"/>
    </row>
    <row r="41" spans="1:18" ht="13.8" customHeight="1" x14ac:dyDescent="0.25">
      <c r="A41" s="13">
        <v>2006</v>
      </c>
      <c r="B41" s="14">
        <v>12.435609570802532</v>
      </c>
      <c r="C41" s="15">
        <v>86</v>
      </c>
      <c r="D41" s="16">
        <f t="shared" si="0"/>
        <v>1.7409853399123545</v>
      </c>
      <c r="E41" s="15">
        <v>6</v>
      </c>
      <c r="F41" s="16">
        <f t="shared" si="1"/>
        <v>1.6365262195176131</v>
      </c>
      <c r="G41" s="15">
        <v>0</v>
      </c>
      <c r="H41" s="16">
        <f t="shared" si="7"/>
        <v>1.6365262195176131</v>
      </c>
      <c r="I41" s="15">
        <v>4</v>
      </c>
      <c r="J41" s="17">
        <f t="shared" si="2"/>
        <v>87.366399999999999</v>
      </c>
      <c r="K41" s="16">
        <f t="shared" si="8"/>
        <v>1.5710651707369085</v>
      </c>
      <c r="L41" s="18">
        <f t="shared" si="3"/>
        <v>6.8868610224083665E-2</v>
      </c>
      <c r="M41" s="16">
        <f t="shared" si="9"/>
        <v>1.9523906655476597</v>
      </c>
      <c r="N41" s="15">
        <v>106</v>
      </c>
      <c r="O41" s="15">
        <v>30</v>
      </c>
      <c r="P41" s="16">
        <f t="shared" si="5"/>
        <v>6.8984470182683975</v>
      </c>
      <c r="Q41" s="114">
        <f t="shared" si="6"/>
        <v>6.5079688851588657E-2</v>
      </c>
      <c r="R41" s="119"/>
    </row>
    <row r="42" spans="1:18" ht="13.8" customHeight="1" x14ac:dyDescent="0.25">
      <c r="A42" s="13">
        <v>2007</v>
      </c>
      <c r="B42" s="14">
        <v>13.0281660618329</v>
      </c>
      <c r="C42" s="15">
        <v>86</v>
      </c>
      <c r="D42" s="16">
        <f t="shared" si="0"/>
        <v>1.8239432486566063</v>
      </c>
      <c r="E42" s="15">
        <v>6</v>
      </c>
      <c r="F42" s="16">
        <f t="shared" si="1"/>
        <v>1.71450665373721</v>
      </c>
      <c r="G42" s="15">
        <v>0</v>
      </c>
      <c r="H42" s="16">
        <f t="shared" si="7"/>
        <v>1.71450665373721</v>
      </c>
      <c r="I42" s="15">
        <v>4</v>
      </c>
      <c r="J42" s="17">
        <f t="shared" si="2"/>
        <v>87.366399999999999</v>
      </c>
      <c r="K42" s="16">
        <f t="shared" si="8"/>
        <v>1.6459263875877217</v>
      </c>
      <c r="L42" s="18">
        <f t="shared" si="3"/>
        <v>7.2150197812064512E-2</v>
      </c>
      <c r="M42" s="16">
        <f t="shared" si="9"/>
        <v>2.0454220328731227</v>
      </c>
      <c r="N42" s="15">
        <v>106</v>
      </c>
      <c r="O42" s="15">
        <v>30</v>
      </c>
      <c r="P42" s="16">
        <f t="shared" si="5"/>
        <v>7.2271578494850335</v>
      </c>
      <c r="Q42" s="114">
        <f t="shared" si="6"/>
        <v>6.8180734429104092E-2</v>
      </c>
      <c r="R42" s="119"/>
    </row>
    <row r="43" spans="1:18" ht="13.8" customHeight="1" x14ac:dyDescent="0.25">
      <c r="A43" s="13">
        <v>2008</v>
      </c>
      <c r="B43" s="14">
        <v>12.380800258896919</v>
      </c>
      <c r="C43" s="15">
        <v>86</v>
      </c>
      <c r="D43" s="16">
        <f t="shared" si="0"/>
        <v>1.7333120362455681</v>
      </c>
      <c r="E43" s="15">
        <v>6</v>
      </c>
      <c r="F43" s="16">
        <f t="shared" si="1"/>
        <v>1.629313314070834</v>
      </c>
      <c r="G43" s="15">
        <v>0</v>
      </c>
      <c r="H43" s="16">
        <f t="shared" si="7"/>
        <v>1.629313314070834</v>
      </c>
      <c r="I43" s="15">
        <v>4</v>
      </c>
      <c r="J43" s="17">
        <f t="shared" si="2"/>
        <v>87.366399999999999</v>
      </c>
      <c r="K43" s="16">
        <f t="shared" si="8"/>
        <v>1.5641407815080006</v>
      </c>
      <c r="L43" s="18">
        <f t="shared" si="3"/>
        <v>6.8565075353775373E-2</v>
      </c>
      <c r="M43" s="16">
        <f t="shared" si="9"/>
        <v>1.9437856037418548</v>
      </c>
      <c r="N43" s="15">
        <v>106</v>
      </c>
      <c r="O43" s="15">
        <v>30</v>
      </c>
      <c r="P43" s="16">
        <f t="shared" si="5"/>
        <v>6.8680424665545532</v>
      </c>
      <c r="Q43" s="114">
        <f t="shared" si="6"/>
        <v>6.4792853458061822E-2</v>
      </c>
      <c r="R43" s="119"/>
    </row>
    <row r="44" spans="1:18" ht="13.8" customHeight="1" x14ac:dyDescent="0.25">
      <c r="A44" s="13">
        <v>2009</v>
      </c>
      <c r="B44" s="14">
        <v>11.822535247384652</v>
      </c>
      <c r="C44" s="15">
        <v>86</v>
      </c>
      <c r="D44" s="16">
        <f t="shared" si="0"/>
        <v>1.6551549346338508</v>
      </c>
      <c r="E44" s="15">
        <v>6</v>
      </c>
      <c r="F44" s="16">
        <f t="shared" si="1"/>
        <v>1.5558456385558197</v>
      </c>
      <c r="G44" s="15">
        <v>0</v>
      </c>
      <c r="H44" s="16">
        <f t="shared" si="7"/>
        <v>1.5558456385558197</v>
      </c>
      <c r="I44" s="15">
        <v>4</v>
      </c>
      <c r="J44" s="17">
        <f t="shared" si="2"/>
        <v>87.366399999999999</v>
      </c>
      <c r="K44" s="16">
        <f t="shared" si="8"/>
        <v>1.4936118130135869</v>
      </c>
      <c r="L44" s="18">
        <f t="shared" si="3"/>
        <v>6.547339454306135E-2</v>
      </c>
      <c r="M44" s="16">
        <f t="shared" ref="M44:M49" si="10">+L44*28.3495</f>
        <v>1.8561379985985176</v>
      </c>
      <c r="N44" s="15">
        <v>106</v>
      </c>
      <c r="O44" s="15">
        <v>30</v>
      </c>
      <c r="P44" s="16">
        <f t="shared" si="5"/>
        <v>6.5583542617147623</v>
      </c>
      <c r="Q44" s="114">
        <f t="shared" si="6"/>
        <v>6.1871266619950585E-2</v>
      </c>
      <c r="R44" s="119"/>
    </row>
    <row r="45" spans="1:18" ht="13.8" customHeight="1" x14ac:dyDescent="0.25">
      <c r="A45" s="13">
        <v>2010</v>
      </c>
      <c r="B45" s="14">
        <v>11.210100085062184</v>
      </c>
      <c r="C45" s="15">
        <v>86</v>
      </c>
      <c r="D45" s="16">
        <f t="shared" si="0"/>
        <v>1.5694140119087052</v>
      </c>
      <c r="E45" s="15">
        <v>6</v>
      </c>
      <c r="F45" s="16">
        <f t="shared" si="1"/>
        <v>1.4752491711941829</v>
      </c>
      <c r="G45" s="15">
        <v>0</v>
      </c>
      <c r="H45" s="16">
        <f t="shared" si="7"/>
        <v>1.4752491711941829</v>
      </c>
      <c r="I45" s="15">
        <v>4</v>
      </c>
      <c r="J45" s="17">
        <f t="shared" si="2"/>
        <v>87.366399999999999</v>
      </c>
      <c r="K45" s="16">
        <f t="shared" si="8"/>
        <v>1.4162392043464156</v>
      </c>
      <c r="L45" s="18">
        <f t="shared" si="3"/>
        <v>6.2081718546692193E-2</v>
      </c>
      <c r="M45" s="16">
        <f t="shared" si="10"/>
        <v>1.7599856799394502</v>
      </c>
      <c r="N45" s="15">
        <v>106</v>
      </c>
      <c r="O45" s="15">
        <v>30</v>
      </c>
      <c r="P45" s="16">
        <f t="shared" si="5"/>
        <v>6.2186160691193901</v>
      </c>
      <c r="Q45" s="114">
        <f t="shared" si="6"/>
        <v>5.8666189331315004E-2</v>
      </c>
      <c r="R45" s="119"/>
    </row>
    <row r="46" spans="1:18" ht="13.8" customHeight="1" x14ac:dyDescent="0.25">
      <c r="A46" s="19">
        <v>2011</v>
      </c>
      <c r="B46" s="20">
        <v>10.562774483302091</v>
      </c>
      <c r="C46" s="21">
        <v>86</v>
      </c>
      <c r="D46" s="20">
        <f t="shared" si="0"/>
        <v>1.4787884276622929</v>
      </c>
      <c r="E46" s="21">
        <v>6</v>
      </c>
      <c r="F46" s="20">
        <f t="shared" si="1"/>
        <v>1.3900611220025554</v>
      </c>
      <c r="G46" s="21">
        <v>0</v>
      </c>
      <c r="H46" s="20">
        <f t="shared" si="7"/>
        <v>1.3900611220025554</v>
      </c>
      <c r="I46" s="21">
        <v>4</v>
      </c>
      <c r="J46" s="22">
        <f t="shared" si="2"/>
        <v>87.366399999999999</v>
      </c>
      <c r="K46" s="20">
        <f t="shared" si="8"/>
        <v>1.3344586771224531</v>
      </c>
      <c r="L46" s="23">
        <f t="shared" si="3"/>
        <v>5.8496818723176025E-2</v>
      </c>
      <c r="M46" s="20">
        <f t="shared" si="10"/>
        <v>1.6583555623926787</v>
      </c>
      <c r="N46" s="21">
        <v>106</v>
      </c>
      <c r="O46" s="21">
        <v>30</v>
      </c>
      <c r="P46" s="20">
        <f t="shared" si="5"/>
        <v>5.8595229871207986</v>
      </c>
      <c r="Q46" s="115">
        <f t="shared" si="6"/>
        <v>5.5278518746422624E-2</v>
      </c>
      <c r="R46" s="119"/>
    </row>
    <row r="47" spans="1:18" ht="13.8" customHeight="1" x14ac:dyDescent="0.25">
      <c r="A47" s="19">
        <v>2012</v>
      </c>
      <c r="B47" s="20">
        <v>13.839137668263856</v>
      </c>
      <c r="C47" s="21">
        <v>86</v>
      </c>
      <c r="D47" s="20">
        <f t="shared" ref="D47:D52" si="11">+B47-B47*(C47/100)</f>
        <v>1.9374792735569404</v>
      </c>
      <c r="E47" s="21">
        <v>6</v>
      </c>
      <c r="F47" s="20">
        <f t="shared" ref="F47:F52" si="12">+(D47-D47*(E47)/100)</f>
        <v>1.8212305171435239</v>
      </c>
      <c r="G47" s="21">
        <v>0</v>
      </c>
      <c r="H47" s="20">
        <f t="shared" si="7"/>
        <v>1.8212305171435239</v>
      </c>
      <c r="I47" s="21">
        <v>4</v>
      </c>
      <c r="J47" s="22">
        <f t="shared" ref="J47:J52" si="13">100-(K47/B47*100)</f>
        <v>87.366399999999999</v>
      </c>
      <c r="K47" s="20">
        <f t="shared" si="8"/>
        <v>1.748381296457783</v>
      </c>
      <c r="L47" s="23">
        <f t="shared" ref="L47:L52" si="14">+(K47/365)*16</f>
        <v>7.6641371899519251E-2</v>
      </c>
      <c r="M47" s="20">
        <f t="shared" si="10"/>
        <v>2.1727445726654211</v>
      </c>
      <c r="N47" s="21">
        <v>106</v>
      </c>
      <c r="O47" s="21">
        <v>30</v>
      </c>
      <c r="P47" s="20">
        <f t="shared" ref="P47:P52" si="15">+Q47*N47</f>
        <v>7.6770308234178222</v>
      </c>
      <c r="Q47" s="115">
        <f t="shared" ref="Q47:Q52" si="16">+M47/O47</f>
        <v>7.2424819088847375E-2</v>
      </c>
      <c r="R47" s="119"/>
    </row>
    <row r="48" spans="1:18" ht="13.8" customHeight="1" x14ac:dyDescent="0.25">
      <c r="A48" s="19">
        <v>2013</v>
      </c>
      <c r="B48" s="20">
        <v>12.93440227725748</v>
      </c>
      <c r="C48" s="21">
        <v>86</v>
      </c>
      <c r="D48" s="20">
        <f t="shared" si="11"/>
        <v>1.8108163188160464</v>
      </c>
      <c r="E48" s="21">
        <v>6</v>
      </c>
      <c r="F48" s="20">
        <f t="shared" si="12"/>
        <v>1.7021673396870836</v>
      </c>
      <c r="G48" s="21">
        <v>0</v>
      </c>
      <c r="H48" s="20">
        <f t="shared" si="7"/>
        <v>1.7021673396870836</v>
      </c>
      <c r="I48" s="21">
        <v>4</v>
      </c>
      <c r="J48" s="22">
        <f t="shared" si="13"/>
        <v>87.366399999999999</v>
      </c>
      <c r="K48" s="20">
        <f t="shared" si="8"/>
        <v>1.6340806460996002</v>
      </c>
      <c r="L48" s="23">
        <f t="shared" si="14"/>
        <v>7.16309324317633E-2</v>
      </c>
      <c r="M48" s="20">
        <f t="shared" si="10"/>
        <v>2.0307011189742736</v>
      </c>
      <c r="N48" s="21">
        <v>106</v>
      </c>
      <c r="O48" s="21">
        <v>30</v>
      </c>
      <c r="P48" s="20">
        <f t="shared" si="15"/>
        <v>7.1751439537091004</v>
      </c>
      <c r="Q48" s="115">
        <f t="shared" si="16"/>
        <v>6.7690037299142455E-2</v>
      </c>
      <c r="R48" s="119"/>
    </row>
    <row r="49" spans="1:18" ht="13.8" customHeight="1" x14ac:dyDescent="0.25">
      <c r="A49" s="19">
        <v>2014</v>
      </c>
      <c r="B49" s="20">
        <v>12.077944093120671</v>
      </c>
      <c r="C49" s="21">
        <v>86</v>
      </c>
      <c r="D49" s="20">
        <f t="shared" si="11"/>
        <v>1.6909121730368941</v>
      </c>
      <c r="E49" s="21">
        <v>6</v>
      </c>
      <c r="F49" s="20">
        <f t="shared" si="12"/>
        <v>1.5894574426546804</v>
      </c>
      <c r="G49" s="21">
        <v>0</v>
      </c>
      <c r="H49" s="20">
        <f t="shared" si="7"/>
        <v>1.5894574426546804</v>
      </c>
      <c r="I49" s="21">
        <v>4</v>
      </c>
      <c r="J49" s="22">
        <f t="shared" si="13"/>
        <v>87.366399999999999</v>
      </c>
      <c r="K49" s="20">
        <f t="shared" si="8"/>
        <v>1.5258791449484932</v>
      </c>
      <c r="L49" s="23">
        <f t="shared" si="14"/>
        <v>6.6887852929249023E-2</v>
      </c>
      <c r="M49" s="20">
        <f t="shared" si="10"/>
        <v>1.8962371866177452</v>
      </c>
      <c r="N49" s="21">
        <v>106</v>
      </c>
      <c r="O49" s="21">
        <v>30</v>
      </c>
      <c r="P49" s="20">
        <f t="shared" si="15"/>
        <v>6.7000380593826998</v>
      </c>
      <c r="Q49" s="115">
        <f t="shared" si="16"/>
        <v>6.3207906220591512E-2</v>
      </c>
      <c r="R49" s="119"/>
    </row>
    <row r="50" spans="1:18" ht="13.8" customHeight="1" x14ac:dyDescent="0.25">
      <c r="A50" s="24">
        <v>2015</v>
      </c>
      <c r="B50" s="20">
        <v>11.558009941516101</v>
      </c>
      <c r="C50" s="25">
        <v>86</v>
      </c>
      <c r="D50" s="26">
        <f t="shared" si="11"/>
        <v>1.6181213918122541</v>
      </c>
      <c r="E50" s="25">
        <v>6</v>
      </c>
      <c r="F50" s="26">
        <f t="shared" si="12"/>
        <v>1.5210341083035188</v>
      </c>
      <c r="G50" s="25">
        <v>0</v>
      </c>
      <c r="H50" s="20">
        <f t="shared" si="7"/>
        <v>1.5210341083035188</v>
      </c>
      <c r="I50" s="25">
        <v>4</v>
      </c>
      <c r="J50" s="27">
        <f t="shared" si="13"/>
        <v>87.366399999999999</v>
      </c>
      <c r="K50" s="20">
        <f t="shared" si="8"/>
        <v>1.460192743971378</v>
      </c>
      <c r="L50" s="28">
        <f t="shared" si="14"/>
        <v>6.4008449050800137E-2</v>
      </c>
      <c r="M50" s="26">
        <f t="shared" ref="M50:M57" si="17">+L50*28.3495</f>
        <v>1.8146075263656585</v>
      </c>
      <c r="N50" s="25">
        <v>106</v>
      </c>
      <c r="O50" s="25">
        <v>30</v>
      </c>
      <c r="P50" s="26">
        <f t="shared" si="15"/>
        <v>6.4116132598253266</v>
      </c>
      <c r="Q50" s="116">
        <f t="shared" si="16"/>
        <v>6.0486917545521948E-2</v>
      </c>
      <c r="R50" s="119"/>
    </row>
    <row r="51" spans="1:18" ht="13.8" customHeight="1" x14ac:dyDescent="0.25">
      <c r="A51" s="29">
        <v>2016</v>
      </c>
      <c r="B51" s="14">
        <v>12.021605336214154</v>
      </c>
      <c r="C51" s="30">
        <v>86</v>
      </c>
      <c r="D51" s="14">
        <f t="shared" si="11"/>
        <v>1.6830247470699824</v>
      </c>
      <c r="E51" s="30">
        <v>6</v>
      </c>
      <c r="F51" s="14">
        <f t="shared" si="12"/>
        <v>1.5820432622457834</v>
      </c>
      <c r="G51" s="30">
        <v>0</v>
      </c>
      <c r="H51" s="16">
        <f t="shared" si="7"/>
        <v>1.5820432622457834</v>
      </c>
      <c r="I51" s="30">
        <v>4</v>
      </c>
      <c r="J51" s="32">
        <f t="shared" si="13"/>
        <v>87.366399999999999</v>
      </c>
      <c r="K51" s="16">
        <f t="shared" si="8"/>
        <v>1.518761531755952</v>
      </c>
      <c r="L51" s="33">
        <f t="shared" si="14"/>
        <v>6.6575847967384194E-2</v>
      </c>
      <c r="M51" s="14">
        <f t="shared" si="17"/>
        <v>1.8873920019513581</v>
      </c>
      <c r="N51" s="30">
        <v>106</v>
      </c>
      <c r="O51" s="30">
        <v>30</v>
      </c>
      <c r="P51" s="14">
        <f t="shared" si="15"/>
        <v>6.668785073561466</v>
      </c>
      <c r="Q51" s="117">
        <f t="shared" si="16"/>
        <v>6.2913066731711945E-2</v>
      </c>
      <c r="R51" s="119"/>
    </row>
    <row r="52" spans="1:18" ht="13.8" customHeight="1" x14ac:dyDescent="0.25">
      <c r="A52" s="29">
        <v>2017</v>
      </c>
      <c r="B52" s="14">
        <v>12.851819233742868</v>
      </c>
      <c r="C52" s="30">
        <v>86</v>
      </c>
      <c r="D52" s="14">
        <f t="shared" si="11"/>
        <v>1.7992546927240021</v>
      </c>
      <c r="E52" s="30">
        <v>6</v>
      </c>
      <c r="F52" s="14">
        <f t="shared" si="12"/>
        <v>1.6912994111605619</v>
      </c>
      <c r="G52" s="30">
        <v>0</v>
      </c>
      <c r="H52" s="16">
        <f t="shared" si="7"/>
        <v>1.6912994111605619</v>
      </c>
      <c r="I52" s="30">
        <v>4</v>
      </c>
      <c r="J52" s="32">
        <f t="shared" si="13"/>
        <v>87.366399999999999</v>
      </c>
      <c r="K52" s="16">
        <f t="shared" si="8"/>
        <v>1.6236474347141394</v>
      </c>
      <c r="L52" s="33">
        <f t="shared" si="14"/>
        <v>7.1173586179249945E-2</v>
      </c>
      <c r="M52" s="14">
        <f t="shared" si="17"/>
        <v>2.0177355813886462</v>
      </c>
      <c r="N52" s="30">
        <v>106</v>
      </c>
      <c r="O52" s="30">
        <v>30</v>
      </c>
      <c r="P52" s="14">
        <f t="shared" si="15"/>
        <v>7.129332387573216</v>
      </c>
      <c r="Q52" s="117">
        <f t="shared" si="16"/>
        <v>6.7257852712954869E-2</v>
      </c>
      <c r="R52" s="119"/>
    </row>
    <row r="53" spans="1:18" ht="13.8" customHeight="1" x14ac:dyDescent="0.25">
      <c r="A53" s="59">
        <v>2018</v>
      </c>
      <c r="B53" s="14">
        <v>12.898265717906527</v>
      </c>
      <c r="C53" s="31">
        <v>86</v>
      </c>
      <c r="D53" s="35">
        <f>+B53-B53*(C53/100)</f>
        <v>1.805757200506914</v>
      </c>
      <c r="E53" s="31">
        <v>6</v>
      </c>
      <c r="F53" s="35">
        <f>+(D53-D53*(E53)/100)</f>
        <v>1.6974117684764991</v>
      </c>
      <c r="G53" s="31">
        <v>0</v>
      </c>
      <c r="H53" s="80">
        <f>F53-(F53*G53/100)</f>
        <v>1.6974117684764991</v>
      </c>
      <c r="I53" s="31">
        <v>4</v>
      </c>
      <c r="J53" s="60">
        <f>100-(K53/B53*100)</f>
        <v>87.366399999999999</v>
      </c>
      <c r="K53" s="80">
        <f>+H53-H53*I53/100</f>
        <v>1.6295152977374392</v>
      </c>
      <c r="L53" s="61">
        <f>+(K53/365)*16</f>
        <v>7.1430807572052127E-2</v>
      </c>
      <c r="M53" s="35">
        <f t="shared" si="17"/>
        <v>2.0250276792638915</v>
      </c>
      <c r="N53" s="31">
        <v>106</v>
      </c>
      <c r="O53" s="31">
        <v>30</v>
      </c>
      <c r="P53" s="35">
        <f>+Q53*N53</f>
        <v>7.1550978000657501</v>
      </c>
      <c r="Q53" s="120">
        <f>+M53/O53</f>
        <v>6.7500922642129715E-2</v>
      </c>
      <c r="R53" s="119"/>
    </row>
    <row r="54" spans="1:18" ht="13.8" customHeight="1" x14ac:dyDescent="0.25">
      <c r="A54" s="59">
        <v>2019</v>
      </c>
      <c r="B54" s="35">
        <v>11.860373565520835</v>
      </c>
      <c r="C54" s="31">
        <v>86</v>
      </c>
      <c r="D54" s="35">
        <f>+B54-B54*(C54/100)</f>
        <v>1.6604522991729169</v>
      </c>
      <c r="E54" s="31">
        <v>6</v>
      </c>
      <c r="F54" s="35">
        <f>+(D54-D54*(E54)/100)</f>
        <v>1.5608251612225419</v>
      </c>
      <c r="G54" s="31">
        <v>0</v>
      </c>
      <c r="H54" s="80">
        <f>F54-(F54*G54/100)</f>
        <v>1.5608251612225419</v>
      </c>
      <c r="I54" s="31">
        <v>4</v>
      </c>
      <c r="J54" s="60">
        <f>100-(K54/B54*100)</f>
        <v>87.366399999999999</v>
      </c>
      <c r="K54" s="80">
        <f>+H54-H54*I54/100</f>
        <v>1.4983921547736403</v>
      </c>
      <c r="L54" s="61">
        <f>+(K54/365)*16</f>
        <v>6.5682943770899296E-2</v>
      </c>
      <c r="M54" s="35">
        <f t="shared" si="17"/>
        <v>1.8620786144331096</v>
      </c>
      <c r="N54" s="31">
        <v>106</v>
      </c>
      <c r="O54" s="31">
        <v>30</v>
      </c>
      <c r="P54" s="35">
        <f>+Q54*N54</f>
        <v>6.5793444376636536</v>
      </c>
      <c r="Q54" s="120">
        <f>+M54/O54</f>
        <v>6.2069287147770318E-2</v>
      </c>
      <c r="R54" s="119"/>
    </row>
    <row r="55" spans="1:18" ht="13.8" customHeight="1" x14ac:dyDescent="0.25">
      <c r="A55" s="59">
        <v>2020</v>
      </c>
      <c r="B55" s="35">
        <v>12.099498513367335</v>
      </c>
      <c r="C55" s="31">
        <v>86</v>
      </c>
      <c r="D55" s="35">
        <f>+B55-B55*(C55/100)</f>
        <v>1.6939297918714278</v>
      </c>
      <c r="E55" s="31">
        <v>6</v>
      </c>
      <c r="F55" s="35">
        <f>+(D55-D55*(E55)/100)</f>
        <v>1.592294004359142</v>
      </c>
      <c r="G55" s="31">
        <v>0</v>
      </c>
      <c r="H55" s="80">
        <f>F55-(F55*G55/100)</f>
        <v>1.592294004359142</v>
      </c>
      <c r="I55" s="31">
        <v>4</v>
      </c>
      <c r="J55" s="60">
        <f>100-(K55/B55*100)</f>
        <v>87.366399999999999</v>
      </c>
      <c r="K55" s="80">
        <f>+H55-H55*I55/100</f>
        <v>1.5286022441847764</v>
      </c>
      <c r="L55" s="61">
        <f>+(K55/365)*16</f>
        <v>6.7007221662894315E-2</v>
      </c>
      <c r="M55" s="35">
        <f t="shared" si="17"/>
        <v>1.8996212305322222</v>
      </c>
      <c r="N55" s="31">
        <v>106</v>
      </c>
      <c r="O55" s="31">
        <v>30</v>
      </c>
      <c r="P55" s="35">
        <f>+Q55*N55</f>
        <v>6.7119950145471856</v>
      </c>
      <c r="Q55" s="120">
        <f>+M55/O55</f>
        <v>6.332070768440741E-2</v>
      </c>
      <c r="R55" s="119"/>
    </row>
    <row r="56" spans="1:18" ht="13.8" customHeight="1" x14ac:dyDescent="0.25">
      <c r="A56" s="19">
        <v>2021</v>
      </c>
      <c r="B56" s="121">
        <v>12.404908026157495</v>
      </c>
      <c r="C56" s="21">
        <v>86</v>
      </c>
      <c r="D56" s="20">
        <f t="shared" ref="D56:D57" si="18">+B56-B56*(C56/100)</f>
        <v>1.7366871236620494</v>
      </c>
      <c r="E56" s="21">
        <v>6</v>
      </c>
      <c r="F56" s="20">
        <f t="shared" ref="F56:F57" si="19">+(D56-D56*(E56)/100)</f>
        <v>1.6324858962423263</v>
      </c>
      <c r="G56" s="21">
        <v>0</v>
      </c>
      <c r="H56" s="20">
        <f t="shared" ref="H56:H57" si="20">F56-(F56*G56/100)</f>
        <v>1.6324858962423263</v>
      </c>
      <c r="I56" s="21">
        <v>4</v>
      </c>
      <c r="J56" s="22">
        <f t="shared" ref="J56:J57" si="21">100-(K56/B56*100)</f>
        <v>87.366399999999999</v>
      </c>
      <c r="K56" s="20">
        <f t="shared" ref="K56:K57" si="22">+H56-H56*I56/100</f>
        <v>1.5671864603926333</v>
      </c>
      <c r="L56" s="23">
        <f t="shared" ref="L56:L57" si="23">+(K56/365)*16</f>
        <v>6.8698584565156526E-2</v>
      </c>
      <c r="M56" s="20">
        <f t="shared" si="17"/>
        <v>1.9475705231299048</v>
      </c>
      <c r="N56" s="21">
        <v>106</v>
      </c>
      <c r="O56" s="21">
        <v>30</v>
      </c>
      <c r="P56" s="20">
        <f t="shared" ref="P56:P57" si="24">+Q56*N56</f>
        <v>6.8814158483923311</v>
      </c>
      <c r="Q56" s="115">
        <f t="shared" ref="Q56:Q57" si="25">+M56/O56</f>
        <v>6.4919017437663498E-2</v>
      </c>
      <c r="R56" s="119"/>
    </row>
    <row r="57" spans="1:18" ht="13.8" customHeight="1" thickBot="1" x14ac:dyDescent="0.3">
      <c r="A57" s="123">
        <v>2022</v>
      </c>
      <c r="B57" s="124">
        <v>11.610106946088035</v>
      </c>
      <c r="C57" s="125">
        <v>86</v>
      </c>
      <c r="D57" s="124">
        <f t="shared" si="18"/>
        <v>1.6254149724523241</v>
      </c>
      <c r="E57" s="125">
        <v>6</v>
      </c>
      <c r="F57" s="124">
        <f t="shared" si="19"/>
        <v>1.5278900741051846</v>
      </c>
      <c r="G57" s="125">
        <v>0</v>
      </c>
      <c r="H57" s="124">
        <f t="shared" si="20"/>
        <v>1.5278900741051846</v>
      </c>
      <c r="I57" s="125">
        <v>4</v>
      </c>
      <c r="J57" s="126">
        <f t="shared" si="21"/>
        <v>87.366400000000013</v>
      </c>
      <c r="K57" s="124">
        <f t="shared" si="22"/>
        <v>1.4667744711409771</v>
      </c>
      <c r="L57" s="127">
        <f t="shared" si="23"/>
        <v>6.429696311850859E-2</v>
      </c>
      <c r="M57" s="124">
        <f t="shared" si="17"/>
        <v>1.8227867559281592</v>
      </c>
      <c r="N57" s="125">
        <v>106</v>
      </c>
      <c r="O57" s="125">
        <v>30</v>
      </c>
      <c r="P57" s="124">
        <f t="shared" si="24"/>
        <v>6.4405132042794957</v>
      </c>
      <c r="Q57" s="128">
        <f t="shared" si="25"/>
        <v>6.0759558530938639E-2</v>
      </c>
      <c r="R57" s="119"/>
    </row>
    <row r="58" spans="1:18" ht="15" customHeight="1" thickTop="1" x14ac:dyDescent="0.25">
      <c r="A58" s="7" t="s">
        <v>96</v>
      </c>
    </row>
    <row r="59" spans="1:18" ht="15" customHeight="1" x14ac:dyDescent="0.25">
      <c r="A59" s="7" t="s">
        <v>104</v>
      </c>
    </row>
    <row r="60" spans="1:18" ht="15" customHeight="1" x14ac:dyDescent="0.25">
      <c r="A60" s="7" t="s">
        <v>209</v>
      </c>
    </row>
    <row r="61" spans="1:18" ht="15" customHeight="1" x14ac:dyDescent="0.25">
      <c r="A61" s="7" t="s">
        <v>210</v>
      </c>
    </row>
    <row r="62" spans="1:18" ht="15" customHeight="1" x14ac:dyDescent="0.25">
      <c r="A62" s="7" t="s">
        <v>105</v>
      </c>
    </row>
    <row r="63" spans="1:18" ht="15" customHeight="1" x14ac:dyDescent="0.25">
      <c r="A63" s="7" t="s">
        <v>106</v>
      </c>
    </row>
    <row r="64" spans="1:18" ht="15" customHeight="1" x14ac:dyDescent="0.25">
      <c r="A64"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17">
    <pageSetUpPr fitToPage="1"/>
  </sheetPr>
  <dimension ref="A1:R64"/>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167</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35">
        <v>17.390710649006106</v>
      </c>
      <c r="C5" s="15">
        <v>75</v>
      </c>
      <c r="D5" s="16">
        <f t="shared" ref="D5:D46" si="0">+B5-B5*(C5/100)</f>
        <v>4.3476776622515274</v>
      </c>
      <c r="E5" s="15">
        <v>6</v>
      </c>
      <c r="F5" s="16">
        <f t="shared" ref="F5:F46" si="1">+(D5-D5*(E5)/100)</f>
        <v>4.0868170025164359</v>
      </c>
      <c r="G5" s="15">
        <v>0</v>
      </c>
      <c r="H5" s="16">
        <f>F5-(F5*G5/100)</f>
        <v>4.0868170025164359</v>
      </c>
      <c r="I5" s="15">
        <v>4</v>
      </c>
      <c r="J5" s="17">
        <f t="shared" ref="J5:J46" si="2">100-(K5/B5*100)</f>
        <v>77.44</v>
      </c>
      <c r="K5" s="15">
        <f>+H5-H5*I5/100</f>
        <v>3.9233443224157782</v>
      </c>
      <c r="L5" s="18">
        <f t="shared" ref="L5:L46" si="3">+(K5/365)*16</f>
        <v>0.17198221687302043</v>
      </c>
      <c r="M5" s="16">
        <f t="shared" ref="M5:M37" si="4">+L5*28.3495</f>
        <v>4.8756098572416926</v>
      </c>
      <c r="N5" s="15">
        <v>153</v>
      </c>
      <c r="O5" s="15">
        <v>28</v>
      </c>
      <c r="P5" s="15">
        <f t="shared" ref="P5:P46" si="5">+Q5*N5</f>
        <v>26.641725291356391</v>
      </c>
      <c r="Q5" s="114">
        <f t="shared" ref="Q5:Q46" si="6">+M5/O5</f>
        <v>0.17412892347291758</v>
      </c>
      <c r="R5" s="119"/>
    </row>
    <row r="6" spans="1:18" ht="13.8" customHeight="1" x14ac:dyDescent="0.25">
      <c r="A6" s="19">
        <v>1971</v>
      </c>
      <c r="B6" s="20">
        <v>17.152233688559718</v>
      </c>
      <c r="C6" s="21">
        <v>75</v>
      </c>
      <c r="D6" s="20">
        <f t="shared" si="0"/>
        <v>4.2880584221399296</v>
      </c>
      <c r="E6" s="21">
        <v>6</v>
      </c>
      <c r="F6" s="20">
        <f t="shared" si="1"/>
        <v>4.0307749168115334</v>
      </c>
      <c r="G6" s="21">
        <v>0</v>
      </c>
      <c r="H6" s="20">
        <f t="shared" ref="H6:H52" si="7">F6-(F6*G6/100)</f>
        <v>4.0307749168115334</v>
      </c>
      <c r="I6" s="21">
        <v>4</v>
      </c>
      <c r="J6" s="22">
        <f t="shared" si="2"/>
        <v>77.44</v>
      </c>
      <c r="K6" s="21">
        <f t="shared" ref="K6:K52" si="8">+H6-H6*I6/100</f>
        <v>3.8695439201390722</v>
      </c>
      <c r="L6" s="23">
        <f t="shared" si="3"/>
        <v>0.16962384307458947</v>
      </c>
      <c r="M6" s="20">
        <f t="shared" si="4"/>
        <v>4.808751139243074</v>
      </c>
      <c r="N6" s="21">
        <v>153</v>
      </c>
      <c r="O6" s="21">
        <v>28</v>
      </c>
      <c r="P6" s="21">
        <f t="shared" si="5"/>
        <v>26.276390153721085</v>
      </c>
      <c r="Q6" s="115">
        <f t="shared" si="6"/>
        <v>0.17174111211582407</v>
      </c>
      <c r="R6" s="119"/>
    </row>
    <row r="7" spans="1:18" ht="13.8" customHeight="1" x14ac:dyDescent="0.25">
      <c r="A7" s="19">
        <v>1972</v>
      </c>
      <c r="B7" s="20">
        <v>16.663966916949345</v>
      </c>
      <c r="C7" s="21">
        <v>75</v>
      </c>
      <c r="D7" s="20">
        <f t="shared" si="0"/>
        <v>4.1659917292373372</v>
      </c>
      <c r="E7" s="21">
        <v>6</v>
      </c>
      <c r="F7" s="20">
        <f t="shared" si="1"/>
        <v>3.916032225483097</v>
      </c>
      <c r="G7" s="21">
        <v>0</v>
      </c>
      <c r="H7" s="20">
        <f t="shared" si="7"/>
        <v>3.916032225483097</v>
      </c>
      <c r="I7" s="21">
        <v>4</v>
      </c>
      <c r="J7" s="22">
        <f t="shared" si="2"/>
        <v>77.44</v>
      </c>
      <c r="K7" s="21">
        <f t="shared" si="8"/>
        <v>3.759390936463773</v>
      </c>
      <c r="L7" s="23">
        <f t="shared" si="3"/>
        <v>0.16479521913265854</v>
      </c>
      <c r="M7" s="20">
        <f t="shared" si="4"/>
        <v>4.6718620648013029</v>
      </c>
      <c r="N7" s="21">
        <v>153</v>
      </c>
      <c r="O7" s="21">
        <v>28</v>
      </c>
      <c r="P7" s="21">
        <f t="shared" si="5"/>
        <v>25.528389139807121</v>
      </c>
      <c r="Q7" s="115">
        <f t="shared" si="6"/>
        <v>0.16685221660004654</v>
      </c>
      <c r="R7" s="119"/>
    </row>
    <row r="8" spans="1:18" ht="13.8" customHeight="1" x14ac:dyDescent="0.25">
      <c r="A8" s="19">
        <v>1973</v>
      </c>
      <c r="B8" s="20">
        <v>16.295438136181097</v>
      </c>
      <c r="C8" s="21">
        <v>75</v>
      </c>
      <c r="D8" s="20">
        <f t="shared" si="0"/>
        <v>4.0738595340452743</v>
      </c>
      <c r="E8" s="21">
        <v>6</v>
      </c>
      <c r="F8" s="20">
        <f t="shared" si="1"/>
        <v>3.829427962002558</v>
      </c>
      <c r="G8" s="21">
        <v>0</v>
      </c>
      <c r="H8" s="20">
        <f t="shared" si="7"/>
        <v>3.829427962002558</v>
      </c>
      <c r="I8" s="21">
        <v>4</v>
      </c>
      <c r="J8" s="22">
        <f t="shared" si="2"/>
        <v>77.44</v>
      </c>
      <c r="K8" s="21">
        <f t="shared" si="8"/>
        <v>3.6762508435224555</v>
      </c>
      <c r="L8" s="23">
        <f t="shared" si="3"/>
        <v>0.16115072190783367</v>
      </c>
      <c r="M8" s="20">
        <f t="shared" si="4"/>
        <v>4.5685423907261304</v>
      </c>
      <c r="N8" s="21">
        <v>153</v>
      </c>
      <c r="O8" s="21">
        <v>28</v>
      </c>
      <c r="P8" s="21">
        <f t="shared" si="5"/>
        <v>24.963820920753498</v>
      </c>
      <c r="Q8" s="115">
        <f t="shared" si="6"/>
        <v>0.16316222824021895</v>
      </c>
      <c r="R8" s="119"/>
    </row>
    <row r="9" spans="1:18" ht="13.8" customHeight="1" x14ac:dyDescent="0.25">
      <c r="A9" s="19">
        <v>1974</v>
      </c>
      <c r="B9" s="20">
        <v>15.72614961609322</v>
      </c>
      <c r="C9" s="21">
        <v>75</v>
      </c>
      <c r="D9" s="20">
        <f t="shared" si="0"/>
        <v>3.931537404023306</v>
      </c>
      <c r="E9" s="21">
        <v>6</v>
      </c>
      <c r="F9" s="20">
        <f t="shared" si="1"/>
        <v>3.6956451597819076</v>
      </c>
      <c r="G9" s="21">
        <v>0</v>
      </c>
      <c r="H9" s="20">
        <f t="shared" si="7"/>
        <v>3.6956451597819076</v>
      </c>
      <c r="I9" s="21">
        <v>4</v>
      </c>
      <c r="J9" s="22">
        <f t="shared" si="2"/>
        <v>77.44</v>
      </c>
      <c r="K9" s="21">
        <f t="shared" si="8"/>
        <v>3.547819353390631</v>
      </c>
      <c r="L9" s="23">
        <f t="shared" si="3"/>
        <v>0.1555208483678085</v>
      </c>
      <c r="M9" s="20">
        <f t="shared" si="4"/>
        <v>4.4089382908031869</v>
      </c>
      <c r="N9" s="21">
        <v>153</v>
      </c>
      <c r="O9" s="21">
        <v>28</v>
      </c>
      <c r="P9" s="21">
        <f t="shared" si="5"/>
        <v>24.091698517603128</v>
      </c>
      <c r="Q9" s="115">
        <f t="shared" si="6"/>
        <v>0.15746208181439952</v>
      </c>
      <c r="R9" s="119"/>
    </row>
    <row r="10" spans="1:18" ht="13.8" customHeight="1" x14ac:dyDescent="0.25">
      <c r="A10" s="19">
        <v>1975</v>
      </c>
      <c r="B10" s="20">
        <v>15.48434295027619</v>
      </c>
      <c r="C10" s="21">
        <v>75</v>
      </c>
      <c r="D10" s="20">
        <f t="shared" si="0"/>
        <v>3.8710857375690466</v>
      </c>
      <c r="E10" s="21">
        <v>6</v>
      </c>
      <c r="F10" s="20">
        <f t="shared" si="1"/>
        <v>3.6388205933149038</v>
      </c>
      <c r="G10" s="21">
        <v>0</v>
      </c>
      <c r="H10" s="20">
        <f t="shared" si="7"/>
        <v>3.6388205933149038</v>
      </c>
      <c r="I10" s="21">
        <v>4</v>
      </c>
      <c r="J10" s="22">
        <f t="shared" si="2"/>
        <v>77.44</v>
      </c>
      <c r="K10" s="21">
        <f t="shared" si="8"/>
        <v>3.4932677695823076</v>
      </c>
      <c r="L10" s="23">
        <f t="shared" si="3"/>
        <v>0.15312954606388199</v>
      </c>
      <c r="M10" s="20">
        <f t="shared" si="4"/>
        <v>4.3411460661380223</v>
      </c>
      <c r="N10" s="21">
        <v>153</v>
      </c>
      <c r="O10" s="21">
        <v>28</v>
      </c>
      <c r="P10" s="21">
        <f t="shared" si="5"/>
        <v>23.721262432825622</v>
      </c>
      <c r="Q10" s="115">
        <f t="shared" si="6"/>
        <v>0.1550409309335008</v>
      </c>
      <c r="R10" s="119"/>
    </row>
    <row r="11" spans="1:18" ht="13.8" customHeight="1" x14ac:dyDescent="0.25">
      <c r="A11" s="13">
        <v>1976</v>
      </c>
      <c r="B11" s="35">
        <v>15.752058155800674</v>
      </c>
      <c r="C11" s="15">
        <v>75</v>
      </c>
      <c r="D11" s="16">
        <f t="shared" si="0"/>
        <v>3.9380145389501688</v>
      </c>
      <c r="E11" s="15">
        <v>6</v>
      </c>
      <c r="F11" s="16">
        <f t="shared" si="1"/>
        <v>3.7017336666131588</v>
      </c>
      <c r="G11" s="15">
        <v>0</v>
      </c>
      <c r="H11" s="16">
        <f t="shared" si="7"/>
        <v>3.7017336666131588</v>
      </c>
      <c r="I11" s="15">
        <v>4</v>
      </c>
      <c r="J11" s="17">
        <f t="shared" si="2"/>
        <v>77.44</v>
      </c>
      <c r="K11" s="15">
        <f t="shared" si="8"/>
        <v>3.5536643199486324</v>
      </c>
      <c r="L11" s="18">
        <f t="shared" si="3"/>
        <v>0.15577706607994005</v>
      </c>
      <c r="M11" s="16">
        <f t="shared" si="4"/>
        <v>4.4162019348332606</v>
      </c>
      <c r="N11" s="15">
        <v>153</v>
      </c>
      <c r="O11" s="15">
        <v>28</v>
      </c>
      <c r="P11" s="15">
        <f t="shared" si="5"/>
        <v>24.131389143910319</v>
      </c>
      <c r="Q11" s="114">
        <f t="shared" si="6"/>
        <v>0.15772149767261645</v>
      </c>
      <c r="R11" s="119"/>
    </row>
    <row r="12" spans="1:18" ht="13.8" customHeight="1" x14ac:dyDescent="0.25">
      <c r="A12" s="13">
        <v>1977</v>
      </c>
      <c r="B12" s="35">
        <v>16.23917653095047</v>
      </c>
      <c r="C12" s="15">
        <v>75</v>
      </c>
      <c r="D12" s="16">
        <f t="shared" si="0"/>
        <v>4.0597941327376184</v>
      </c>
      <c r="E12" s="15">
        <v>6</v>
      </c>
      <c r="F12" s="16">
        <f t="shared" si="1"/>
        <v>3.8162064847733612</v>
      </c>
      <c r="G12" s="15">
        <v>0</v>
      </c>
      <c r="H12" s="16">
        <f t="shared" si="7"/>
        <v>3.8162064847733612</v>
      </c>
      <c r="I12" s="15">
        <v>4</v>
      </c>
      <c r="J12" s="17">
        <f t="shared" si="2"/>
        <v>77.44</v>
      </c>
      <c r="K12" s="15">
        <f t="shared" si="8"/>
        <v>3.6635582253824266</v>
      </c>
      <c r="L12" s="18">
        <f t="shared" si="3"/>
        <v>0.16059433316744884</v>
      </c>
      <c r="M12" s="16">
        <f t="shared" si="4"/>
        <v>4.5527690481305907</v>
      </c>
      <c r="N12" s="15">
        <v>153</v>
      </c>
      <c r="O12" s="15">
        <v>28</v>
      </c>
      <c r="P12" s="15">
        <f t="shared" si="5"/>
        <v>24.877630870142156</v>
      </c>
      <c r="Q12" s="114">
        <f t="shared" si="6"/>
        <v>0.16259889457609253</v>
      </c>
      <c r="R12" s="119"/>
    </row>
    <row r="13" spans="1:18" ht="13.8" customHeight="1" x14ac:dyDescent="0.25">
      <c r="A13" s="13">
        <v>1978</v>
      </c>
      <c r="B13" s="35">
        <v>16.516023631421703</v>
      </c>
      <c r="C13" s="15">
        <v>75</v>
      </c>
      <c r="D13" s="16">
        <f t="shared" si="0"/>
        <v>4.1290059078554258</v>
      </c>
      <c r="E13" s="15">
        <v>6</v>
      </c>
      <c r="F13" s="16">
        <f t="shared" si="1"/>
        <v>3.8812655533841003</v>
      </c>
      <c r="G13" s="15">
        <v>0</v>
      </c>
      <c r="H13" s="16">
        <f t="shared" si="7"/>
        <v>3.8812655533841003</v>
      </c>
      <c r="I13" s="15">
        <v>4</v>
      </c>
      <c r="J13" s="17">
        <f t="shared" si="2"/>
        <v>77.44</v>
      </c>
      <c r="K13" s="15">
        <f t="shared" si="8"/>
        <v>3.7260149312487361</v>
      </c>
      <c r="L13" s="18">
        <f t="shared" si="3"/>
        <v>0.1633321613698076</v>
      </c>
      <c r="M13" s="16">
        <f t="shared" si="4"/>
        <v>4.6303851087533605</v>
      </c>
      <c r="N13" s="15">
        <v>153</v>
      </c>
      <c r="O13" s="15">
        <v>28</v>
      </c>
      <c r="P13" s="15">
        <f t="shared" si="5"/>
        <v>25.301747201402293</v>
      </c>
      <c r="Q13" s="114">
        <f t="shared" si="6"/>
        <v>0.16537089674119146</v>
      </c>
      <c r="R13" s="119"/>
    </row>
    <row r="14" spans="1:18" ht="13.8" customHeight="1" x14ac:dyDescent="0.25">
      <c r="A14" s="13">
        <v>1979</v>
      </c>
      <c r="B14" s="35">
        <v>16.656941281020195</v>
      </c>
      <c r="C14" s="15">
        <v>75</v>
      </c>
      <c r="D14" s="16">
        <f t="shared" si="0"/>
        <v>4.1642353202550488</v>
      </c>
      <c r="E14" s="15">
        <v>6</v>
      </c>
      <c r="F14" s="16">
        <f t="shared" si="1"/>
        <v>3.9143812010397459</v>
      </c>
      <c r="G14" s="15">
        <v>0</v>
      </c>
      <c r="H14" s="16">
        <f t="shared" si="7"/>
        <v>3.9143812010397459</v>
      </c>
      <c r="I14" s="15">
        <v>4</v>
      </c>
      <c r="J14" s="17">
        <f t="shared" si="2"/>
        <v>77.44</v>
      </c>
      <c r="K14" s="15">
        <f t="shared" si="8"/>
        <v>3.7578059529981562</v>
      </c>
      <c r="L14" s="18">
        <f t="shared" si="3"/>
        <v>0.16472574040539864</v>
      </c>
      <c r="M14" s="16">
        <f t="shared" si="4"/>
        <v>4.6698923776228485</v>
      </c>
      <c r="N14" s="15">
        <v>153</v>
      </c>
      <c r="O14" s="15">
        <v>28</v>
      </c>
      <c r="P14" s="15">
        <f t="shared" si="5"/>
        <v>25.517626206296281</v>
      </c>
      <c r="Q14" s="114">
        <f t="shared" si="6"/>
        <v>0.16678187062938746</v>
      </c>
      <c r="R14" s="119"/>
    </row>
    <row r="15" spans="1:18" ht="13.8" customHeight="1" x14ac:dyDescent="0.25">
      <c r="A15" s="13">
        <v>1980</v>
      </c>
      <c r="B15" s="35">
        <v>16.486977508057929</v>
      </c>
      <c r="C15" s="15">
        <v>75</v>
      </c>
      <c r="D15" s="16">
        <f t="shared" si="0"/>
        <v>4.1217443770144833</v>
      </c>
      <c r="E15" s="15">
        <v>6</v>
      </c>
      <c r="F15" s="16">
        <f t="shared" si="1"/>
        <v>3.8744397143936142</v>
      </c>
      <c r="G15" s="15">
        <v>0</v>
      </c>
      <c r="H15" s="16">
        <f t="shared" si="7"/>
        <v>3.8744397143936142</v>
      </c>
      <c r="I15" s="15">
        <v>4</v>
      </c>
      <c r="J15" s="17">
        <f t="shared" si="2"/>
        <v>77.44</v>
      </c>
      <c r="K15" s="15">
        <f t="shared" si="8"/>
        <v>3.7194621258178695</v>
      </c>
      <c r="L15" s="18">
        <f t="shared" si="3"/>
        <v>0.16304491510434496</v>
      </c>
      <c r="M15" s="16">
        <f t="shared" si="4"/>
        <v>4.6222418207506273</v>
      </c>
      <c r="N15" s="15">
        <v>153</v>
      </c>
      <c r="O15" s="15">
        <v>28</v>
      </c>
      <c r="P15" s="15">
        <f t="shared" si="5"/>
        <v>25.257249949101642</v>
      </c>
      <c r="Q15" s="114">
        <f t="shared" si="6"/>
        <v>0.16508006502680811</v>
      </c>
      <c r="R15" s="119"/>
    </row>
    <row r="16" spans="1:18" ht="13.8" customHeight="1" x14ac:dyDescent="0.25">
      <c r="A16" s="19">
        <v>1981</v>
      </c>
      <c r="B16" s="20">
        <v>16.58978318534044</v>
      </c>
      <c r="C16" s="21">
        <v>75</v>
      </c>
      <c r="D16" s="20">
        <f t="shared" si="0"/>
        <v>4.1474457963351092</v>
      </c>
      <c r="E16" s="21">
        <v>6</v>
      </c>
      <c r="F16" s="20">
        <f t="shared" si="1"/>
        <v>3.8985990485550026</v>
      </c>
      <c r="G16" s="21">
        <v>0</v>
      </c>
      <c r="H16" s="20">
        <f t="shared" si="7"/>
        <v>3.8985990485550026</v>
      </c>
      <c r="I16" s="21">
        <v>4</v>
      </c>
      <c r="J16" s="22">
        <f t="shared" si="2"/>
        <v>77.44</v>
      </c>
      <c r="K16" s="21">
        <f t="shared" si="8"/>
        <v>3.7426550866128023</v>
      </c>
      <c r="L16" s="23">
        <f t="shared" si="3"/>
        <v>0.16406159283782148</v>
      </c>
      <c r="M16" s="20">
        <f t="shared" si="4"/>
        <v>4.6510641261558199</v>
      </c>
      <c r="N16" s="21">
        <v>153</v>
      </c>
      <c r="O16" s="21">
        <v>28</v>
      </c>
      <c r="P16" s="21">
        <f t="shared" si="5"/>
        <v>25.414743260780018</v>
      </c>
      <c r="Q16" s="115">
        <f t="shared" si="6"/>
        <v>0.16610943307699358</v>
      </c>
      <c r="R16" s="119"/>
    </row>
    <row r="17" spans="1:18" ht="13.8" customHeight="1" x14ac:dyDescent="0.25">
      <c r="A17" s="19">
        <v>1982</v>
      </c>
      <c r="B17" s="20">
        <v>16.991681912932624</v>
      </c>
      <c r="C17" s="21">
        <v>75</v>
      </c>
      <c r="D17" s="20">
        <f t="shared" si="0"/>
        <v>4.247920478233155</v>
      </c>
      <c r="E17" s="21">
        <v>6</v>
      </c>
      <c r="F17" s="20">
        <f t="shared" si="1"/>
        <v>3.9930452495391657</v>
      </c>
      <c r="G17" s="21">
        <v>0</v>
      </c>
      <c r="H17" s="20">
        <f t="shared" si="7"/>
        <v>3.9930452495391657</v>
      </c>
      <c r="I17" s="21">
        <v>4</v>
      </c>
      <c r="J17" s="22">
        <f t="shared" si="2"/>
        <v>77.44</v>
      </c>
      <c r="K17" s="21">
        <f t="shared" si="8"/>
        <v>3.8333234395575992</v>
      </c>
      <c r="L17" s="23">
        <f t="shared" si="3"/>
        <v>0.16803609598060709</v>
      </c>
      <c r="M17" s="20">
        <f t="shared" si="4"/>
        <v>4.7637393030022208</v>
      </c>
      <c r="N17" s="21">
        <v>153</v>
      </c>
      <c r="O17" s="21">
        <v>28</v>
      </c>
      <c r="P17" s="21">
        <f t="shared" si="5"/>
        <v>26.03043261997642</v>
      </c>
      <c r="Q17" s="115">
        <f t="shared" si="6"/>
        <v>0.1701335465357936</v>
      </c>
      <c r="R17" s="119"/>
    </row>
    <row r="18" spans="1:18" ht="13.8" customHeight="1" x14ac:dyDescent="0.25">
      <c r="A18" s="19">
        <v>1983</v>
      </c>
      <c r="B18" s="20">
        <v>17.757971208713357</v>
      </c>
      <c r="C18" s="21">
        <v>75</v>
      </c>
      <c r="D18" s="20">
        <f t="shared" si="0"/>
        <v>4.4394928021783393</v>
      </c>
      <c r="E18" s="21">
        <v>6</v>
      </c>
      <c r="F18" s="20">
        <f t="shared" si="1"/>
        <v>4.1731232340476385</v>
      </c>
      <c r="G18" s="21">
        <v>0</v>
      </c>
      <c r="H18" s="20">
        <f t="shared" si="7"/>
        <v>4.1731232340476385</v>
      </c>
      <c r="I18" s="21">
        <v>4</v>
      </c>
      <c r="J18" s="22">
        <f t="shared" si="2"/>
        <v>77.44</v>
      </c>
      <c r="K18" s="21">
        <f t="shared" si="8"/>
        <v>4.006198304685733</v>
      </c>
      <c r="L18" s="23">
        <f t="shared" si="3"/>
        <v>0.17561417226019652</v>
      </c>
      <c r="M18" s="20">
        <f t="shared" si="4"/>
        <v>4.9785739764904413</v>
      </c>
      <c r="N18" s="21">
        <v>153</v>
      </c>
      <c r="O18" s="21">
        <v>28</v>
      </c>
      <c r="P18" s="21">
        <f t="shared" si="5"/>
        <v>27.204350657251339</v>
      </c>
      <c r="Q18" s="115">
        <f t="shared" si="6"/>
        <v>0.17780621344608719</v>
      </c>
      <c r="R18" s="119"/>
    </row>
    <row r="19" spans="1:18" ht="13.8" customHeight="1" x14ac:dyDescent="0.25">
      <c r="A19" s="19">
        <v>1984</v>
      </c>
      <c r="B19" s="20">
        <v>17.971026114035237</v>
      </c>
      <c r="C19" s="21">
        <v>75</v>
      </c>
      <c r="D19" s="20">
        <f t="shared" si="0"/>
        <v>4.49275652850881</v>
      </c>
      <c r="E19" s="21">
        <v>6</v>
      </c>
      <c r="F19" s="20">
        <f t="shared" si="1"/>
        <v>4.2231911367982811</v>
      </c>
      <c r="G19" s="21">
        <v>0</v>
      </c>
      <c r="H19" s="20">
        <f t="shared" si="7"/>
        <v>4.2231911367982811</v>
      </c>
      <c r="I19" s="21">
        <v>4</v>
      </c>
      <c r="J19" s="22">
        <f t="shared" si="2"/>
        <v>77.44</v>
      </c>
      <c r="K19" s="21">
        <f t="shared" si="8"/>
        <v>4.05426349132635</v>
      </c>
      <c r="L19" s="23">
        <f t="shared" si="3"/>
        <v>0.1777211393458126</v>
      </c>
      <c r="M19" s="20">
        <f t="shared" si="4"/>
        <v>5.0383054398841143</v>
      </c>
      <c r="N19" s="21">
        <v>153</v>
      </c>
      <c r="O19" s="21">
        <v>28</v>
      </c>
      <c r="P19" s="21">
        <f t="shared" si="5"/>
        <v>27.530740439366767</v>
      </c>
      <c r="Q19" s="115">
        <f t="shared" si="6"/>
        <v>0.17993947999586121</v>
      </c>
      <c r="R19" s="119"/>
    </row>
    <row r="20" spans="1:18" ht="13.8" customHeight="1" x14ac:dyDescent="0.25">
      <c r="A20" s="19">
        <v>1985</v>
      </c>
      <c r="B20" s="20">
        <v>17.595083240378084</v>
      </c>
      <c r="C20" s="21">
        <v>75</v>
      </c>
      <c r="D20" s="20">
        <f t="shared" si="0"/>
        <v>4.398770810094522</v>
      </c>
      <c r="E20" s="21">
        <v>6</v>
      </c>
      <c r="F20" s="20">
        <f t="shared" si="1"/>
        <v>4.1348445614888503</v>
      </c>
      <c r="G20" s="21">
        <v>0</v>
      </c>
      <c r="H20" s="20">
        <f t="shared" si="7"/>
        <v>4.1348445614888503</v>
      </c>
      <c r="I20" s="21">
        <v>4</v>
      </c>
      <c r="J20" s="22">
        <f t="shared" si="2"/>
        <v>77.44</v>
      </c>
      <c r="K20" s="21">
        <f t="shared" si="8"/>
        <v>3.9694507790292963</v>
      </c>
      <c r="L20" s="23">
        <f t="shared" si="3"/>
        <v>0.1740033218204623</v>
      </c>
      <c r="M20" s="20">
        <f t="shared" si="4"/>
        <v>4.9329071719491955</v>
      </c>
      <c r="N20" s="21">
        <v>153</v>
      </c>
      <c r="O20" s="21">
        <v>28</v>
      </c>
      <c r="P20" s="21">
        <f t="shared" si="5"/>
        <v>26.954814189579533</v>
      </c>
      <c r="Q20" s="115">
        <f t="shared" si="6"/>
        <v>0.17617525614104271</v>
      </c>
      <c r="R20" s="119"/>
    </row>
    <row r="21" spans="1:18" ht="13.8" customHeight="1" x14ac:dyDescent="0.25">
      <c r="A21" s="13">
        <v>1986</v>
      </c>
      <c r="B21" s="35">
        <v>18.14282026669326</v>
      </c>
      <c r="C21" s="15">
        <v>75</v>
      </c>
      <c r="D21" s="16">
        <f t="shared" si="0"/>
        <v>4.5357050666733159</v>
      </c>
      <c r="E21" s="15">
        <v>6</v>
      </c>
      <c r="F21" s="16">
        <f t="shared" si="1"/>
        <v>4.2635627626729171</v>
      </c>
      <c r="G21" s="15">
        <v>0</v>
      </c>
      <c r="H21" s="16">
        <f t="shared" si="7"/>
        <v>4.2635627626729171</v>
      </c>
      <c r="I21" s="15">
        <v>4</v>
      </c>
      <c r="J21" s="17">
        <f t="shared" si="2"/>
        <v>77.44</v>
      </c>
      <c r="K21" s="15">
        <f t="shared" si="8"/>
        <v>4.0930202521660002</v>
      </c>
      <c r="L21" s="18">
        <f t="shared" si="3"/>
        <v>0.17942006584837261</v>
      </c>
      <c r="M21" s="16">
        <f t="shared" si="4"/>
        <v>5.0864691567684392</v>
      </c>
      <c r="N21" s="15">
        <v>153</v>
      </c>
      <c r="O21" s="15">
        <v>28</v>
      </c>
      <c r="P21" s="15">
        <f t="shared" si="5"/>
        <v>27.793920749484688</v>
      </c>
      <c r="Q21" s="114">
        <f t="shared" si="6"/>
        <v>0.18165961274172998</v>
      </c>
      <c r="R21" s="119"/>
    </row>
    <row r="22" spans="1:18" ht="13.8" customHeight="1" x14ac:dyDescent="0.25">
      <c r="A22" s="13">
        <v>1987</v>
      </c>
      <c r="B22" s="35">
        <v>17.585070097691968</v>
      </c>
      <c r="C22" s="15">
        <v>75</v>
      </c>
      <c r="D22" s="16">
        <f t="shared" si="0"/>
        <v>4.3962675244229921</v>
      </c>
      <c r="E22" s="15">
        <v>6</v>
      </c>
      <c r="F22" s="16">
        <f t="shared" si="1"/>
        <v>4.1324914729576125</v>
      </c>
      <c r="G22" s="15">
        <v>0</v>
      </c>
      <c r="H22" s="16">
        <f t="shared" si="7"/>
        <v>4.1324914729576125</v>
      </c>
      <c r="I22" s="15">
        <v>4</v>
      </c>
      <c r="J22" s="17">
        <f t="shared" si="2"/>
        <v>77.44</v>
      </c>
      <c r="K22" s="15">
        <f t="shared" si="8"/>
        <v>3.9671918140393081</v>
      </c>
      <c r="L22" s="18">
        <f t="shared" si="3"/>
        <v>0.17390429869761351</v>
      </c>
      <c r="M22" s="16">
        <f t="shared" si="4"/>
        <v>4.9300999159279941</v>
      </c>
      <c r="N22" s="15">
        <v>153</v>
      </c>
      <c r="O22" s="15">
        <v>28</v>
      </c>
      <c r="P22" s="15">
        <f t="shared" si="5"/>
        <v>26.93947454060654</v>
      </c>
      <c r="Q22" s="114">
        <f t="shared" si="6"/>
        <v>0.17607499699742837</v>
      </c>
      <c r="R22" s="119"/>
    </row>
    <row r="23" spans="1:18" ht="13.8" customHeight="1" x14ac:dyDescent="0.25">
      <c r="A23" s="13">
        <v>1988</v>
      </c>
      <c r="B23" s="35">
        <v>17.096271095130625</v>
      </c>
      <c r="C23" s="15">
        <v>75</v>
      </c>
      <c r="D23" s="16">
        <f t="shared" si="0"/>
        <v>4.2740677737826562</v>
      </c>
      <c r="E23" s="15">
        <v>6</v>
      </c>
      <c r="F23" s="16">
        <f t="shared" si="1"/>
        <v>4.0176237073556971</v>
      </c>
      <c r="G23" s="15">
        <v>0</v>
      </c>
      <c r="H23" s="16">
        <f t="shared" si="7"/>
        <v>4.0176237073556971</v>
      </c>
      <c r="I23" s="15">
        <v>4</v>
      </c>
      <c r="J23" s="17">
        <f t="shared" si="2"/>
        <v>77.44</v>
      </c>
      <c r="K23" s="15">
        <f t="shared" si="8"/>
        <v>3.8569187590614691</v>
      </c>
      <c r="L23" s="18">
        <f t="shared" si="3"/>
        <v>0.16907041135611919</v>
      </c>
      <c r="M23" s="16">
        <f t="shared" si="4"/>
        <v>4.7930616267403012</v>
      </c>
      <c r="N23" s="15">
        <v>153</v>
      </c>
      <c r="O23" s="15">
        <v>28</v>
      </c>
      <c r="P23" s="15">
        <f t="shared" si="5"/>
        <v>26.190658174688071</v>
      </c>
      <c r="Q23" s="114">
        <f t="shared" si="6"/>
        <v>0.17118077238358217</v>
      </c>
      <c r="R23" s="119"/>
    </row>
    <row r="24" spans="1:18" ht="13.8" customHeight="1" x14ac:dyDescent="0.25">
      <c r="A24" s="13">
        <v>1989</v>
      </c>
      <c r="B24" s="35">
        <v>17.371781115055267</v>
      </c>
      <c r="C24" s="15">
        <v>75</v>
      </c>
      <c r="D24" s="16">
        <f t="shared" si="0"/>
        <v>4.3429452787638176</v>
      </c>
      <c r="E24" s="15">
        <v>6</v>
      </c>
      <c r="F24" s="16">
        <f t="shared" si="1"/>
        <v>4.0823685620379884</v>
      </c>
      <c r="G24" s="15">
        <v>0</v>
      </c>
      <c r="H24" s="16">
        <f t="shared" si="7"/>
        <v>4.0823685620379884</v>
      </c>
      <c r="I24" s="15">
        <v>4</v>
      </c>
      <c r="J24" s="17">
        <f t="shared" si="2"/>
        <v>77.44</v>
      </c>
      <c r="K24" s="15">
        <f t="shared" si="8"/>
        <v>3.9190738195564689</v>
      </c>
      <c r="L24" s="18">
        <f t="shared" si="3"/>
        <v>0.17179501674768083</v>
      </c>
      <c r="M24" s="16">
        <f t="shared" si="4"/>
        <v>4.870302827288377</v>
      </c>
      <c r="N24" s="15">
        <v>153</v>
      </c>
      <c r="O24" s="15">
        <v>28</v>
      </c>
      <c r="P24" s="15">
        <f t="shared" si="5"/>
        <v>26.612726163397202</v>
      </c>
      <c r="Q24" s="114">
        <f t="shared" si="6"/>
        <v>0.1739393866888706</v>
      </c>
      <c r="R24" s="119"/>
    </row>
    <row r="25" spans="1:18" ht="13.8" customHeight="1" x14ac:dyDescent="0.25">
      <c r="A25" s="13">
        <v>1990</v>
      </c>
      <c r="B25" s="35">
        <v>16.319753905937667</v>
      </c>
      <c r="C25" s="15">
        <v>75.490200000000002</v>
      </c>
      <c r="D25" s="16">
        <f t="shared" si="0"/>
        <v>3.9999390428375108</v>
      </c>
      <c r="E25" s="15">
        <v>6</v>
      </c>
      <c r="F25" s="16">
        <f t="shared" si="1"/>
        <v>3.7599427002672603</v>
      </c>
      <c r="G25" s="15">
        <v>0</v>
      </c>
      <c r="H25" s="16">
        <f t="shared" si="7"/>
        <v>3.7599427002672603</v>
      </c>
      <c r="I25" s="15">
        <v>4</v>
      </c>
      <c r="J25" s="17">
        <f t="shared" si="2"/>
        <v>77.882356479999999</v>
      </c>
      <c r="K25" s="15">
        <f t="shared" si="8"/>
        <v>3.6095449922565699</v>
      </c>
      <c r="L25" s="18">
        <f t="shared" si="3"/>
        <v>0.15822662979754826</v>
      </c>
      <c r="M25" s="16">
        <f t="shared" si="4"/>
        <v>4.485645841445594</v>
      </c>
      <c r="N25" s="15">
        <v>153</v>
      </c>
      <c r="O25" s="15">
        <v>28</v>
      </c>
      <c r="P25" s="15">
        <f t="shared" si="5"/>
        <v>24.51085049075628</v>
      </c>
      <c r="Q25" s="114">
        <f t="shared" si="6"/>
        <v>0.16020163719448549</v>
      </c>
      <c r="R25" s="119"/>
    </row>
    <row r="26" spans="1:18" ht="13.8" customHeight="1" x14ac:dyDescent="0.25">
      <c r="A26" s="19">
        <v>1991</v>
      </c>
      <c r="B26" s="20">
        <v>17.151699163290505</v>
      </c>
      <c r="C26" s="21">
        <v>75.490200000000002</v>
      </c>
      <c r="D26" s="20">
        <f t="shared" si="0"/>
        <v>4.2038471615241768</v>
      </c>
      <c r="E26" s="21">
        <v>6</v>
      </c>
      <c r="F26" s="20">
        <f t="shared" si="1"/>
        <v>3.9516163318327262</v>
      </c>
      <c r="G26" s="21">
        <v>0</v>
      </c>
      <c r="H26" s="20">
        <f t="shared" si="7"/>
        <v>3.9516163318327262</v>
      </c>
      <c r="I26" s="21">
        <v>4</v>
      </c>
      <c r="J26" s="22">
        <f t="shared" si="2"/>
        <v>77.882356479999999</v>
      </c>
      <c r="K26" s="21">
        <f t="shared" si="8"/>
        <v>3.793551678559417</v>
      </c>
      <c r="L26" s="23">
        <f t="shared" si="3"/>
        <v>0.16629267632041281</v>
      </c>
      <c r="M26" s="20">
        <f t="shared" si="4"/>
        <v>4.7143142273455432</v>
      </c>
      <c r="N26" s="21">
        <v>153</v>
      </c>
      <c r="O26" s="21">
        <v>28</v>
      </c>
      <c r="P26" s="21">
        <f t="shared" si="5"/>
        <v>25.760359885138147</v>
      </c>
      <c r="Q26" s="115">
        <f t="shared" si="6"/>
        <v>0.16836836526234084</v>
      </c>
      <c r="R26" s="119"/>
    </row>
    <row r="27" spans="1:18" ht="13.8" customHeight="1" x14ac:dyDescent="0.25">
      <c r="A27" s="19">
        <v>1992</v>
      </c>
      <c r="B27" s="20">
        <v>16.971670288912939</v>
      </c>
      <c r="C27" s="21">
        <v>75.490200000000002</v>
      </c>
      <c r="D27" s="20">
        <f t="shared" si="0"/>
        <v>4.1597224444719849</v>
      </c>
      <c r="E27" s="21">
        <v>6</v>
      </c>
      <c r="F27" s="20">
        <f t="shared" si="1"/>
        <v>3.9101390978036656</v>
      </c>
      <c r="G27" s="21">
        <v>0</v>
      </c>
      <c r="H27" s="20">
        <f t="shared" si="7"/>
        <v>3.9101390978036656</v>
      </c>
      <c r="I27" s="21">
        <v>4</v>
      </c>
      <c r="J27" s="22">
        <f t="shared" si="2"/>
        <v>77.882356479999999</v>
      </c>
      <c r="K27" s="21">
        <f t="shared" si="8"/>
        <v>3.753733533891519</v>
      </c>
      <c r="L27" s="23">
        <f t="shared" si="3"/>
        <v>0.16454722340346384</v>
      </c>
      <c r="M27" s="20">
        <f t="shared" si="4"/>
        <v>4.6648315098764979</v>
      </c>
      <c r="N27" s="21">
        <v>153</v>
      </c>
      <c r="O27" s="21">
        <v>28</v>
      </c>
      <c r="P27" s="21">
        <f t="shared" si="5"/>
        <v>25.489972178968003</v>
      </c>
      <c r="Q27" s="115">
        <f t="shared" si="6"/>
        <v>0.16660112535273205</v>
      </c>
      <c r="R27" s="119"/>
    </row>
    <row r="28" spans="1:18" ht="13.8" customHeight="1" x14ac:dyDescent="0.25">
      <c r="A28" s="19">
        <v>1993</v>
      </c>
      <c r="B28" s="20">
        <v>17.475981796315157</v>
      </c>
      <c r="C28" s="21">
        <v>75.490200000000002</v>
      </c>
      <c r="D28" s="20">
        <f t="shared" si="0"/>
        <v>4.2833281863132537</v>
      </c>
      <c r="E28" s="21">
        <v>6</v>
      </c>
      <c r="F28" s="20">
        <f t="shared" si="1"/>
        <v>4.0263284951344582</v>
      </c>
      <c r="G28" s="21">
        <v>0</v>
      </c>
      <c r="H28" s="20">
        <f t="shared" si="7"/>
        <v>4.0263284951344582</v>
      </c>
      <c r="I28" s="21">
        <v>4</v>
      </c>
      <c r="J28" s="22">
        <f t="shared" si="2"/>
        <v>77.882356479999999</v>
      </c>
      <c r="K28" s="21">
        <f t="shared" si="8"/>
        <v>3.86527535532908</v>
      </c>
      <c r="L28" s="23">
        <f t="shared" si="3"/>
        <v>0.16943672790483638</v>
      </c>
      <c r="M28" s="20">
        <f t="shared" si="4"/>
        <v>4.8034465177381591</v>
      </c>
      <c r="N28" s="21">
        <v>153</v>
      </c>
      <c r="O28" s="21">
        <v>28</v>
      </c>
      <c r="P28" s="21">
        <f t="shared" si="5"/>
        <v>26.247404186212083</v>
      </c>
      <c r="Q28" s="115">
        <f t="shared" si="6"/>
        <v>0.1715516613477914</v>
      </c>
      <c r="R28" s="119"/>
    </row>
    <row r="29" spans="1:18" ht="13.8" customHeight="1" x14ac:dyDescent="0.25">
      <c r="A29" s="19">
        <v>1994</v>
      </c>
      <c r="B29" s="20">
        <v>16.195613430206954</v>
      </c>
      <c r="C29" s="21">
        <v>75.490200000000002</v>
      </c>
      <c r="D29" s="20">
        <f t="shared" si="0"/>
        <v>3.9695124605168655</v>
      </c>
      <c r="E29" s="21">
        <v>6</v>
      </c>
      <c r="F29" s="20">
        <f t="shared" si="1"/>
        <v>3.7313417128858535</v>
      </c>
      <c r="G29" s="21">
        <v>0</v>
      </c>
      <c r="H29" s="20">
        <f t="shared" si="7"/>
        <v>3.7313417128858535</v>
      </c>
      <c r="I29" s="21">
        <v>4</v>
      </c>
      <c r="J29" s="22">
        <f t="shared" si="2"/>
        <v>77.882356479999999</v>
      </c>
      <c r="K29" s="21">
        <f t="shared" si="8"/>
        <v>3.5820880443704195</v>
      </c>
      <c r="L29" s="23">
        <f t="shared" si="3"/>
        <v>0.15702303756144304</v>
      </c>
      <c r="M29" s="20">
        <f t="shared" si="4"/>
        <v>4.4515246033481288</v>
      </c>
      <c r="N29" s="21">
        <v>153</v>
      </c>
      <c r="O29" s="21">
        <v>28</v>
      </c>
      <c r="P29" s="21">
        <f t="shared" si="5"/>
        <v>24.324402296866559</v>
      </c>
      <c r="Q29" s="115">
        <f t="shared" si="6"/>
        <v>0.15898302154814745</v>
      </c>
      <c r="R29" s="119"/>
    </row>
    <row r="30" spans="1:18" ht="13.8" customHeight="1" x14ac:dyDescent="0.25">
      <c r="A30" s="19">
        <v>1995</v>
      </c>
      <c r="B30" s="20">
        <v>16.115675461533556</v>
      </c>
      <c r="C30" s="21">
        <v>75.490200000000002</v>
      </c>
      <c r="D30" s="20">
        <f t="shared" si="0"/>
        <v>3.9499198242709515</v>
      </c>
      <c r="E30" s="21">
        <v>6</v>
      </c>
      <c r="F30" s="20">
        <f t="shared" si="1"/>
        <v>3.7129246348146943</v>
      </c>
      <c r="G30" s="21">
        <v>0</v>
      </c>
      <c r="H30" s="20">
        <f t="shared" si="7"/>
        <v>3.7129246348146943</v>
      </c>
      <c r="I30" s="21">
        <v>4</v>
      </c>
      <c r="J30" s="22">
        <f t="shared" si="2"/>
        <v>77.882356479999999</v>
      </c>
      <c r="K30" s="21">
        <f t="shared" si="8"/>
        <v>3.5644076494221064</v>
      </c>
      <c r="L30" s="23">
        <f t="shared" si="3"/>
        <v>0.15624800655001014</v>
      </c>
      <c r="M30" s="20">
        <f t="shared" si="4"/>
        <v>4.4295528616895128</v>
      </c>
      <c r="N30" s="21">
        <v>153</v>
      </c>
      <c r="O30" s="21">
        <v>28</v>
      </c>
      <c r="P30" s="21">
        <f t="shared" si="5"/>
        <v>24.204342422803407</v>
      </c>
      <c r="Q30" s="115">
        <f t="shared" si="6"/>
        <v>0.15819831648891117</v>
      </c>
      <c r="R30" s="119"/>
    </row>
    <row r="31" spans="1:18" ht="13.8" customHeight="1" x14ac:dyDescent="0.25">
      <c r="A31" s="13">
        <v>1996</v>
      </c>
      <c r="B31" s="35">
        <v>16.166860800913721</v>
      </c>
      <c r="C31" s="15">
        <v>75.490200000000002</v>
      </c>
      <c r="D31" s="16">
        <f t="shared" si="0"/>
        <v>3.9624652485823511</v>
      </c>
      <c r="E31" s="15">
        <v>6</v>
      </c>
      <c r="F31" s="16">
        <f t="shared" si="1"/>
        <v>3.7247173336674102</v>
      </c>
      <c r="G31" s="15">
        <v>0</v>
      </c>
      <c r="H31" s="16">
        <f t="shared" si="7"/>
        <v>3.7247173336674102</v>
      </c>
      <c r="I31" s="15">
        <v>4</v>
      </c>
      <c r="J31" s="17">
        <f t="shared" si="2"/>
        <v>77.882356479999999</v>
      </c>
      <c r="K31" s="15">
        <f t="shared" si="8"/>
        <v>3.5757286403207136</v>
      </c>
      <c r="L31" s="18">
        <f t="shared" si="3"/>
        <v>0.1567442691647436</v>
      </c>
      <c r="M31" s="16">
        <f t="shared" si="4"/>
        <v>4.4436216586858981</v>
      </c>
      <c r="N31" s="15">
        <v>153</v>
      </c>
      <c r="O31" s="15">
        <v>28</v>
      </c>
      <c r="P31" s="15">
        <f t="shared" si="5"/>
        <v>24.281218349247943</v>
      </c>
      <c r="Q31" s="114">
        <f t="shared" si="6"/>
        <v>0.15870077352449635</v>
      </c>
      <c r="R31" s="119"/>
    </row>
    <row r="32" spans="1:18" ht="13.8" customHeight="1" x14ac:dyDescent="0.25">
      <c r="A32" s="13">
        <v>1997</v>
      </c>
      <c r="B32" s="35">
        <v>15.220044497860117</v>
      </c>
      <c r="C32" s="15">
        <v>75.490200000000002</v>
      </c>
      <c r="D32" s="16">
        <f t="shared" si="0"/>
        <v>3.7304024663365194</v>
      </c>
      <c r="E32" s="15">
        <v>6</v>
      </c>
      <c r="F32" s="16">
        <f t="shared" si="1"/>
        <v>3.5065783183563282</v>
      </c>
      <c r="G32" s="15">
        <v>0</v>
      </c>
      <c r="H32" s="16">
        <f t="shared" si="7"/>
        <v>3.5065783183563282</v>
      </c>
      <c r="I32" s="15">
        <v>4</v>
      </c>
      <c r="J32" s="17">
        <f t="shared" si="2"/>
        <v>77.882356479999999</v>
      </c>
      <c r="K32" s="15">
        <f t="shared" si="8"/>
        <v>3.3663151856220752</v>
      </c>
      <c r="L32" s="18">
        <f t="shared" si="3"/>
        <v>0.14756450128754303</v>
      </c>
      <c r="M32" s="16">
        <f t="shared" si="4"/>
        <v>4.1833798292512014</v>
      </c>
      <c r="N32" s="15">
        <v>153</v>
      </c>
      <c r="O32" s="15">
        <v>28</v>
      </c>
      <c r="P32" s="15">
        <f t="shared" si="5"/>
        <v>22.859182638408349</v>
      </c>
      <c r="Q32" s="114">
        <f t="shared" si="6"/>
        <v>0.14940642247325719</v>
      </c>
      <c r="R32" s="119"/>
    </row>
    <row r="33" spans="1:18" ht="13.8" customHeight="1" x14ac:dyDescent="0.25">
      <c r="A33" s="13">
        <v>1998</v>
      </c>
      <c r="B33" s="35">
        <v>14.295440899625154</v>
      </c>
      <c r="C33" s="15">
        <v>75.490200000000002</v>
      </c>
      <c r="D33" s="16">
        <f t="shared" si="0"/>
        <v>3.5037839736163274</v>
      </c>
      <c r="E33" s="15">
        <v>6</v>
      </c>
      <c r="F33" s="16">
        <f t="shared" si="1"/>
        <v>3.2935569351993479</v>
      </c>
      <c r="G33" s="15">
        <v>0</v>
      </c>
      <c r="H33" s="16">
        <f t="shared" si="7"/>
        <v>3.2935569351993479</v>
      </c>
      <c r="I33" s="15">
        <v>4</v>
      </c>
      <c r="J33" s="17">
        <f t="shared" si="2"/>
        <v>77.882356479999984</v>
      </c>
      <c r="K33" s="15">
        <f t="shared" si="8"/>
        <v>3.1618146577913739</v>
      </c>
      <c r="L33" s="18">
        <f t="shared" si="3"/>
        <v>0.13860009458811501</v>
      </c>
      <c r="M33" s="16">
        <f t="shared" si="4"/>
        <v>3.9292433815257661</v>
      </c>
      <c r="N33" s="15">
        <v>153</v>
      </c>
      <c r="O33" s="15">
        <v>28</v>
      </c>
      <c r="P33" s="15">
        <f t="shared" si="5"/>
        <v>21.470508477622936</v>
      </c>
      <c r="Q33" s="114">
        <f t="shared" si="6"/>
        <v>0.14033012076877735</v>
      </c>
      <c r="R33" s="119"/>
    </row>
    <row r="34" spans="1:18" ht="13.8" customHeight="1" x14ac:dyDescent="0.25">
      <c r="A34" s="13">
        <v>1999</v>
      </c>
      <c r="B34" s="35">
        <v>15.466444025134717</v>
      </c>
      <c r="C34" s="15">
        <v>75.490200000000002</v>
      </c>
      <c r="D34" s="16">
        <f t="shared" si="0"/>
        <v>3.7907944976724686</v>
      </c>
      <c r="E34" s="15">
        <v>6</v>
      </c>
      <c r="F34" s="16">
        <f t="shared" si="1"/>
        <v>3.5633468278121203</v>
      </c>
      <c r="G34" s="15">
        <v>0</v>
      </c>
      <c r="H34" s="16">
        <f t="shared" si="7"/>
        <v>3.5633468278121203</v>
      </c>
      <c r="I34" s="15">
        <v>4</v>
      </c>
      <c r="J34" s="17">
        <f t="shared" si="2"/>
        <v>77.882356479999999</v>
      </c>
      <c r="K34" s="15">
        <f t="shared" si="8"/>
        <v>3.4208129546996355</v>
      </c>
      <c r="L34" s="18">
        <f t="shared" si="3"/>
        <v>0.14995344458957308</v>
      </c>
      <c r="M34" s="16">
        <f t="shared" si="4"/>
        <v>4.2511051773921018</v>
      </c>
      <c r="N34" s="15">
        <v>153</v>
      </c>
      <c r="O34" s="15">
        <v>28</v>
      </c>
      <c r="P34" s="15">
        <f t="shared" si="5"/>
        <v>23.2292532907497</v>
      </c>
      <c r="Q34" s="114">
        <f t="shared" si="6"/>
        <v>0.15182518490686078</v>
      </c>
      <c r="R34" s="119"/>
    </row>
    <row r="35" spans="1:18" ht="13.8" customHeight="1" x14ac:dyDescent="0.25">
      <c r="A35" s="13">
        <v>2000</v>
      </c>
      <c r="B35" s="35">
        <v>15.618439377445689</v>
      </c>
      <c r="C35" s="15">
        <v>75.490200000000002</v>
      </c>
      <c r="D35" s="16">
        <f t="shared" si="0"/>
        <v>3.8280482545331846</v>
      </c>
      <c r="E35" s="15">
        <v>6</v>
      </c>
      <c r="F35" s="16">
        <f t="shared" si="1"/>
        <v>3.5983653592611935</v>
      </c>
      <c r="G35" s="15">
        <v>0</v>
      </c>
      <c r="H35" s="16">
        <f t="shared" si="7"/>
        <v>3.5983653592611935</v>
      </c>
      <c r="I35" s="15">
        <v>4</v>
      </c>
      <c r="J35" s="17">
        <f t="shared" si="2"/>
        <v>77.882356479999999</v>
      </c>
      <c r="K35" s="15">
        <f t="shared" si="8"/>
        <v>3.4544307448907459</v>
      </c>
      <c r="L35" s="18">
        <f t="shared" si="3"/>
        <v>0.15142710114589572</v>
      </c>
      <c r="M35" s="16">
        <f t="shared" si="4"/>
        <v>4.2928826039355705</v>
      </c>
      <c r="N35" s="15">
        <v>153</v>
      </c>
      <c r="O35" s="15">
        <v>28</v>
      </c>
      <c r="P35" s="15">
        <f t="shared" si="5"/>
        <v>23.457537085790797</v>
      </c>
      <c r="Q35" s="114">
        <f t="shared" si="6"/>
        <v>0.1533172358548418</v>
      </c>
      <c r="R35" s="119"/>
    </row>
    <row r="36" spans="1:18" ht="13.8" customHeight="1" x14ac:dyDescent="0.25">
      <c r="A36" s="19">
        <v>2001</v>
      </c>
      <c r="B36" s="20">
        <v>17.385541896241282</v>
      </c>
      <c r="C36" s="21">
        <v>75.490200000000002</v>
      </c>
      <c r="D36" s="20">
        <f t="shared" si="0"/>
        <v>4.2611615476849458</v>
      </c>
      <c r="E36" s="21">
        <v>6</v>
      </c>
      <c r="F36" s="20">
        <f t="shared" si="1"/>
        <v>4.0054918548238492</v>
      </c>
      <c r="G36" s="21">
        <v>0</v>
      </c>
      <c r="H36" s="20">
        <f t="shared" si="7"/>
        <v>4.0054918548238492</v>
      </c>
      <c r="I36" s="21">
        <v>4</v>
      </c>
      <c r="J36" s="22">
        <f t="shared" si="2"/>
        <v>77.882356479999999</v>
      </c>
      <c r="K36" s="21">
        <f t="shared" si="8"/>
        <v>3.8452721806308952</v>
      </c>
      <c r="L36" s="23">
        <f t="shared" si="3"/>
        <v>0.16855987641121734</v>
      </c>
      <c r="M36" s="20">
        <f t="shared" si="4"/>
        <v>4.7785882163198057</v>
      </c>
      <c r="N36" s="21">
        <v>153</v>
      </c>
      <c r="O36" s="21">
        <v>28</v>
      </c>
      <c r="P36" s="21">
        <f t="shared" si="5"/>
        <v>26.111571324890367</v>
      </c>
      <c r="Q36" s="115">
        <f t="shared" si="6"/>
        <v>0.1706638648685645</v>
      </c>
      <c r="R36" s="119"/>
    </row>
    <row r="37" spans="1:18" ht="13.8" customHeight="1" x14ac:dyDescent="0.25">
      <c r="A37" s="19">
        <v>2002</v>
      </c>
      <c r="B37" s="20">
        <v>16.278907456521605</v>
      </c>
      <c r="C37" s="21">
        <v>75.490200000000002</v>
      </c>
      <c r="D37" s="20">
        <f t="shared" si="0"/>
        <v>3.989927659778532</v>
      </c>
      <c r="E37" s="21">
        <v>6</v>
      </c>
      <c r="F37" s="20">
        <f t="shared" si="1"/>
        <v>3.7505320001918201</v>
      </c>
      <c r="G37" s="21">
        <v>0</v>
      </c>
      <c r="H37" s="20">
        <f t="shared" si="7"/>
        <v>3.7505320001918201</v>
      </c>
      <c r="I37" s="21">
        <v>4</v>
      </c>
      <c r="J37" s="22">
        <f t="shared" si="2"/>
        <v>77.882356479999999</v>
      </c>
      <c r="K37" s="21">
        <f t="shared" si="8"/>
        <v>3.6005107201841473</v>
      </c>
      <c r="L37" s="23">
        <f t="shared" si="3"/>
        <v>0.15783060691218179</v>
      </c>
      <c r="M37" s="20">
        <f t="shared" si="4"/>
        <v>4.4744187906568973</v>
      </c>
      <c r="N37" s="21">
        <v>153</v>
      </c>
      <c r="O37" s="21">
        <v>28</v>
      </c>
      <c r="P37" s="21">
        <f t="shared" si="5"/>
        <v>24.449502677518044</v>
      </c>
      <c r="Q37" s="115">
        <f t="shared" si="6"/>
        <v>0.15980067109488919</v>
      </c>
      <c r="R37" s="119"/>
    </row>
    <row r="38" spans="1:18" ht="13.8" customHeight="1" x14ac:dyDescent="0.25">
      <c r="A38" s="19">
        <v>2003</v>
      </c>
      <c r="B38" s="20">
        <v>17.177356931822555</v>
      </c>
      <c r="C38" s="21">
        <v>75.490200000000002</v>
      </c>
      <c r="D38" s="20">
        <f t="shared" si="0"/>
        <v>4.2101358292758455</v>
      </c>
      <c r="E38" s="21">
        <v>6</v>
      </c>
      <c r="F38" s="20">
        <f t="shared" si="1"/>
        <v>3.9575276795192948</v>
      </c>
      <c r="G38" s="21">
        <v>0</v>
      </c>
      <c r="H38" s="20">
        <f t="shared" si="7"/>
        <v>3.9575276795192948</v>
      </c>
      <c r="I38" s="21">
        <v>4</v>
      </c>
      <c r="J38" s="22">
        <f t="shared" si="2"/>
        <v>77.882356479999999</v>
      </c>
      <c r="K38" s="21">
        <f t="shared" si="8"/>
        <v>3.7992265723385232</v>
      </c>
      <c r="L38" s="23">
        <f t="shared" si="3"/>
        <v>0.16654143878744213</v>
      </c>
      <c r="M38" s="20">
        <f t="shared" ref="M38:M43" si="9">+L38*28.3495</f>
        <v>4.7213665189045901</v>
      </c>
      <c r="N38" s="21">
        <v>153</v>
      </c>
      <c r="O38" s="21">
        <v>28</v>
      </c>
      <c r="P38" s="21">
        <f t="shared" si="5"/>
        <v>25.798895621157225</v>
      </c>
      <c r="Q38" s="115">
        <f t="shared" si="6"/>
        <v>0.16862023281802108</v>
      </c>
      <c r="R38" s="119"/>
    </row>
    <row r="39" spans="1:18" ht="13.8" customHeight="1" x14ac:dyDescent="0.25">
      <c r="A39" s="19">
        <v>2004</v>
      </c>
      <c r="B39" s="20">
        <v>16.439234851213108</v>
      </c>
      <c r="C39" s="21">
        <v>75.490200000000002</v>
      </c>
      <c r="D39" s="20">
        <f t="shared" si="0"/>
        <v>4.0292235835626311</v>
      </c>
      <c r="E39" s="21">
        <v>6</v>
      </c>
      <c r="F39" s="20">
        <f t="shared" si="1"/>
        <v>3.7874701685488734</v>
      </c>
      <c r="G39" s="21">
        <v>0</v>
      </c>
      <c r="H39" s="20">
        <f t="shared" si="7"/>
        <v>3.7874701685488734</v>
      </c>
      <c r="I39" s="21">
        <v>4</v>
      </c>
      <c r="J39" s="22">
        <f t="shared" si="2"/>
        <v>77.882356479999999</v>
      </c>
      <c r="K39" s="21">
        <f t="shared" si="8"/>
        <v>3.6359713618069183</v>
      </c>
      <c r="L39" s="23">
        <f t="shared" si="3"/>
        <v>0.15938504599701558</v>
      </c>
      <c r="M39" s="20">
        <f t="shared" si="9"/>
        <v>4.5184863614923936</v>
      </c>
      <c r="N39" s="21">
        <v>153</v>
      </c>
      <c r="O39" s="21">
        <v>28</v>
      </c>
      <c r="P39" s="21">
        <f t="shared" si="5"/>
        <v>24.690300475297722</v>
      </c>
      <c r="Q39" s="115">
        <f t="shared" si="6"/>
        <v>0.16137451291044264</v>
      </c>
      <c r="R39" s="119"/>
    </row>
    <row r="40" spans="1:18" ht="13.8" customHeight="1" x14ac:dyDescent="0.25">
      <c r="A40" s="19">
        <v>2005</v>
      </c>
      <c r="B40" s="20">
        <v>16.049120206188121</v>
      </c>
      <c r="C40" s="21">
        <v>75.490200000000002</v>
      </c>
      <c r="D40" s="20">
        <f t="shared" si="0"/>
        <v>3.9336072642962971</v>
      </c>
      <c r="E40" s="21">
        <v>6</v>
      </c>
      <c r="F40" s="20">
        <f t="shared" si="1"/>
        <v>3.6975908284385195</v>
      </c>
      <c r="G40" s="21">
        <v>0</v>
      </c>
      <c r="H40" s="20">
        <f t="shared" si="7"/>
        <v>3.6975908284385195</v>
      </c>
      <c r="I40" s="21">
        <v>4</v>
      </c>
      <c r="J40" s="22">
        <f t="shared" si="2"/>
        <v>77.882356479999999</v>
      </c>
      <c r="K40" s="21">
        <f t="shared" si="8"/>
        <v>3.5496871953009785</v>
      </c>
      <c r="L40" s="23">
        <f t="shared" si="3"/>
        <v>0.15560272636935796</v>
      </c>
      <c r="M40" s="20">
        <f t="shared" si="9"/>
        <v>4.4112594912081136</v>
      </c>
      <c r="N40" s="21">
        <v>153</v>
      </c>
      <c r="O40" s="21">
        <v>28</v>
      </c>
      <c r="P40" s="21">
        <f t="shared" si="5"/>
        <v>24.104382219815765</v>
      </c>
      <c r="Q40" s="115">
        <f t="shared" si="6"/>
        <v>0.1575449818288612</v>
      </c>
      <c r="R40" s="119"/>
    </row>
    <row r="41" spans="1:18" ht="13.8" customHeight="1" x14ac:dyDescent="0.25">
      <c r="A41" s="13">
        <v>2006</v>
      </c>
      <c r="B41" s="35">
        <v>18.61621715955398</v>
      </c>
      <c r="C41" s="15">
        <v>75.490200000000002</v>
      </c>
      <c r="D41" s="16">
        <f t="shared" si="0"/>
        <v>4.5627975933723626</v>
      </c>
      <c r="E41" s="15">
        <v>6</v>
      </c>
      <c r="F41" s="16">
        <f t="shared" si="1"/>
        <v>4.2890297377700204</v>
      </c>
      <c r="G41" s="15">
        <v>0</v>
      </c>
      <c r="H41" s="16">
        <f t="shared" si="7"/>
        <v>4.2890297377700204</v>
      </c>
      <c r="I41" s="15">
        <v>4</v>
      </c>
      <c r="J41" s="17">
        <f t="shared" si="2"/>
        <v>77.882356479999999</v>
      </c>
      <c r="K41" s="15">
        <f t="shared" si="8"/>
        <v>4.1174685482592199</v>
      </c>
      <c r="L41" s="18">
        <f t="shared" si="3"/>
        <v>0.18049177197848634</v>
      </c>
      <c r="M41" s="16">
        <f t="shared" si="9"/>
        <v>5.1168514897040982</v>
      </c>
      <c r="N41" s="15">
        <v>153</v>
      </c>
      <c r="O41" s="15">
        <v>28</v>
      </c>
      <c r="P41" s="15">
        <f t="shared" si="5"/>
        <v>27.959938497311683</v>
      </c>
      <c r="Q41" s="114">
        <f t="shared" si="6"/>
        <v>0.18274469606086066</v>
      </c>
      <c r="R41" s="119"/>
    </row>
    <row r="42" spans="1:18" ht="13.8" customHeight="1" x14ac:dyDescent="0.25">
      <c r="A42" s="13">
        <v>2007</v>
      </c>
      <c r="B42" s="35">
        <v>18.581576264787323</v>
      </c>
      <c r="C42" s="15">
        <v>75.490200000000002</v>
      </c>
      <c r="D42" s="16">
        <f t="shared" si="0"/>
        <v>4.5543071793468446</v>
      </c>
      <c r="E42" s="15">
        <v>6</v>
      </c>
      <c r="F42" s="16">
        <f t="shared" si="1"/>
        <v>4.2810487485860342</v>
      </c>
      <c r="G42" s="15">
        <v>0</v>
      </c>
      <c r="H42" s="16">
        <f t="shared" si="7"/>
        <v>4.2810487485860342</v>
      </c>
      <c r="I42" s="15">
        <v>4</v>
      </c>
      <c r="J42" s="17">
        <f t="shared" si="2"/>
        <v>77.882356479999999</v>
      </c>
      <c r="K42" s="15">
        <f t="shared" si="8"/>
        <v>4.1098067986425928</v>
      </c>
      <c r="L42" s="18">
        <f t="shared" si="3"/>
        <v>0.18015591446104517</v>
      </c>
      <c r="M42" s="16">
        <f t="shared" si="9"/>
        <v>5.1073300970134001</v>
      </c>
      <c r="N42" s="15">
        <v>153</v>
      </c>
      <c r="O42" s="15">
        <v>28</v>
      </c>
      <c r="P42" s="15">
        <f t="shared" si="5"/>
        <v>27.907910887251791</v>
      </c>
      <c r="Q42" s="114">
        <f t="shared" si="6"/>
        <v>0.18240464632190714</v>
      </c>
      <c r="R42" s="119"/>
    </row>
    <row r="43" spans="1:18" ht="13.8" customHeight="1" x14ac:dyDescent="0.25">
      <c r="A43" s="13">
        <v>2008</v>
      </c>
      <c r="B43" s="35">
        <v>15.684285305494752</v>
      </c>
      <c r="C43" s="15">
        <v>75.490200000000002</v>
      </c>
      <c r="D43" s="16">
        <f t="shared" si="0"/>
        <v>3.8441869598061533</v>
      </c>
      <c r="E43" s="15">
        <v>6</v>
      </c>
      <c r="F43" s="16">
        <f t="shared" si="1"/>
        <v>3.6135357422177843</v>
      </c>
      <c r="G43" s="15">
        <v>0</v>
      </c>
      <c r="H43" s="16">
        <f t="shared" si="7"/>
        <v>3.6135357422177843</v>
      </c>
      <c r="I43" s="15">
        <v>4</v>
      </c>
      <c r="J43" s="17">
        <f t="shared" si="2"/>
        <v>77.882356479999999</v>
      </c>
      <c r="K43" s="15">
        <f t="shared" si="8"/>
        <v>3.4689943125290728</v>
      </c>
      <c r="L43" s="18">
        <f t="shared" si="3"/>
        <v>0.15206550411086348</v>
      </c>
      <c r="M43" s="16">
        <f t="shared" si="9"/>
        <v>4.3109810087909244</v>
      </c>
      <c r="N43" s="15">
        <v>153</v>
      </c>
      <c r="O43" s="15">
        <v>28</v>
      </c>
      <c r="P43" s="15">
        <f t="shared" si="5"/>
        <v>23.556431940893265</v>
      </c>
      <c r="Q43" s="114">
        <f t="shared" si="6"/>
        <v>0.15396360745681872</v>
      </c>
      <c r="R43" s="119"/>
    </row>
    <row r="44" spans="1:18" ht="13.8" customHeight="1" x14ac:dyDescent="0.25">
      <c r="A44" s="13">
        <v>2009</v>
      </c>
      <c r="B44" s="35">
        <v>13.654023256211991</v>
      </c>
      <c r="C44" s="15">
        <v>75.490200000000002</v>
      </c>
      <c r="D44" s="16">
        <f t="shared" si="0"/>
        <v>3.3465737920510463</v>
      </c>
      <c r="E44" s="15">
        <v>6</v>
      </c>
      <c r="F44" s="16">
        <f t="shared" si="1"/>
        <v>3.1457793645279835</v>
      </c>
      <c r="G44" s="15">
        <v>0</v>
      </c>
      <c r="H44" s="16">
        <f t="shared" si="7"/>
        <v>3.1457793645279835</v>
      </c>
      <c r="I44" s="15">
        <v>4</v>
      </c>
      <c r="J44" s="17">
        <f t="shared" si="2"/>
        <v>77.882356479999999</v>
      </c>
      <c r="K44" s="15">
        <f t="shared" si="8"/>
        <v>3.0199481899468643</v>
      </c>
      <c r="L44" s="18">
        <f t="shared" si="3"/>
        <v>0.1323812905182187</v>
      </c>
      <c r="M44" s="16">
        <f t="shared" ref="M44:M49" si="10">+L44*28.3495</f>
        <v>3.7529433955462408</v>
      </c>
      <c r="N44" s="15">
        <v>153</v>
      </c>
      <c r="O44" s="15">
        <v>28</v>
      </c>
      <c r="P44" s="15">
        <f t="shared" si="5"/>
        <v>20.507154982806242</v>
      </c>
      <c r="Q44" s="114">
        <f t="shared" si="6"/>
        <v>0.13403369269808002</v>
      </c>
      <c r="R44" s="119"/>
    </row>
    <row r="45" spans="1:18" ht="13.8" customHeight="1" x14ac:dyDescent="0.25">
      <c r="A45" s="13">
        <v>2010</v>
      </c>
      <c r="B45" s="35">
        <v>14.998370659871139</v>
      </c>
      <c r="C45" s="15">
        <v>75.490200000000002</v>
      </c>
      <c r="D45" s="16">
        <f t="shared" si="0"/>
        <v>3.676070651993097</v>
      </c>
      <c r="E45" s="15">
        <v>6</v>
      </c>
      <c r="F45" s="16">
        <f t="shared" si="1"/>
        <v>3.4555064128735111</v>
      </c>
      <c r="G45" s="15">
        <v>0</v>
      </c>
      <c r="H45" s="16">
        <f t="shared" si="7"/>
        <v>3.4555064128735111</v>
      </c>
      <c r="I45" s="15">
        <v>4</v>
      </c>
      <c r="J45" s="17">
        <f t="shared" si="2"/>
        <v>77.882356479999999</v>
      </c>
      <c r="K45" s="15">
        <f t="shared" si="8"/>
        <v>3.3172861563585707</v>
      </c>
      <c r="L45" s="18">
        <f t="shared" si="3"/>
        <v>0.1454152835664031</v>
      </c>
      <c r="M45" s="16">
        <f t="shared" si="10"/>
        <v>4.1224505814657446</v>
      </c>
      <c r="N45" s="15">
        <v>153</v>
      </c>
      <c r="O45" s="15">
        <v>28</v>
      </c>
      <c r="P45" s="15">
        <f t="shared" si="5"/>
        <v>22.526247820152104</v>
      </c>
      <c r="Q45" s="114">
        <f t="shared" si="6"/>
        <v>0.14723037790949087</v>
      </c>
      <c r="R45" s="119"/>
    </row>
    <row r="46" spans="1:18" ht="13.8" customHeight="1" x14ac:dyDescent="0.25">
      <c r="A46" s="24">
        <v>2011</v>
      </c>
      <c r="B46" s="20">
        <v>16.76964465612032</v>
      </c>
      <c r="C46" s="21">
        <v>75.490200000000002</v>
      </c>
      <c r="D46" s="26">
        <f t="shared" si="0"/>
        <v>4.1102063659257784</v>
      </c>
      <c r="E46" s="25">
        <v>6</v>
      </c>
      <c r="F46" s="26">
        <f t="shared" si="1"/>
        <v>3.8635939839702318</v>
      </c>
      <c r="G46" s="25">
        <v>0</v>
      </c>
      <c r="H46" s="20">
        <f t="shared" si="7"/>
        <v>3.8635939839702318</v>
      </c>
      <c r="I46" s="25">
        <v>4</v>
      </c>
      <c r="J46" s="27">
        <f t="shared" si="2"/>
        <v>77.882356479999999</v>
      </c>
      <c r="K46" s="21">
        <f t="shared" si="8"/>
        <v>3.7090502246114223</v>
      </c>
      <c r="L46" s="28">
        <f t="shared" si="3"/>
        <v>0.16258850299666508</v>
      </c>
      <c r="M46" s="26">
        <f t="shared" si="10"/>
        <v>4.6093027657039567</v>
      </c>
      <c r="N46" s="21">
        <v>153</v>
      </c>
      <c r="O46" s="21">
        <v>28</v>
      </c>
      <c r="P46" s="25">
        <f t="shared" si="5"/>
        <v>25.186547255453764</v>
      </c>
      <c r="Q46" s="116">
        <f t="shared" si="6"/>
        <v>0.16461795591799847</v>
      </c>
      <c r="R46" s="119"/>
    </row>
    <row r="47" spans="1:18" ht="13.8" customHeight="1" x14ac:dyDescent="0.25">
      <c r="A47" s="19">
        <v>2012</v>
      </c>
      <c r="B47" s="20">
        <v>17.591106924998538</v>
      </c>
      <c r="C47" s="21">
        <v>75.490200000000002</v>
      </c>
      <c r="D47" s="20">
        <f t="shared" ref="D47:D52" si="11">+B47-B47*(C47/100)</f>
        <v>4.3115451251032919</v>
      </c>
      <c r="E47" s="21">
        <v>6</v>
      </c>
      <c r="F47" s="20">
        <f t="shared" ref="F47:F52" si="12">+(D47-D47*(E47)/100)</f>
        <v>4.0528524175970944</v>
      </c>
      <c r="G47" s="21">
        <v>0</v>
      </c>
      <c r="H47" s="20">
        <f t="shared" si="7"/>
        <v>4.0528524175970944</v>
      </c>
      <c r="I47" s="21">
        <v>4</v>
      </c>
      <c r="J47" s="22">
        <f t="shared" ref="J47:J52" si="13">100-(K47/B47*100)</f>
        <v>77.882356479999999</v>
      </c>
      <c r="K47" s="21">
        <f t="shared" si="8"/>
        <v>3.8907383208932105</v>
      </c>
      <c r="L47" s="23">
        <f t="shared" ref="L47:L52" si="14">+(K47/365)*16</f>
        <v>0.17055291269668868</v>
      </c>
      <c r="M47" s="20">
        <f t="shared" si="10"/>
        <v>4.8350897984947752</v>
      </c>
      <c r="N47" s="21">
        <v>153</v>
      </c>
      <c r="O47" s="21">
        <v>28</v>
      </c>
      <c r="P47" s="21">
        <f t="shared" ref="P47:P52" si="15">+Q47*N47</f>
        <v>26.420312113203593</v>
      </c>
      <c r="Q47" s="115">
        <f t="shared" ref="Q47:Q52" si="16">+M47/O47</f>
        <v>0.17268177851767055</v>
      </c>
      <c r="R47" s="119"/>
    </row>
    <row r="48" spans="1:18" ht="13.8" customHeight="1" x14ac:dyDescent="0.25">
      <c r="A48" s="19">
        <v>2013</v>
      </c>
      <c r="B48" s="20">
        <v>17.819122881847754</v>
      </c>
      <c r="C48" s="21">
        <v>75.490200000000002</v>
      </c>
      <c r="D48" s="20">
        <f t="shared" si="11"/>
        <v>4.3674313800951214</v>
      </c>
      <c r="E48" s="21">
        <v>6</v>
      </c>
      <c r="F48" s="20">
        <f t="shared" si="12"/>
        <v>4.1053854972894142</v>
      </c>
      <c r="G48" s="21">
        <v>0</v>
      </c>
      <c r="H48" s="20">
        <f t="shared" si="7"/>
        <v>4.1053854972894142</v>
      </c>
      <c r="I48" s="21">
        <v>4</v>
      </c>
      <c r="J48" s="22">
        <f t="shared" si="13"/>
        <v>77.882356479999999</v>
      </c>
      <c r="K48" s="21">
        <f t="shared" si="8"/>
        <v>3.9411700773978375</v>
      </c>
      <c r="L48" s="23">
        <f t="shared" si="14"/>
        <v>0.17276361983113808</v>
      </c>
      <c r="M48" s="20">
        <f t="shared" si="10"/>
        <v>4.8977622404028489</v>
      </c>
      <c r="N48" s="21">
        <v>153</v>
      </c>
      <c r="O48" s="21">
        <v>28</v>
      </c>
      <c r="P48" s="21">
        <f t="shared" si="15"/>
        <v>26.762772242201283</v>
      </c>
      <c r="Q48" s="115">
        <f t="shared" si="16"/>
        <v>0.17492008001438747</v>
      </c>
      <c r="R48" s="119"/>
    </row>
    <row r="49" spans="1:18" ht="13.8" customHeight="1" x14ac:dyDescent="0.25">
      <c r="A49" s="19">
        <v>2014</v>
      </c>
      <c r="B49" s="20">
        <v>19.958154739527348</v>
      </c>
      <c r="C49" s="21">
        <v>75.490200000000002</v>
      </c>
      <c r="D49" s="20">
        <f t="shared" si="11"/>
        <v>4.891703810348675</v>
      </c>
      <c r="E49" s="21">
        <v>6</v>
      </c>
      <c r="F49" s="20">
        <f t="shared" si="12"/>
        <v>4.5982015817277544</v>
      </c>
      <c r="G49" s="21">
        <v>0</v>
      </c>
      <c r="H49" s="20">
        <f t="shared" si="7"/>
        <v>4.5982015817277544</v>
      </c>
      <c r="I49" s="21">
        <v>4</v>
      </c>
      <c r="J49" s="22">
        <f t="shared" si="13"/>
        <v>77.882356479999999</v>
      </c>
      <c r="K49" s="21">
        <f t="shared" si="8"/>
        <v>4.4142735184586446</v>
      </c>
      <c r="L49" s="23">
        <f t="shared" si="14"/>
        <v>0.19350240080914607</v>
      </c>
      <c r="M49" s="20">
        <f t="shared" si="10"/>
        <v>5.4856963117388862</v>
      </c>
      <c r="N49" s="21">
        <v>153</v>
      </c>
      <c r="O49" s="21">
        <v>28</v>
      </c>
      <c r="P49" s="21">
        <f t="shared" si="15"/>
        <v>29.975411989144629</v>
      </c>
      <c r="Q49" s="115">
        <f t="shared" si="16"/>
        <v>0.19591772541924593</v>
      </c>
      <c r="R49" s="119"/>
    </row>
    <row r="50" spans="1:18" ht="13.8" customHeight="1" x14ac:dyDescent="0.25">
      <c r="A50" s="24">
        <v>2015</v>
      </c>
      <c r="B50" s="20">
        <v>19.560767253939293</v>
      </c>
      <c r="C50" s="21">
        <v>75.490200000000002</v>
      </c>
      <c r="D50" s="26">
        <f t="shared" si="11"/>
        <v>4.7943049324060141</v>
      </c>
      <c r="E50" s="25">
        <v>6</v>
      </c>
      <c r="F50" s="26">
        <f t="shared" si="12"/>
        <v>4.5066466364616531</v>
      </c>
      <c r="G50" s="25">
        <v>0</v>
      </c>
      <c r="H50" s="20">
        <f t="shared" si="7"/>
        <v>4.5066466364616531</v>
      </c>
      <c r="I50" s="25">
        <v>4</v>
      </c>
      <c r="J50" s="27">
        <f t="shared" si="13"/>
        <v>77.882356479999999</v>
      </c>
      <c r="K50" s="21">
        <f t="shared" si="8"/>
        <v>4.326380771003187</v>
      </c>
      <c r="L50" s="28">
        <f t="shared" si="14"/>
        <v>0.18964956804397531</v>
      </c>
      <c r="M50" s="26">
        <f t="shared" ref="M50:M57" si="17">+L50*28.3495</f>
        <v>5.3764704292626782</v>
      </c>
      <c r="N50" s="25">
        <v>153</v>
      </c>
      <c r="O50" s="25">
        <v>28</v>
      </c>
      <c r="P50" s="25">
        <f t="shared" si="15"/>
        <v>29.378570559899632</v>
      </c>
      <c r="Q50" s="116">
        <f t="shared" si="16"/>
        <v>0.19201680104509564</v>
      </c>
      <c r="R50" s="119"/>
    </row>
    <row r="51" spans="1:18" ht="13.8" customHeight="1" x14ac:dyDescent="0.25">
      <c r="A51" s="29">
        <v>2016</v>
      </c>
      <c r="B51" s="35">
        <v>16.579316790629299</v>
      </c>
      <c r="C51" s="15">
        <v>75.490200000000002</v>
      </c>
      <c r="D51" s="14">
        <f t="shared" si="11"/>
        <v>4.063557386749661</v>
      </c>
      <c r="E51" s="30">
        <v>6</v>
      </c>
      <c r="F51" s="14">
        <f t="shared" si="12"/>
        <v>3.8197439435446814</v>
      </c>
      <c r="G51" s="30">
        <v>0</v>
      </c>
      <c r="H51" s="16">
        <f t="shared" si="7"/>
        <v>3.8197439435446814</v>
      </c>
      <c r="I51" s="30">
        <v>4</v>
      </c>
      <c r="J51" s="32">
        <f t="shared" si="13"/>
        <v>77.882356479999999</v>
      </c>
      <c r="K51" s="15">
        <f t="shared" si="8"/>
        <v>3.666954185802894</v>
      </c>
      <c r="L51" s="33">
        <f t="shared" si="14"/>
        <v>0.16074319718588029</v>
      </c>
      <c r="M51" s="14">
        <f t="shared" si="17"/>
        <v>4.5569892686211126</v>
      </c>
      <c r="N51" s="30">
        <v>153</v>
      </c>
      <c r="O51" s="30">
        <v>28</v>
      </c>
      <c r="P51" s="30">
        <f t="shared" si="15"/>
        <v>24.900691360679652</v>
      </c>
      <c r="Q51" s="117">
        <f t="shared" si="16"/>
        <v>0.16274961673646832</v>
      </c>
      <c r="R51" s="119"/>
    </row>
    <row r="52" spans="1:18" ht="13.8" customHeight="1" x14ac:dyDescent="0.25">
      <c r="A52" s="29">
        <v>2017</v>
      </c>
      <c r="B52" s="35">
        <v>17.79651451327296</v>
      </c>
      <c r="C52" s="15">
        <v>75.490200000000002</v>
      </c>
      <c r="D52" s="14">
        <f t="shared" si="11"/>
        <v>4.3618901141741766</v>
      </c>
      <c r="E52" s="30">
        <v>6</v>
      </c>
      <c r="F52" s="14">
        <f t="shared" si="12"/>
        <v>4.1001767073237261</v>
      </c>
      <c r="G52" s="30">
        <v>0</v>
      </c>
      <c r="H52" s="16">
        <f t="shared" si="7"/>
        <v>4.1001767073237261</v>
      </c>
      <c r="I52" s="30">
        <v>4</v>
      </c>
      <c r="J52" s="32">
        <f t="shared" si="13"/>
        <v>77.882356479999999</v>
      </c>
      <c r="K52" s="15">
        <f t="shared" si="8"/>
        <v>3.9361696390307772</v>
      </c>
      <c r="L52" s="33">
        <f t="shared" si="14"/>
        <v>0.17254442253285598</v>
      </c>
      <c r="M52" s="14">
        <f t="shared" si="17"/>
        <v>4.8915481065952005</v>
      </c>
      <c r="N52" s="30">
        <v>153</v>
      </c>
      <c r="O52" s="30">
        <v>28</v>
      </c>
      <c r="P52" s="30">
        <f t="shared" si="15"/>
        <v>26.728816439609485</v>
      </c>
      <c r="Q52" s="117">
        <f t="shared" si="16"/>
        <v>0.17469814666411429</v>
      </c>
      <c r="R52" s="119"/>
    </row>
    <row r="53" spans="1:18" ht="13.8" customHeight="1" x14ac:dyDescent="0.25">
      <c r="A53" s="59">
        <v>2018</v>
      </c>
      <c r="B53" s="35">
        <v>17.794102606900879</v>
      </c>
      <c r="C53" s="15">
        <v>75.490200000000002</v>
      </c>
      <c r="D53" s="35">
        <f>+B53-B53*(C53/100)</f>
        <v>4.3612989607461916</v>
      </c>
      <c r="E53" s="31">
        <v>6</v>
      </c>
      <c r="F53" s="35">
        <f>+(D53-D53*(E53)/100)</f>
        <v>4.0996210231014203</v>
      </c>
      <c r="G53" s="31">
        <v>0</v>
      </c>
      <c r="H53" s="80">
        <f>F53-(F53*G53/100)</f>
        <v>4.0996210231014203</v>
      </c>
      <c r="I53" s="31">
        <v>4</v>
      </c>
      <c r="J53" s="60">
        <f>100-(K53/B53*100)</f>
        <v>77.882356479999999</v>
      </c>
      <c r="K53" s="97">
        <f>+H53-H53*I53/100</f>
        <v>3.9356361821773636</v>
      </c>
      <c r="L53" s="61">
        <f>+(K53/365)*16</f>
        <v>0.17252103812284333</v>
      </c>
      <c r="M53" s="35">
        <f t="shared" si="17"/>
        <v>4.8908851702635472</v>
      </c>
      <c r="N53" s="31">
        <v>153</v>
      </c>
      <c r="O53" s="31">
        <v>28</v>
      </c>
      <c r="P53" s="31">
        <f>+Q53*N53</f>
        <v>26.725193966082955</v>
      </c>
      <c r="Q53" s="120">
        <f>+M53/O53</f>
        <v>0.17467447036655526</v>
      </c>
      <c r="R53" s="119"/>
    </row>
    <row r="54" spans="1:18" ht="13.8" customHeight="1" x14ac:dyDescent="0.25">
      <c r="A54" s="59">
        <v>2019</v>
      </c>
      <c r="B54" s="35">
        <v>17.921386214748342</v>
      </c>
      <c r="C54" s="15">
        <v>75.490200000000002</v>
      </c>
      <c r="D54" s="35">
        <f>+B54-B54*(C54/100)</f>
        <v>4.3924959184623891</v>
      </c>
      <c r="E54" s="31">
        <v>6</v>
      </c>
      <c r="F54" s="35">
        <f>+(D54-D54*(E54)/100)</f>
        <v>4.1289461633546454</v>
      </c>
      <c r="G54" s="31">
        <v>0</v>
      </c>
      <c r="H54" s="80">
        <f>F54-(F54*G54/100)</f>
        <v>4.1289461633546454</v>
      </c>
      <c r="I54" s="31">
        <v>4</v>
      </c>
      <c r="J54" s="60">
        <f>100-(K54/B54*100)</f>
        <v>77.882356479999999</v>
      </c>
      <c r="K54" s="97">
        <f>+H54-H54*I54/100</f>
        <v>3.9637883168204597</v>
      </c>
      <c r="L54" s="61">
        <f>+(K54/365)*16</f>
        <v>0.17375510429897906</v>
      </c>
      <c r="M54" s="35">
        <f t="shared" si="17"/>
        <v>4.9258703293239066</v>
      </c>
      <c r="N54" s="31">
        <v>153</v>
      </c>
      <c r="O54" s="31">
        <v>28</v>
      </c>
      <c r="P54" s="31">
        <f>+Q54*N54</f>
        <v>26.91636287094849</v>
      </c>
      <c r="Q54" s="120">
        <f>+M54/O54</f>
        <v>0.17592394033299666</v>
      </c>
      <c r="R54" s="119"/>
    </row>
    <row r="55" spans="1:18" ht="13.8" customHeight="1" x14ac:dyDescent="0.25">
      <c r="A55" s="59">
        <v>2020</v>
      </c>
      <c r="B55" s="35">
        <v>17.566454275621563</v>
      </c>
      <c r="C55" s="15">
        <v>75.490200000000002</v>
      </c>
      <c r="D55" s="35">
        <f>+B55-B55*(C55/100)</f>
        <v>4.3055028100462938</v>
      </c>
      <c r="E55" s="31">
        <v>6</v>
      </c>
      <c r="F55" s="35">
        <f>+(D55-D55*(E55)/100)</f>
        <v>4.0471726414435159</v>
      </c>
      <c r="G55" s="31">
        <v>0</v>
      </c>
      <c r="H55" s="80">
        <f>F55-(F55*G55/100)</f>
        <v>4.0471726414435159</v>
      </c>
      <c r="I55" s="31">
        <v>4</v>
      </c>
      <c r="J55" s="60">
        <f>100-(K55/B55*100)</f>
        <v>77.882356479999999</v>
      </c>
      <c r="K55" s="97">
        <f>+H55-H55*I55/100</f>
        <v>3.8852857357857751</v>
      </c>
      <c r="L55" s="61">
        <f>+(K55/365)*16</f>
        <v>0.17031389526732166</v>
      </c>
      <c r="M55" s="35">
        <f t="shared" si="17"/>
        <v>4.828313773880935</v>
      </c>
      <c r="N55" s="31">
        <v>153</v>
      </c>
      <c r="O55" s="31">
        <v>28</v>
      </c>
      <c r="P55" s="31">
        <f>+Q55*N55</f>
        <v>26.383285978706539</v>
      </c>
      <c r="Q55" s="120">
        <f>+M55/O55</f>
        <v>0.17243977763860482</v>
      </c>
      <c r="R55" s="119"/>
    </row>
    <row r="56" spans="1:18" ht="13.8" customHeight="1" x14ac:dyDescent="0.25">
      <c r="A56" s="19">
        <v>2021</v>
      </c>
      <c r="B56" s="121">
        <v>17.506774445234633</v>
      </c>
      <c r="C56" s="21">
        <v>75.490200000000002</v>
      </c>
      <c r="D56" s="20">
        <f t="shared" ref="D56:D57" si="18">+B56-B56*(C56/100)</f>
        <v>4.2908754029781182</v>
      </c>
      <c r="E56" s="21">
        <v>6</v>
      </c>
      <c r="F56" s="20">
        <f t="shared" ref="F56:F57" si="19">+(D56-D56*(E56)/100)</f>
        <v>4.0334228787994313</v>
      </c>
      <c r="G56" s="21">
        <v>0</v>
      </c>
      <c r="H56" s="20">
        <f t="shared" ref="H56:H57" si="20">F56-(F56*G56/100)</f>
        <v>4.0334228787994313</v>
      </c>
      <c r="I56" s="21">
        <v>4</v>
      </c>
      <c r="J56" s="22">
        <f t="shared" ref="J56:J57" si="21">100-(K56/B56*100)</f>
        <v>77.882356479999999</v>
      </c>
      <c r="K56" s="21">
        <f t="shared" ref="K56:K57" si="22">+H56-H56*I56/100</f>
        <v>3.8720859636474541</v>
      </c>
      <c r="L56" s="23">
        <f t="shared" ref="L56:L57" si="23">+(K56/365)*16</f>
        <v>0.16973527511879249</v>
      </c>
      <c r="M56" s="20">
        <f t="shared" si="17"/>
        <v>4.8119101819802079</v>
      </c>
      <c r="N56" s="21">
        <v>153</v>
      </c>
      <c r="O56" s="21">
        <v>28</v>
      </c>
      <c r="P56" s="21">
        <f t="shared" ref="P56:P57" si="24">+Q56*N56</f>
        <v>26.293652065820424</v>
      </c>
      <c r="Q56" s="115">
        <f t="shared" ref="Q56:Q57" si="25">+M56/O56</f>
        <v>0.17185393507072172</v>
      </c>
      <c r="R56" s="119"/>
    </row>
    <row r="57" spans="1:18" ht="13.8" customHeight="1" thickBot="1" x14ac:dyDescent="0.3">
      <c r="A57" s="123">
        <v>2022</v>
      </c>
      <c r="B57" s="124">
        <v>16.863574576677575</v>
      </c>
      <c r="C57" s="125">
        <v>75.490200000000002</v>
      </c>
      <c r="D57" s="124">
        <f t="shared" si="18"/>
        <v>4.1332284015945202</v>
      </c>
      <c r="E57" s="125">
        <v>6</v>
      </c>
      <c r="F57" s="124">
        <f t="shared" si="19"/>
        <v>3.885234697498849</v>
      </c>
      <c r="G57" s="125">
        <v>0</v>
      </c>
      <c r="H57" s="124">
        <f t="shared" si="20"/>
        <v>3.885234697498849</v>
      </c>
      <c r="I57" s="125">
        <v>4</v>
      </c>
      <c r="J57" s="126">
        <f t="shared" si="21"/>
        <v>77.882356479999999</v>
      </c>
      <c r="K57" s="125">
        <f t="shared" si="22"/>
        <v>3.7298253095988949</v>
      </c>
      <c r="L57" s="127">
        <f t="shared" si="23"/>
        <v>0.16349919165365018</v>
      </c>
      <c r="M57" s="124">
        <f t="shared" si="17"/>
        <v>4.6351203337851556</v>
      </c>
      <c r="N57" s="125">
        <v>153</v>
      </c>
      <c r="O57" s="125">
        <v>28</v>
      </c>
      <c r="P57" s="125">
        <f t="shared" si="24"/>
        <v>25.327621823897459</v>
      </c>
      <c r="Q57" s="128">
        <f t="shared" si="25"/>
        <v>0.16554001192089843</v>
      </c>
      <c r="R57" s="119"/>
    </row>
    <row r="58" spans="1:18" ht="15" customHeight="1" thickTop="1" x14ac:dyDescent="0.25">
      <c r="A58" s="7" t="s">
        <v>96</v>
      </c>
    </row>
    <row r="59" spans="1:18" ht="15" customHeight="1" x14ac:dyDescent="0.25">
      <c r="A59" s="7" t="s">
        <v>104</v>
      </c>
    </row>
    <row r="60" spans="1:18" ht="15" customHeight="1" x14ac:dyDescent="0.25">
      <c r="A60" s="7" t="s">
        <v>209</v>
      </c>
    </row>
    <row r="61" spans="1:18" ht="15" customHeight="1" x14ac:dyDescent="0.25">
      <c r="A61" s="7" t="s">
        <v>210</v>
      </c>
    </row>
    <row r="62" spans="1:18" ht="15" customHeight="1" x14ac:dyDescent="0.25">
      <c r="A62" s="7" t="s">
        <v>105</v>
      </c>
    </row>
    <row r="63" spans="1:18" ht="15" customHeight="1" x14ac:dyDescent="0.25">
      <c r="A63" s="7" t="s">
        <v>106</v>
      </c>
    </row>
    <row r="64" spans="1:18" ht="15" customHeight="1" x14ac:dyDescent="0.25">
      <c r="A64" s="7" t="s">
        <v>214</v>
      </c>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24">
    <pageSetUpPr fitToPage="1"/>
  </sheetPr>
  <dimension ref="A1:Q62"/>
  <sheetViews>
    <sheetView zoomScaleNormal="100" workbookViewId="0">
      <pane ySplit="3" topLeftCell="A4" activePane="bottomLeft" state="frozen"/>
      <selection pane="bottomLeft"/>
    </sheetView>
  </sheetViews>
  <sheetFormatPr defaultColWidth="10.6640625" defaultRowHeight="13.2" x14ac:dyDescent="0.25"/>
  <cols>
    <col min="1" max="1" width="11.109375" style="7" customWidth="1"/>
    <col min="2" max="5" width="12.21875" style="7" customWidth="1"/>
    <col min="6" max="6" width="10.88671875" style="7" customWidth="1"/>
    <col min="7" max="9" width="12.21875" style="7" customWidth="1"/>
    <col min="10" max="10" width="13.88671875" style="7" customWidth="1"/>
    <col min="11" max="11" width="21.109375" style="7" customWidth="1"/>
    <col min="12" max="25" width="10.6640625" style="7" customWidth="1"/>
    <col min="26" max="16384" width="10.6640625" style="7"/>
  </cols>
  <sheetData>
    <row r="1" spans="1:17" ht="16.8" customHeight="1" thickBot="1" x14ac:dyDescent="0.3">
      <c r="A1" s="43" t="s">
        <v>168</v>
      </c>
      <c r="B1" s="129"/>
      <c r="C1" s="129"/>
      <c r="D1" s="129"/>
      <c r="E1" s="129"/>
      <c r="F1" s="43"/>
      <c r="G1" s="129"/>
      <c r="H1" s="43"/>
      <c r="I1" s="129"/>
      <c r="J1" s="129"/>
      <c r="K1" s="129"/>
    </row>
    <row r="2" spans="1:17" ht="36" customHeight="1" thickTop="1" x14ac:dyDescent="0.25">
      <c r="A2" s="112" t="s">
        <v>0</v>
      </c>
      <c r="B2" s="8" t="s">
        <v>100</v>
      </c>
      <c r="C2" s="8" t="s">
        <v>137</v>
      </c>
      <c r="D2" s="8" t="s">
        <v>4</v>
      </c>
      <c r="E2" s="62" t="s">
        <v>92</v>
      </c>
      <c r="F2" s="8" t="s">
        <v>6</v>
      </c>
      <c r="G2" s="100" t="s">
        <v>70</v>
      </c>
      <c r="H2" s="101"/>
      <c r="I2" s="101"/>
      <c r="J2" s="9" t="s">
        <v>138</v>
      </c>
      <c r="K2" s="8" t="s">
        <v>139</v>
      </c>
      <c r="L2" s="119"/>
      <c r="Q2" s="98"/>
    </row>
    <row r="3" spans="1:17" ht="16.8" customHeight="1" x14ac:dyDescent="0.25">
      <c r="A3" s="11"/>
      <c r="B3" s="12" t="s">
        <v>80</v>
      </c>
      <c r="C3" s="12" t="s">
        <v>80</v>
      </c>
      <c r="D3" s="12" t="s">
        <v>80</v>
      </c>
      <c r="E3" s="12" t="s">
        <v>80</v>
      </c>
      <c r="F3" s="12" t="s">
        <v>81</v>
      </c>
      <c r="G3" s="12" t="s">
        <v>80</v>
      </c>
      <c r="H3" s="12" t="s">
        <v>82</v>
      </c>
      <c r="I3" s="12" t="s">
        <v>83</v>
      </c>
      <c r="J3" s="12" t="s">
        <v>84</v>
      </c>
      <c r="K3" s="113" t="s">
        <v>86</v>
      </c>
      <c r="L3" s="163"/>
      <c r="M3" s="85"/>
      <c r="N3" s="85"/>
      <c r="O3" s="85"/>
      <c r="P3" s="85"/>
      <c r="Q3" s="85"/>
    </row>
    <row r="4" spans="1:17" ht="13.8" customHeight="1" x14ac:dyDescent="0.25">
      <c r="A4" s="13">
        <v>1970</v>
      </c>
      <c r="B4" s="15">
        <f>SUM('Dehydrated onions:Potato chips'!B5)</f>
        <v>30.555777461326883</v>
      </c>
      <c r="C4" s="15">
        <f>SUM('Dehydrated onions:Potato chips'!D5)</f>
        <v>6.1553818338762856</v>
      </c>
      <c r="D4" s="15">
        <f>SUM('Dehydrated onions:Potato chips'!F5)</f>
        <v>5.7860589238437088</v>
      </c>
      <c r="E4" s="15">
        <f>SUM('Dehydrated onions:Potato chips'!H5)</f>
        <v>5.7860589238437088</v>
      </c>
      <c r="F4" s="15">
        <f t="shared" ref="F4:F56" si="0">100-(G4/B4*100)</f>
        <v>81.821386891823664</v>
      </c>
      <c r="G4" s="15">
        <f>SUM('Dehydrated onions:Potato chips'!K5)</f>
        <v>5.5546165668899601</v>
      </c>
      <c r="H4" s="15">
        <f>SUM('Dehydrated onions:Potato chips'!L5)</f>
        <v>0.24349004128832705</v>
      </c>
      <c r="I4" s="15">
        <f>SUM('Dehydrated onions:Potato chips'!M5)</f>
        <v>6.902820925503427</v>
      </c>
      <c r="J4" s="15">
        <f>SUM('Dehydrated onions:Potato chips'!P5)</f>
        <v>33.799684974744196</v>
      </c>
      <c r="K4" s="191">
        <f>SUM('Dehydrated onions:Potato chips'!Q5)</f>
        <v>0.2420492513057127</v>
      </c>
      <c r="L4" s="119"/>
    </row>
    <row r="5" spans="1:17" ht="13.8" customHeight="1" x14ac:dyDescent="0.25">
      <c r="A5" s="19">
        <v>1971</v>
      </c>
      <c r="B5" s="21">
        <f>SUM('Dehydrated onions:Potato chips'!B6)</f>
        <v>30.962765324254434</v>
      </c>
      <c r="C5" s="21">
        <f>SUM('Dehydrated onions:Potato chips'!D6)</f>
        <v>6.176786604610399</v>
      </c>
      <c r="D5" s="21">
        <f>SUM('Dehydrated onions:Potato chips'!F6)</f>
        <v>5.8061794083337741</v>
      </c>
      <c r="E5" s="21">
        <f>SUM('Dehydrated onions:Potato chips'!H6)</f>
        <v>5.8061794083337741</v>
      </c>
      <c r="F5" s="21">
        <f t="shared" si="0"/>
        <v>81.997950849583418</v>
      </c>
      <c r="G5" s="21">
        <f>SUM('Dehydrated onions:Potato chips'!K6)</f>
        <v>5.5739322320004234</v>
      </c>
      <c r="H5" s="21">
        <f>SUM('Dehydrated onions:Potato chips'!L6)</f>
        <v>0.24433675537536104</v>
      </c>
      <c r="I5" s="21">
        <f>SUM('Dehydrated onions:Potato chips'!M6)</f>
        <v>6.9268248465137976</v>
      </c>
      <c r="J5" s="21">
        <f>SUM('Dehydrated onions:Potato chips'!P6)</f>
        <v>33.754117509388387</v>
      </c>
      <c r="K5" s="192">
        <f>SUM('Dehydrated onions:Potato chips'!Q6)</f>
        <v>0.24278164593122337</v>
      </c>
      <c r="L5" s="119"/>
    </row>
    <row r="6" spans="1:17" ht="13.8" customHeight="1" x14ac:dyDescent="0.25">
      <c r="A6" s="19">
        <v>1972</v>
      </c>
      <c r="B6" s="21">
        <f>SUM('Dehydrated onions:Potato chips'!B7)</f>
        <v>29.978171570682623</v>
      </c>
      <c r="C6" s="21">
        <f>SUM('Dehydrated onions:Potato chips'!D7)</f>
        <v>6.0037061401837111</v>
      </c>
      <c r="D6" s="21">
        <f>SUM('Dehydrated onions:Potato chips'!F7)</f>
        <v>5.6434837717726882</v>
      </c>
      <c r="E6" s="21">
        <f>SUM('Dehydrated onions:Potato chips'!H7)</f>
        <v>5.6434837717726882</v>
      </c>
      <c r="F6" s="21">
        <f t="shared" si="0"/>
        <v>81.927702267872462</v>
      </c>
      <c r="G6" s="21">
        <f>SUM('Dehydrated onions:Potato chips'!K7)</f>
        <v>5.41774442090178</v>
      </c>
      <c r="H6" s="21">
        <f>SUM('Dehydrated onions:Potato chips'!L7)</f>
        <v>0.23749016639569448</v>
      </c>
      <c r="I6" s="21">
        <f>SUM('Dehydrated onions:Potato chips'!M7)</f>
        <v>6.7327274722347408</v>
      </c>
      <c r="J6" s="21">
        <f>SUM('Dehydrated onions:Potato chips'!P7)</f>
        <v>32.806512340308942</v>
      </c>
      <c r="K6" s="192">
        <f>SUM('Dehydrated onions:Potato chips'!Q7)</f>
        <v>0.23580496154518457</v>
      </c>
      <c r="L6" s="119"/>
    </row>
    <row r="7" spans="1:17" ht="13.8" customHeight="1" x14ac:dyDescent="0.25">
      <c r="A7" s="19">
        <v>1973</v>
      </c>
      <c r="B7" s="21">
        <f>SUM('Dehydrated onions:Potato chips'!B8)</f>
        <v>30.543100104290051</v>
      </c>
      <c r="C7" s="21">
        <f>SUM('Dehydrated onions:Potato chips'!D8)</f>
        <v>6.0338950209759847</v>
      </c>
      <c r="D7" s="21">
        <f>SUM('Dehydrated onions:Potato chips'!F8)</f>
        <v>5.6718613197174257</v>
      </c>
      <c r="E7" s="21">
        <f>SUM('Dehydrated onions:Potato chips'!H8)</f>
        <v>5.6718613197174257</v>
      </c>
      <c r="F7" s="21">
        <f t="shared" si="0"/>
        <v>82.172776017048989</v>
      </c>
      <c r="G7" s="21">
        <f>SUM('Dehydrated onions:Potato chips'!K8)</f>
        <v>5.4449868669287289</v>
      </c>
      <c r="H7" s="21">
        <f>SUM('Dehydrated onions:Potato chips'!L8)</f>
        <v>0.2386843558105744</v>
      </c>
      <c r="I7" s="21">
        <f>SUM('Dehydrated onions:Potato chips'!M8)</f>
        <v>6.7665821450518795</v>
      </c>
      <c r="J7" s="21">
        <f>SUM('Dehydrated onions:Potato chips'!P8)</f>
        <v>32.725480558769213</v>
      </c>
      <c r="K7" s="192">
        <f>SUM('Dehydrated onions:Potato chips'!Q8)</f>
        <v>0.23676932676073895</v>
      </c>
      <c r="L7" s="119"/>
    </row>
    <row r="8" spans="1:17" ht="13.8" customHeight="1" x14ac:dyDescent="0.25">
      <c r="A8" s="19">
        <v>1974</v>
      </c>
      <c r="B8" s="21">
        <f>SUM('Dehydrated onions:Potato chips'!B9)</f>
        <v>31.790272008005456</v>
      </c>
      <c r="C8" s="21">
        <f>SUM('Dehydrated onions:Potato chips'!D9)</f>
        <v>6.1342139744872668</v>
      </c>
      <c r="D8" s="21">
        <f>SUM('Dehydrated onions:Potato chips'!F9)</f>
        <v>5.7661611360180309</v>
      </c>
      <c r="E8" s="21">
        <f>SUM('Dehydrated onions:Potato chips'!H9)</f>
        <v>5.7661611360180309</v>
      </c>
      <c r="F8" s="21">
        <f t="shared" si="0"/>
        <v>82.587394379062403</v>
      </c>
      <c r="G8" s="21">
        <f>SUM('Dehydrated onions:Potato chips'!K9)</f>
        <v>5.5355146905773092</v>
      </c>
      <c r="H8" s="21">
        <f>SUM('Dehydrated onions:Potato chips'!L9)</f>
        <v>0.24265269876503276</v>
      </c>
      <c r="I8" s="21">
        <f>SUM('Dehydrated onions:Potato chips'!M9)</f>
        <v>6.8790826836392958</v>
      </c>
      <c r="J8" s="21">
        <f>SUM('Dehydrated onions:Potato chips'!P9)</f>
        <v>32.813195922036179</v>
      </c>
      <c r="K8" s="192">
        <f>SUM('Dehydrated onions:Potato chips'!Q9)</f>
        <v>0.24025352230806984</v>
      </c>
      <c r="L8" s="119"/>
    </row>
    <row r="9" spans="1:17" ht="13.8" customHeight="1" x14ac:dyDescent="0.25">
      <c r="A9" s="19">
        <v>1975</v>
      </c>
      <c r="B9" s="21">
        <f>SUM('Dehydrated onions:Potato chips'!B10)</f>
        <v>32.154172743815195</v>
      </c>
      <c r="C9" s="21">
        <f>SUM('Dehydrated onions:Potato chips'!D10)</f>
        <v>6.1459264653452044</v>
      </c>
      <c r="D9" s="21">
        <f>SUM('Dehydrated onions:Potato chips'!F10)</f>
        <v>5.7771708774244921</v>
      </c>
      <c r="E9" s="21">
        <f>SUM('Dehydrated onions:Potato chips'!H10)</f>
        <v>5.7771708774244921</v>
      </c>
      <c r="F9" s="21">
        <f t="shared" si="0"/>
        <v>82.751588459403635</v>
      </c>
      <c r="G9" s="21">
        <f>SUM('Dehydrated onions:Potato chips'!K10)</f>
        <v>5.5460840423275126</v>
      </c>
      <c r="H9" s="21">
        <f>SUM('Dehydrated onions:Potato chips'!L10)</f>
        <v>0.24311601281435674</v>
      </c>
      <c r="I9" s="21">
        <f>SUM('Dehydrated onions:Potato chips'!M10)</f>
        <v>6.892217405280606</v>
      </c>
      <c r="J9" s="21">
        <f>SUM('Dehydrated onions:Potato chips'!P10)</f>
        <v>32.726969933615131</v>
      </c>
      <c r="K9" s="192">
        <f>SUM('Dehydrated onions:Potato chips'!Q10)</f>
        <v>0.24065363491784542</v>
      </c>
      <c r="L9" s="119"/>
    </row>
    <row r="10" spans="1:17" ht="13.8" customHeight="1" x14ac:dyDescent="0.25">
      <c r="A10" s="13">
        <v>1976</v>
      </c>
      <c r="B10" s="15">
        <f>SUM('Dehydrated onions:Potato chips'!B11)</f>
        <v>32.852863393491873</v>
      </c>
      <c r="C10" s="15">
        <f>SUM('Dehydrated onions:Potato chips'!D11)</f>
        <v>6.3093565147797372</v>
      </c>
      <c r="D10" s="15">
        <f>SUM('Dehydrated onions:Potato chips'!F11)</f>
        <v>5.9307951238929526</v>
      </c>
      <c r="E10" s="15">
        <f>SUM('Dehydrated onions:Potato chips'!H11)</f>
        <v>5.9307951238929526</v>
      </c>
      <c r="F10" s="15">
        <f t="shared" si="0"/>
        <v>82.669506609688312</v>
      </c>
      <c r="G10" s="15">
        <f>SUM('Dehydrated onions:Potato chips'!K11)</f>
        <v>5.693563318937235</v>
      </c>
      <c r="H10" s="15">
        <f>SUM('Dehydrated onions:Potato chips'!L11)</f>
        <v>0.24958085781642675</v>
      </c>
      <c r="I10" s="15">
        <f>SUM('Dehydrated onions:Potato chips'!M11)</f>
        <v>7.07549252866679</v>
      </c>
      <c r="J10" s="15">
        <f>SUM('Dehydrated onions:Potato chips'!P11)</f>
        <v>33.524428202648735</v>
      </c>
      <c r="K10" s="191">
        <f>SUM('Dehydrated onions:Potato chips'!Q11)</f>
        <v>0.24658744885802367</v>
      </c>
      <c r="L10" s="119"/>
    </row>
    <row r="11" spans="1:17" ht="13.8" customHeight="1" x14ac:dyDescent="0.25">
      <c r="A11" s="13">
        <v>1977</v>
      </c>
      <c r="B11" s="15">
        <f>SUM('Dehydrated onions:Potato chips'!B12)</f>
        <v>28.962530796089709</v>
      </c>
      <c r="C11" s="15">
        <f>SUM('Dehydrated onions:Potato chips'!D12)</f>
        <v>5.8009707190824535</v>
      </c>
      <c r="D11" s="15">
        <f>SUM('Dehydrated onions:Potato chips'!F12)</f>
        <v>5.4529124759375067</v>
      </c>
      <c r="E11" s="15">
        <f>SUM('Dehydrated onions:Potato chips'!H12)</f>
        <v>5.4529124759375067</v>
      </c>
      <c r="F11" s="15">
        <f t="shared" si="0"/>
        <v>81.925626549159276</v>
      </c>
      <c r="G11" s="15">
        <f>SUM('Dehydrated onions:Potato chips'!K12)</f>
        <v>5.2347959769000063</v>
      </c>
      <c r="H11" s="15">
        <f>SUM('Dehydrated onions:Potato chips'!L12)</f>
        <v>0.22947050857643864</v>
      </c>
      <c r="I11" s="15">
        <f>SUM('Dehydrated onions:Potato chips'!M12)</f>
        <v>6.5053741828877465</v>
      </c>
      <c r="J11" s="15">
        <f>SUM('Dehydrated onions:Potato chips'!P12)</f>
        <v>31.77134039165766</v>
      </c>
      <c r="K11" s="191">
        <f>SUM('Dehydrated onions:Potato chips'!Q12)</f>
        <v>0.22807825296988676</v>
      </c>
      <c r="L11" s="119"/>
    </row>
    <row r="12" spans="1:17" ht="13.8" customHeight="1" x14ac:dyDescent="0.25">
      <c r="A12" s="13">
        <v>1978</v>
      </c>
      <c r="B12" s="15">
        <f>SUM('Dehydrated onions:Potato chips'!B13)</f>
        <v>29.905072594110113</v>
      </c>
      <c r="C12" s="15">
        <f>SUM('Dehydrated onions:Potato chips'!D13)</f>
        <v>5.9643073925448693</v>
      </c>
      <c r="D12" s="15">
        <f>SUM('Dehydrated onions:Potato chips'!F13)</f>
        <v>5.6064489489921776</v>
      </c>
      <c r="E12" s="15">
        <f>SUM('Dehydrated onions:Potato chips'!H13)</f>
        <v>5.6064489489921776</v>
      </c>
      <c r="F12" s="15">
        <f t="shared" si="0"/>
        <v>82.002414559954858</v>
      </c>
      <c r="G12" s="15">
        <f>SUM('Dehydrated onions:Potato chips'!K13)</f>
        <v>5.3821909910324903</v>
      </c>
      <c r="H12" s="15">
        <f>SUM('Dehydrated onions:Potato chips'!L13)</f>
        <v>0.23593165988087628</v>
      </c>
      <c r="I12" s="15">
        <f>SUM('Dehydrated onions:Potato chips'!M13)</f>
        <v>6.6885445917929021</v>
      </c>
      <c r="J12" s="15">
        <f>SUM('Dehydrated onions:Potato chips'!P13)</f>
        <v>32.56854256585185</v>
      </c>
      <c r="K12" s="191">
        <f>SUM('Dehydrated onions:Potato chips'!Q13)</f>
        <v>0.23435965157752051</v>
      </c>
      <c r="L12" s="119"/>
    </row>
    <row r="13" spans="1:17" ht="13.8" customHeight="1" x14ac:dyDescent="0.25">
      <c r="A13" s="13">
        <v>1979</v>
      </c>
      <c r="B13" s="15">
        <f>SUM('Dehydrated onions:Potato chips'!B14)</f>
        <v>29.772513056630601</v>
      </c>
      <c r="C13" s="15">
        <f>SUM('Dehydrated onions:Potato chips'!D14)</f>
        <v>5.9425984344075884</v>
      </c>
      <c r="D13" s="15">
        <f>SUM('Dehydrated onions:Potato chips'!F14)</f>
        <v>5.5860425283431328</v>
      </c>
      <c r="E13" s="15">
        <f>SUM('Dehydrated onions:Potato chips'!H14)</f>
        <v>5.5860425283431328</v>
      </c>
      <c r="F13" s="15">
        <f t="shared" si="0"/>
        <v>81.988081365489194</v>
      </c>
      <c r="G13" s="15">
        <f>SUM('Dehydrated onions:Potato chips'!K14)</f>
        <v>5.3626008272094081</v>
      </c>
      <c r="H13" s="15">
        <f>SUM('Dehydrated onions:Potato chips'!L14)</f>
        <v>0.23507291297356309</v>
      </c>
      <c r="I13" s="15">
        <f>SUM('Dehydrated onions:Potato chips'!M14)</f>
        <v>6.6641995463440269</v>
      </c>
      <c r="J13" s="15">
        <f>SUM('Dehydrated onions:Potato chips'!P14)</f>
        <v>32.55625361166112</v>
      </c>
      <c r="K13" s="191">
        <f>SUM('Dehydrated onions:Potato chips'!Q14)</f>
        <v>0.23382481845223563</v>
      </c>
      <c r="L13" s="119"/>
    </row>
    <row r="14" spans="1:17" ht="13.8" customHeight="1" x14ac:dyDescent="0.25">
      <c r="A14" s="13">
        <v>1980</v>
      </c>
      <c r="B14" s="15">
        <f>SUM('Dehydrated onions:Potato chips'!B15)</f>
        <v>27.028966912781151</v>
      </c>
      <c r="C14" s="15">
        <f>SUM('Dehydrated onions:Potato chips'!D15)</f>
        <v>5.5744974605877253</v>
      </c>
      <c r="D14" s="15">
        <f>SUM('Dehydrated onions:Potato chips'!F15)</f>
        <v>5.2400276129524617</v>
      </c>
      <c r="E14" s="15">
        <f>SUM('Dehydrated onions:Potato chips'!H15)</f>
        <v>5.2400276129524617</v>
      </c>
      <c r="F14" s="15">
        <f t="shared" si="0"/>
        <v>81.388757755089657</v>
      </c>
      <c r="G14" s="15">
        <f>SUM('Dehydrated onions:Potato chips'!K15)</f>
        <v>5.0304265084343633</v>
      </c>
      <c r="H14" s="15">
        <f>SUM('Dehydrated onions:Potato chips'!L15)</f>
        <v>0.22051184694506795</v>
      </c>
      <c r="I14" s="15">
        <f>SUM('Dehydrated onions:Potato chips'!M15)</f>
        <v>6.2514006049692039</v>
      </c>
      <c r="J14" s="15">
        <f>SUM('Dehydrated onions:Potato chips'!P15)</f>
        <v>31.010441334119601</v>
      </c>
      <c r="K14" s="191">
        <f>SUM('Dehydrated onions:Potato chips'!Q15)</f>
        <v>0.21961176158797568</v>
      </c>
      <c r="L14" s="119"/>
    </row>
    <row r="15" spans="1:17" ht="13.8" customHeight="1" x14ac:dyDescent="0.25">
      <c r="A15" s="19">
        <v>1981</v>
      </c>
      <c r="B15" s="21">
        <f>SUM('Dehydrated onions:Potato chips'!B16)</f>
        <v>28.244331991511785</v>
      </c>
      <c r="C15" s="21">
        <f>SUM('Dehydrated onions:Potato chips'!D16)</f>
        <v>5.7544420774531879</v>
      </c>
      <c r="D15" s="21">
        <f>SUM('Dehydrated onions:Potato chips'!F16)</f>
        <v>5.4091755528059968</v>
      </c>
      <c r="E15" s="21">
        <f>SUM('Dehydrated onions:Potato chips'!H16)</f>
        <v>5.4091755528059968</v>
      </c>
      <c r="F15" s="21">
        <f t="shared" si="0"/>
        <v>81.614688100060775</v>
      </c>
      <c r="G15" s="21">
        <f>SUM('Dehydrated onions:Potato chips'!K16)</f>
        <v>5.1928085306937568</v>
      </c>
      <c r="H15" s="21">
        <f>SUM('Dehydrated onions:Potato chips'!L16)</f>
        <v>0.22762996298931537</v>
      </c>
      <c r="I15" s="21">
        <f>SUM('Dehydrated onions:Potato chips'!M16)</f>
        <v>6.4531956357655957</v>
      </c>
      <c r="J15" s="21">
        <f>SUM('Dehydrated onions:Potato chips'!P16)</f>
        <v>31.778897274730017</v>
      </c>
      <c r="K15" s="192">
        <f>SUM('Dehydrated onions:Potato chips'!Q16)</f>
        <v>0.22642172054050114</v>
      </c>
      <c r="L15" s="119"/>
    </row>
    <row r="16" spans="1:17" ht="13.8" customHeight="1" x14ac:dyDescent="0.25">
      <c r="A16" s="19">
        <v>1982</v>
      </c>
      <c r="B16" s="21">
        <f>SUM('Dehydrated onions:Potato chips'!B17)</f>
        <v>29.376808397763881</v>
      </c>
      <c r="C16" s="21">
        <f>SUM('Dehydrated onions:Potato chips'!D17)</f>
        <v>5.9217074625243322</v>
      </c>
      <c r="D16" s="21">
        <f>SUM('Dehydrated onions:Potato chips'!F17)</f>
        <v>5.5664050147728723</v>
      </c>
      <c r="E16" s="21">
        <f>SUM('Dehydrated onions:Potato chips'!H17)</f>
        <v>5.5664050147728723</v>
      </c>
      <c r="F16" s="21">
        <f t="shared" si="0"/>
        <v>81.809634519083033</v>
      </c>
      <c r="G16" s="21">
        <f>SUM('Dehydrated onions:Potato chips'!K17)</f>
        <v>5.3437488141819571</v>
      </c>
      <c r="H16" s="21">
        <f>SUM('Dehydrated onions:Potato chips'!L17)</f>
        <v>0.23424652336140089</v>
      </c>
      <c r="I16" s="21">
        <f>SUM('Dehydrated onions:Potato chips'!M17)</f>
        <v>6.6407718140340339</v>
      </c>
      <c r="J16" s="21">
        <f>SUM('Dehydrated onions:Potato chips'!P17)</f>
        <v>32.654372432157082</v>
      </c>
      <c r="K16" s="192">
        <f>SUM('Dehydrated onions:Potato chips'!Q17)</f>
        <v>0.23328999167483594</v>
      </c>
      <c r="L16" s="119"/>
    </row>
    <row r="17" spans="1:12" ht="13.8" customHeight="1" x14ac:dyDescent="0.25">
      <c r="A17" s="19">
        <v>1983</v>
      </c>
      <c r="B17" s="21">
        <f>SUM('Dehydrated onions:Potato chips'!B18)</f>
        <v>29.393796557251815</v>
      </c>
      <c r="C17" s="21">
        <f>SUM('Dehydrated onions:Potato chips'!D18)</f>
        <v>6.0188004468214791</v>
      </c>
      <c r="D17" s="21">
        <f>SUM('Dehydrated onions:Potato chips'!F18)</f>
        <v>5.6576724200121902</v>
      </c>
      <c r="E17" s="21">
        <f>SUM('Dehydrated onions:Potato chips'!H18)</f>
        <v>5.6576724200121902</v>
      </c>
      <c r="F17" s="21">
        <f t="shared" si="0"/>
        <v>81.522068737759852</v>
      </c>
      <c r="G17" s="21">
        <f>SUM('Dehydrated onions:Potato chips'!K18)</f>
        <v>5.431365523211702</v>
      </c>
      <c r="H17" s="21">
        <f>SUM('Dehydrated onions:Potato chips'!L18)</f>
        <v>0.23808725581201984</v>
      </c>
      <c r="I17" s="21">
        <f>SUM('Dehydrated onions:Potato chips'!M18)</f>
        <v>6.7496546586428563</v>
      </c>
      <c r="J17" s="21">
        <f>SUM('Dehydrated onions:Potato chips'!P18)</f>
        <v>33.455355928726298</v>
      </c>
      <c r="K17" s="192">
        <f>SUM('Dehydrated onions:Potato chips'!Q18)</f>
        <v>0.23732888895570881</v>
      </c>
      <c r="L17" s="119"/>
    </row>
    <row r="18" spans="1:12" ht="13.8" customHeight="1" x14ac:dyDescent="0.25">
      <c r="A18" s="19">
        <v>1984</v>
      </c>
      <c r="B18" s="21">
        <f>SUM('Dehydrated onions:Potato chips'!B19)</f>
        <v>29.745037765075228</v>
      </c>
      <c r="C18" s="21">
        <f>SUM('Dehydrated onions:Potato chips'!D19)</f>
        <v>6.0966173677247113</v>
      </c>
      <c r="D18" s="21">
        <f>SUM('Dehydrated onions:Potato chips'!F19)</f>
        <v>5.7308203256612291</v>
      </c>
      <c r="E18" s="21">
        <f>SUM('Dehydrated onions:Potato chips'!H19)</f>
        <v>5.7308203256612291</v>
      </c>
      <c r="F18" s="21">
        <f t="shared" si="0"/>
        <v>81.504183803409376</v>
      </c>
      <c r="G18" s="21">
        <f>SUM('Dehydrated onions:Potato chips'!K19)</f>
        <v>5.5015875126347797</v>
      </c>
      <c r="H18" s="21">
        <f>SUM('Dehydrated onions:Potato chips'!L19)</f>
        <v>0.24116548000590815</v>
      </c>
      <c r="I18" s="21">
        <f>SUM('Dehydrated onions:Potato chips'!M19)</f>
        <v>6.836920775427493</v>
      </c>
      <c r="J18" s="21">
        <f>SUM('Dehydrated onions:Potato chips'!P19)</f>
        <v>33.879748524461036</v>
      </c>
      <c r="K18" s="192">
        <f>SUM('Dehydrated onions:Potato chips'!Q19)</f>
        <v>0.24032899835866459</v>
      </c>
      <c r="L18" s="119"/>
    </row>
    <row r="19" spans="1:12" ht="13.8" customHeight="1" x14ac:dyDescent="0.25">
      <c r="A19" s="19">
        <v>1985</v>
      </c>
      <c r="B19" s="21">
        <f>SUM('Dehydrated onions:Potato chips'!B20)</f>
        <v>30.37679670636485</v>
      </c>
      <c r="C19" s="21">
        <f>SUM('Dehydrated onions:Potato chips'!D20)</f>
        <v>6.1410206871075976</v>
      </c>
      <c r="D19" s="21">
        <f>SUM('Dehydrated onions:Potato chips'!F20)</f>
        <v>5.7725594458811411</v>
      </c>
      <c r="E19" s="21">
        <f>SUM('Dehydrated onions:Potato chips'!H20)</f>
        <v>5.7725594458811411</v>
      </c>
      <c r="F19" s="21">
        <f t="shared" si="0"/>
        <v>81.75694059642322</v>
      </c>
      <c r="G19" s="21">
        <f>SUM('Dehydrated onions:Potato chips'!K20)</f>
        <v>5.541657068045895</v>
      </c>
      <c r="H19" s="21">
        <f>SUM('Dehydrated onions:Potato chips'!L20)</f>
        <v>0.24292195366776528</v>
      </c>
      <c r="I19" s="21">
        <f>SUM('Dehydrated onions:Potato chips'!M20)</f>
        <v>6.8867159255043111</v>
      </c>
      <c r="J19" s="21">
        <f>SUM('Dehydrated onions:Potato chips'!P20)</f>
        <v>33.851803758279246</v>
      </c>
      <c r="K19" s="192">
        <f>SUM('Dehydrated onions:Potato chips'!Q20)</f>
        <v>0.2417642165353821</v>
      </c>
      <c r="L19" s="119"/>
    </row>
    <row r="20" spans="1:12" ht="13.8" customHeight="1" x14ac:dyDescent="0.25">
      <c r="A20" s="13">
        <v>1986</v>
      </c>
      <c r="B20" s="15">
        <f>SUM('Dehydrated onions:Potato chips'!B21)</f>
        <v>30.967614889279496</v>
      </c>
      <c r="C20" s="15">
        <f>SUM('Dehydrated onions:Potato chips'!D21)</f>
        <v>6.2744564600986497</v>
      </c>
      <c r="D20" s="15">
        <f>SUM('Dehydrated onions:Potato chips'!F21)</f>
        <v>5.8979890724927309</v>
      </c>
      <c r="E20" s="15">
        <f>SUM('Dehydrated onions:Potato chips'!H21)</f>
        <v>5.8979890724927309</v>
      </c>
      <c r="F20" s="15">
        <f t="shared" si="0"/>
        <v>81.716158865198423</v>
      </c>
      <c r="G20" s="15">
        <f>SUM('Dehydrated onions:Potato chips'!K21)</f>
        <v>5.6620695095930209</v>
      </c>
      <c r="H20" s="15">
        <f>SUM('Dehydrated onions:Potato chips'!L21)</f>
        <v>0.24820030726983106</v>
      </c>
      <c r="I20" s="15">
        <f>SUM('Dehydrated onions:Potato chips'!M21)</f>
        <v>7.0363546109460753</v>
      </c>
      <c r="J20" s="15">
        <f>SUM('Dehydrated onions:Potato chips'!P21)</f>
        <v>34.675741799837454</v>
      </c>
      <c r="K20" s="191">
        <f>SUM('Dehydrated onions:Potato chips'!Q21)</f>
        <v>0.24721109605300018</v>
      </c>
      <c r="L20" s="119"/>
    </row>
    <row r="21" spans="1:12" ht="13.8" customHeight="1" x14ac:dyDescent="0.25">
      <c r="A21" s="13">
        <v>1987</v>
      </c>
      <c r="B21" s="15">
        <f>SUM('Dehydrated onions:Potato chips'!B22)</f>
        <v>29.860240611274939</v>
      </c>
      <c r="C21" s="15">
        <f>SUM('Dehydrated onions:Potato chips'!D22)</f>
        <v>6.0692155613243619</v>
      </c>
      <c r="D21" s="15">
        <f>SUM('Dehydrated onions:Potato chips'!F22)</f>
        <v>5.7050626276449004</v>
      </c>
      <c r="E21" s="15">
        <f>SUM('Dehydrated onions:Potato chips'!H22)</f>
        <v>5.7050626276449004</v>
      </c>
      <c r="F21" s="15">
        <f t="shared" si="0"/>
        <v>81.658352342709875</v>
      </c>
      <c r="G21" s="15">
        <f>SUM('Dehydrated onions:Potato chips'!K22)</f>
        <v>5.4768601225391045</v>
      </c>
      <c r="H21" s="15">
        <f>SUM('Dehydrated onions:Potato chips'!L22)</f>
        <v>0.24008153961815251</v>
      </c>
      <c r="I21" s="15">
        <f>SUM('Dehydrated onions:Potato chips'!M22)</f>
        <v>6.8061916074048145</v>
      </c>
      <c r="J21" s="15">
        <f>SUM('Dehydrated onions:Potato chips'!P22)</f>
        <v>33.562085067511063</v>
      </c>
      <c r="K21" s="191">
        <f>SUM('Dehydrated onions:Potato chips'!Q22)</f>
        <v>0.23905758549762535</v>
      </c>
      <c r="L21" s="119"/>
    </row>
    <row r="22" spans="1:12" ht="13.8" customHeight="1" x14ac:dyDescent="0.25">
      <c r="A22" s="13">
        <v>1988</v>
      </c>
      <c r="B22" s="15">
        <f>SUM('Dehydrated onions:Potato chips'!B23)</f>
        <v>29.189900934532144</v>
      </c>
      <c r="C22" s="15">
        <f>SUM('Dehydrated onions:Potato chips'!D23)</f>
        <v>5.9171403286118345</v>
      </c>
      <c r="D22" s="15">
        <f>SUM('Dehydrated onions:Potato chips'!F23)</f>
        <v>5.5621119088951252</v>
      </c>
      <c r="E22" s="15">
        <f>SUM('Dehydrated onions:Potato chips'!H23)</f>
        <v>5.5621119088951252</v>
      </c>
      <c r="F22" s="15">
        <f t="shared" si="0"/>
        <v>81.707277991401298</v>
      </c>
      <c r="G22" s="15">
        <f>SUM('Dehydrated onions:Potato chips'!K23)</f>
        <v>5.33962743253932</v>
      </c>
      <c r="H22" s="15">
        <f>SUM('Dehydrated onions:Potato chips'!L23)</f>
        <v>0.23406586005651814</v>
      </c>
      <c r="I22" s="15">
        <f>SUM('Dehydrated onions:Potato chips'!M23)</f>
        <v>6.6356500996722607</v>
      </c>
      <c r="J22" s="15">
        <f>SUM('Dehydrated onions:Potato chips'!P23)</f>
        <v>32.694279388671482</v>
      </c>
      <c r="K22" s="191">
        <f>SUM('Dehydrated onions:Potato chips'!Q23)</f>
        <v>0.23309024936532713</v>
      </c>
      <c r="L22" s="119"/>
    </row>
    <row r="23" spans="1:12" ht="13.8" customHeight="1" x14ac:dyDescent="0.25">
      <c r="A23" s="13">
        <v>1989</v>
      </c>
      <c r="B23" s="15">
        <f>SUM('Dehydrated onions:Potato chips'!B24)</f>
        <v>29.774201354278688</v>
      </c>
      <c r="C23" s="15">
        <f>SUM('Dehydrated onions:Potato chips'!D24)</f>
        <v>6.0308803118317957</v>
      </c>
      <c r="D23" s="15">
        <f>SUM('Dehydrated onions:Potato chips'!F24)</f>
        <v>5.669027493121888</v>
      </c>
      <c r="E23" s="15">
        <f>SUM('Dehydrated onions:Potato chips'!H24)</f>
        <v>5.669027493121888</v>
      </c>
      <c r="F23" s="15">
        <f t="shared" si="0"/>
        <v>81.721536948580706</v>
      </c>
      <c r="G23" s="15">
        <f>SUM('Dehydrated onions:Potato chips'!K24)</f>
        <v>5.4422663933970128</v>
      </c>
      <c r="H23" s="15">
        <f>SUM('Dehydrated onions:Potato chips'!L24)</f>
        <v>0.23856510217630739</v>
      </c>
      <c r="I23" s="15">
        <f>SUM('Dehydrated onions:Potato chips'!M24)</f>
        <v>6.7632013641472266</v>
      </c>
      <c r="J23" s="15">
        <f>SUM('Dehydrated onions:Potato chips'!P24)</f>
        <v>33.29433326650927</v>
      </c>
      <c r="K23" s="191">
        <f>SUM('Dehydrated onions:Potato chips'!Q24)</f>
        <v>0.23750988985482274</v>
      </c>
      <c r="L23" s="119"/>
    </row>
    <row r="24" spans="1:12" ht="13.8" customHeight="1" x14ac:dyDescent="0.25">
      <c r="A24" s="13">
        <v>1990</v>
      </c>
      <c r="B24" s="15">
        <f>SUM('Dehydrated onions:Potato chips'!B25)</f>
        <v>31.192960127692579</v>
      </c>
      <c r="C24" s="15">
        <f>SUM('Dehydrated onions:Potato chips'!D25)</f>
        <v>6.0181714111874234</v>
      </c>
      <c r="D24" s="15">
        <f>SUM('Dehydrated onions:Potato chips'!F25)</f>
        <v>5.6570811265161778</v>
      </c>
      <c r="E24" s="15">
        <f>SUM('Dehydrated onions:Potato chips'!H25)</f>
        <v>5.6570811265161778</v>
      </c>
      <c r="F24" s="15">
        <f t="shared" si="0"/>
        <v>82.589668119909661</v>
      </c>
      <c r="G24" s="15">
        <f>SUM('Dehydrated onions:Potato chips'!K25)</f>
        <v>5.4307978814555309</v>
      </c>
      <c r="H24" s="15">
        <f>SUM('Dehydrated onions:Potato chips'!L25)</f>
        <v>0.23806237288572188</v>
      </c>
      <c r="I24" s="15">
        <f>SUM('Dehydrated onions:Potato chips'!M25)</f>
        <v>6.7489492401237721</v>
      </c>
      <c r="J24" s="15">
        <f>SUM('Dehydrated onions:Potato chips'!P25)</f>
        <v>32.499081507509928</v>
      </c>
      <c r="K24" s="191">
        <f>SUM('Dehydrated onions:Potato chips'!Q25)</f>
        <v>0.2362718213344189</v>
      </c>
      <c r="L24" s="119"/>
    </row>
    <row r="25" spans="1:12" ht="13.8" customHeight="1" x14ac:dyDescent="0.25">
      <c r="A25" s="19">
        <v>1991</v>
      </c>
      <c r="B25" s="21">
        <f>SUM('Dehydrated onions:Potato chips'!B26)</f>
        <v>32.552366617401667</v>
      </c>
      <c r="C25" s="21">
        <f>SUM('Dehydrated onions:Potato chips'!D26)</f>
        <v>6.312786321039825</v>
      </c>
      <c r="D25" s="21">
        <f>SUM('Dehydrated onions:Potato chips'!F26)</f>
        <v>5.9340191417774353</v>
      </c>
      <c r="E25" s="21">
        <f>SUM('Dehydrated onions:Potato chips'!H26)</f>
        <v>5.9340191417774353</v>
      </c>
      <c r="F25" s="21">
        <f t="shared" si="0"/>
        <v>82.500017761961885</v>
      </c>
      <c r="G25" s="21">
        <f>SUM('Dehydrated onions:Potato chips'!K26)</f>
        <v>5.6966583761063374</v>
      </c>
      <c r="H25" s="21">
        <f>SUM('Dehydrated onions:Potato chips'!L26)</f>
        <v>0.24971653155534632</v>
      </c>
      <c r="I25" s="21">
        <f>SUM('Dehydrated onions:Potato chips'!M26)</f>
        <v>7.0793388113282898</v>
      </c>
      <c r="J25" s="21">
        <f>SUM('Dehydrated onions:Potato chips'!P26)</f>
        <v>34.11031695116089</v>
      </c>
      <c r="K25" s="192">
        <f>SUM('Dehydrated onions:Potato chips'!Q26)</f>
        <v>0.24766417025578685</v>
      </c>
      <c r="L25" s="119"/>
    </row>
    <row r="26" spans="1:12" ht="13.8" customHeight="1" x14ac:dyDescent="0.25">
      <c r="A26" s="19">
        <v>1992</v>
      </c>
      <c r="B26" s="21">
        <f>SUM('Dehydrated onions:Potato chips'!B27)</f>
        <v>31.236531188019185</v>
      </c>
      <c r="C26" s="21">
        <f>SUM('Dehydrated onions:Potato chips'!D27)</f>
        <v>6.1137269371051346</v>
      </c>
      <c r="D26" s="21">
        <f>SUM('Dehydrated onions:Potato chips'!F27)</f>
        <v>5.7469033208788263</v>
      </c>
      <c r="E26" s="21">
        <f>SUM('Dehydrated onions:Potato chips'!H27)</f>
        <v>5.7469033208788263</v>
      </c>
      <c r="F26" s="21">
        <f t="shared" si="0"/>
        <v>82.337900598387392</v>
      </c>
      <c r="G26" s="21">
        <f>SUM('Dehydrated onions:Potato chips'!K27)</f>
        <v>5.5170271880436736</v>
      </c>
      <c r="H26" s="21">
        <f>SUM('Dehydrated onions:Potato chips'!L27)</f>
        <v>0.24184228769506511</v>
      </c>
      <c r="I26" s="21">
        <f>SUM('Dehydrated onions:Potato chips'!M27)</f>
        <v>6.8561079350112486</v>
      </c>
      <c r="J26" s="21">
        <f>SUM('Dehydrated onions:Potato chips'!P27)</f>
        <v>33.226578063015864</v>
      </c>
      <c r="K26" s="192">
        <f>SUM('Dehydrated onions:Potato chips'!Q27)</f>
        <v>0.24006539795924209</v>
      </c>
      <c r="L26" s="119"/>
    </row>
    <row r="27" spans="1:12" ht="13.8" customHeight="1" x14ac:dyDescent="0.25">
      <c r="A27" s="19">
        <v>1993</v>
      </c>
      <c r="B27" s="21">
        <f>SUM('Dehydrated onions:Potato chips'!B28)</f>
        <v>33.135377631073382</v>
      </c>
      <c r="C27" s="21">
        <f>SUM('Dehydrated onions:Potato chips'!D28)</f>
        <v>6.4158647877230255</v>
      </c>
      <c r="D27" s="21">
        <f>SUM('Dehydrated onions:Potato chips'!F28)</f>
        <v>6.0309129004596436</v>
      </c>
      <c r="E27" s="21">
        <f>SUM('Dehydrated onions:Potato chips'!H28)</f>
        <v>6.0309129004596436</v>
      </c>
      <c r="F27" s="21">
        <f t="shared" si="0"/>
        <v>82.527205668506184</v>
      </c>
      <c r="G27" s="21">
        <f>SUM('Dehydrated onions:Potato chips'!K28)</f>
        <v>5.7896763844412575</v>
      </c>
      <c r="H27" s="21">
        <f>SUM('Dehydrated onions:Potato chips'!L28)</f>
        <v>0.2537940332905757</v>
      </c>
      <c r="I27" s="21">
        <f>SUM('Dehydrated onions:Potato chips'!M28)</f>
        <v>7.194933946771175</v>
      </c>
      <c r="J27" s="21">
        <f>SUM('Dehydrated onions:Potato chips'!P28)</f>
        <v>34.689132942419768</v>
      </c>
      <c r="K27" s="192">
        <f>SUM('Dehydrated onions:Potato chips'!Q28)</f>
        <v>0.25185315848524725</v>
      </c>
      <c r="L27" s="119"/>
    </row>
    <row r="28" spans="1:12" ht="13.8" customHeight="1" x14ac:dyDescent="0.25">
      <c r="A28" s="19">
        <v>1994</v>
      </c>
      <c r="B28" s="21">
        <f>SUM('Dehydrated onions:Potato chips'!B29)</f>
        <v>30.364224389396284</v>
      </c>
      <c r="C28" s="21">
        <f>SUM('Dehydrated onions:Potato chips'!D29)</f>
        <v>5.9247615860346388</v>
      </c>
      <c r="D28" s="21">
        <f>SUM('Dehydrated onions:Potato chips'!F29)</f>
        <v>5.5692758908725599</v>
      </c>
      <c r="E28" s="21">
        <f>SUM('Dehydrated onions:Potato chips'!H29)</f>
        <v>5.5692758908725599</v>
      </c>
      <c r="F28" s="21">
        <f t="shared" si="0"/>
        <v>82.392091473593666</v>
      </c>
      <c r="G28" s="21">
        <f>SUM('Dehydrated onions:Potato chips'!K29)</f>
        <v>5.3465048552376579</v>
      </c>
      <c r="H28" s="21">
        <f>SUM('Dehydrated onions:Potato chips'!L29)</f>
        <v>0.23436733612000693</v>
      </c>
      <c r="I28" s="21">
        <f>SUM('Dehydrated onions:Potato chips'!M29)</f>
        <v>6.6441967953341354</v>
      </c>
      <c r="J28" s="21">
        <f>SUM('Dehydrated onions:Potato chips'!P29)</f>
        <v>32.067957413549351</v>
      </c>
      <c r="K28" s="192">
        <f>SUM('Dehydrated onions:Potato chips'!Q29)</f>
        <v>0.23234971092394985</v>
      </c>
      <c r="L28" s="119"/>
    </row>
    <row r="29" spans="1:12" ht="13.8" customHeight="1" x14ac:dyDescent="0.25">
      <c r="A29" s="19">
        <v>1995</v>
      </c>
      <c r="B29" s="21">
        <f>SUM('Dehydrated onions:Potato chips'!B30)</f>
        <v>30.646302306823678</v>
      </c>
      <c r="C29" s="21">
        <f>SUM('Dehydrated onions:Potato chips'!D30)</f>
        <v>5.9445718872439741</v>
      </c>
      <c r="D29" s="21">
        <f>SUM('Dehydrated onions:Potato chips'!F30)</f>
        <v>5.587897574009336</v>
      </c>
      <c r="E29" s="21">
        <f>SUM('Dehydrated onions:Potato chips'!H30)</f>
        <v>5.587897574009336</v>
      </c>
      <c r="F29" s="21">
        <f t="shared" si="0"/>
        <v>82.495827335572116</v>
      </c>
      <c r="G29" s="21">
        <f>SUM('Dehydrated onions:Potato chips'!K30)</f>
        <v>5.3643816710489629</v>
      </c>
      <c r="H29" s="21">
        <f>SUM('Dehydrated onions:Potato chips'!L30)</f>
        <v>0.2351509773610504</v>
      </c>
      <c r="I29" s="21">
        <f>SUM('Dehydrated onions:Potato chips'!M30)</f>
        <v>6.6664126326970994</v>
      </c>
      <c r="J29" s="21">
        <f>SUM('Dehydrated onions:Potato chips'!P30)</f>
        <v>32.102481006982572</v>
      </c>
      <c r="K29" s="192">
        <f>SUM('Dehydrated onions:Potato chips'!Q30)</f>
        <v>0.23314835219256663</v>
      </c>
      <c r="L29" s="119"/>
    </row>
    <row r="30" spans="1:12" ht="13.8" customHeight="1" x14ac:dyDescent="0.25">
      <c r="A30" s="13">
        <v>1996</v>
      </c>
      <c r="B30" s="15">
        <f>SUM('Dehydrated onions:Potato chips'!B31)</f>
        <v>33.690675052527752</v>
      </c>
      <c r="C30" s="15">
        <f>SUM('Dehydrated onions:Potato chips'!D31)</f>
        <v>6.390536728391524</v>
      </c>
      <c r="D30" s="15">
        <f>SUM('Dehydrated onions:Potato chips'!F31)</f>
        <v>6.0071045246880335</v>
      </c>
      <c r="E30" s="15">
        <f>SUM('Dehydrated onions:Potato chips'!H31)</f>
        <v>6.0071045246880335</v>
      </c>
      <c r="F30" s="15">
        <f t="shared" si="0"/>
        <v>82.883037117216105</v>
      </c>
      <c r="G30" s="15">
        <f>SUM('Dehydrated onions:Potato chips'!K31)</f>
        <v>5.7668203437005117</v>
      </c>
      <c r="H30" s="15">
        <f>SUM('Dehydrated onions:Potato chips'!L31)</f>
        <v>0.25279212465536488</v>
      </c>
      <c r="I30" s="15">
        <f>SUM('Dehydrated onions:Potato chips'!M31)</f>
        <v>7.1665303379172656</v>
      </c>
      <c r="J30" s="15">
        <f>SUM('Dehydrated onions:Potato chips'!P31)</f>
        <v>33.898699780683188</v>
      </c>
      <c r="K30" s="191">
        <f>SUM('Dehydrated onions:Potato chips'!Q31)</f>
        <v>0.24971172248808426</v>
      </c>
      <c r="L30" s="119"/>
    </row>
    <row r="31" spans="1:12" ht="13.8" customHeight="1" x14ac:dyDescent="0.25">
      <c r="A31" s="13">
        <v>1997</v>
      </c>
      <c r="B31" s="15">
        <f>SUM('Dehydrated onions:Potato chips'!B32)</f>
        <v>31.609745720506979</v>
      </c>
      <c r="C31" s="15">
        <f>SUM('Dehydrated onions:Potato chips'!D32)</f>
        <v>5.9981594564391898</v>
      </c>
      <c r="D31" s="15">
        <f>SUM('Dehydrated onions:Potato chips'!F32)</f>
        <v>5.6382698890528387</v>
      </c>
      <c r="E31" s="15">
        <f>SUM('Dehydrated onions:Potato chips'!H32)</f>
        <v>5.6382698890528387</v>
      </c>
      <c r="F31" s="15">
        <f t="shared" si="0"/>
        <v>82.876359900677144</v>
      </c>
      <c r="G31" s="15">
        <f>SUM('Dehydrated onions:Potato chips'!K32)</f>
        <v>5.4127390934907247</v>
      </c>
      <c r="H31" s="15">
        <f>SUM('Dehydrated onions:Potato chips'!L32)</f>
        <v>0.23727075478315507</v>
      </c>
      <c r="I31" s="15">
        <f>SUM('Dehydrated onions:Potato chips'!M32)</f>
        <v>6.7265072627250557</v>
      </c>
      <c r="J31" s="15">
        <f>SUM('Dehydrated onions:Potato chips'!P32)</f>
        <v>31.841226106617121</v>
      </c>
      <c r="K31" s="191">
        <f>SUM('Dehydrated onions:Potato chips'!Q32)</f>
        <v>0.23443972716516037</v>
      </c>
      <c r="L31" s="119"/>
    </row>
    <row r="32" spans="1:12" ht="13.8" customHeight="1" x14ac:dyDescent="0.25">
      <c r="A32" s="13">
        <v>1998</v>
      </c>
      <c r="B32" s="15">
        <f>SUM('Dehydrated onions:Potato chips'!B33)</f>
        <v>31.909193537040721</v>
      </c>
      <c r="C32" s="15">
        <f>SUM('Dehydrated onions:Potato chips'!D33)</f>
        <v>5.9368832233249629</v>
      </c>
      <c r="D32" s="15">
        <f>SUM('Dehydrated onions:Potato chips'!F33)</f>
        <v>5.5806702299254649</v>
      </c>
      <c r="E32" s="15">
        <f>SUM('Dehydrated onions:Potato chips'!H33)</f>
        <v>5.5806702299254649</v>
      </c>
      <c r="F32" s="15">
        <f t="shared" si="0"/>
        <v>83.210345273974298</v>
      </c>
      <c r="G32" s="15">
        <f>SUM('Dehydrated onions:Potato chips'!K33)</f>
        <v>5.3574434207284467</v>
      </c>
      <c r="H32" s="15">
        <f>SUM('Dehydrated onions:Potato chips'!L33)</f>
        <v>0.23484683488124697</v>
      </c>
      <c r="I32" s="15">
        <f>SUM('Dehydrated onions:Potato chips'!M33)</f>
        <v>6.6577903454659104</v>
      </c>
      <c r="J32" s="15">
        <f>SUM('Dehydrated onions:Potato chips'!P33)</f>
        <v>31.106875154389925</v>
      </c>
      <c r="K32" s="191">
        <f>SUM('Dehydrated onions:Potato chips'!Q33)</f>
        <v>0.23160306212546233</v>
      </c>
      <c r="L32" s="119"/>
    </row>
    <row r="33" spans="1:12" ht="13.8" customHeight="1" x14ac:dyDescent="0.25">
      <c r="A33" s="13">
        <v>1999</v>
      </c>
      <c r="B33" s="15">
        <f>SUM('Dehydrated onions:Potato chips'!B34)</f>
        <v>30.078617286739828</v>
      </c>
      <c r="C33" s="15">
        <f>SUM('Dehydrated onions:Potato chips'!D34)</f>
        <v>5.7688670676916249</v>
      </c>
      <c r="D33" s="15">
        <f>SUM('Dehydrated onions:Potato chips'!F34)</f>
        <v>5.4227350436301265</v>
      </c>
      <c r="E33" s="15">
        <f>SUM('Dehydrated onions:Potato chips'!H34)</f>
        <v>5.4227350436301265</v>
      </c>
      <c r="F33" s="15">
        <f t="shared" si="0"/>
        <v>82.692603212914605</v>
      </c>
      <c r="G33" s="15">
        <f>SUM('Dehydrated onions:Potato chips'!K34)</f>
        <v>5.205825641884922</v>
      </c>
      <c r="H33" s="15">
        <f>SUM('Dehydrated onions:Potato chips'!L34)</f>
        <v>0.22820057608262673</v>
      </c>
      <c r="I33" s="15">
        <f>SUM('Dehydrated onions:Potato chips'!M34)</f>
        <v>6.4693722316544253</v>
      </c>
      <c r="J33" s="15">
        <f>SUM('Dehydrated onions:Potato chips'!P34)</f>
        <v>31.057860380845611</v>
      </c>
      <c r="K33" s="191">
        <f>SUM('Dehydrated onions:Potato chips'!Q34)</f>
        <v>0.2264295511178171</v>
      </c>
      <c r="L33" s="119"/>
    </row>
    <row r="34" spans="1:12" ht="13.8" customHeight="1" x14ac:dyDescent="0.25">
      <c r="A34" s="13">
        <v>2000</v>
      </c>
      <c r="B34" s="15">
        <f>SUM('Dehydrated onions:Potato chips'!B35)</f>
        <v>32.902202697912429</v>
      </c>
      <c r="C34" s="15">
        <f>SUM('Dehydrated onions:Potato chips'!D35)</f>
        <v>6.2010527267377986</v>
      </c>
      <c r="D34" s="15">
        <f>SUM('Dehydrated onions:Potato chips'!F35)</f>
        <v>5.8289895631335309</v>
      </c>
      <c r="E34" s="15">
        <f>SUM('Dehydrated onions:Potato chips'!H35)</f>
        <v>5.8289895631335309</v>
      </c>
      <c r="F34" s="15">
        <f t="shared" si="0"/>
        <v>82.992536907070871</v>
      </c>
      <c r="G34" s="15">
        <f>SUM('Dehydrated onions:Potato chips'!K35)</f>
        <v>5.5958299806081895</v>
      </c>
      <c r="H34" s="15">
        <f>SUM('Dehydrated onions:Potato chips'!L35)</f>
        <v>0.24529665668419465</v>
      </c>
      <c r="I34" s="15">
        <f>SUM('Dehydrated onions:Potato chips'!M35)</f>
        <v>6.9540375686685749</v>
      </c>
      <c r="J34" s="15">
        <f>SUM('Dehydrated onions:Potato chips'!P35)</f>
        <v>32.853880693673361</v>
      </c>
      <c r="K34" s="191">
        <f>SUM('Dehydrated onions:Potato chips'!Q35)</f>
        <v>0.24247982521551736</v>
      </c>
      <c r="L34" s="119"/>
    </row>
    <row r="35" spans="1:12" ht="13.8" customHeight="1" x14ac:dyDescent="0.25">
      <c r="A35" s="19">
        <v>2001</v>
      </c>
      <c r="B35" s="21">
        <f>SUM('Dehydrated onions:Potato chips'!B36)</f>
        <v>33.199038672205454</v>
      </c>
      <c r="C35" s="21">
        <f>SUM('Dehydrated onions:Potato chips'!D36)</f>
        <v>6.4439306389526143</v>
      </c>
      <c r="D35" s="21">
        <f>SUM('Dehydrated onions:Potato chips'!F36)</f>
        <v>6.0572948006154572</v>
      </c>
      <c r="E35" s="21">
        <f>SUM('Dehydrated onions:Potato chips'!H36)</f>
        <v>6.0572948006154572</v>
      </c>
      <c r="F35" s="21">
        <f t="shared" si="0"/>
        <v>82.484423522000313</v>
      </c>
      <c r="G35" s="21">
        <f>SUM('Dehydrated onions:Potato chips'!K36)</f>
        <v>5.8150030085908391</v>
      </c>
      <c r="H35" s="21">
        <f>SUM('Dehydrated onions:Potato chips'!L36)</f>
        <v>0.25490424147247515</v>
      </c>
      <c r="I35" s="21">
        <f>SUM('Dehydrated onions:Potato chips'!M36)</f>
        <v>7.2264077936239346</v>
      </c>
      <c r="J35" s="21">
        <f>SUM('Dehydrated onions:Potato chips'!P36)</f>
        <v>34.756268352884561</v>
      </c>
      <c r="K35" s="192">
        <f>SUM('Dehydrated onions:Potato chips'!Q36)</f>
        <v>0.25256252781301586</v>
      </c>
      <c r="L35" s="119"/>
    </row>
    <row r="36" spans="1:12" ht="13.8" customHeight="1" x14ac:dyDescent="0.25">
      <c r="A36" s="19">
        <v>2002</v>
      </c>
      <c r="B36" s="21">
        <f>SUM('Dehydrated onions:Potato chips'!B37)</f>
        <v>32.079531830217434</v>
      </c>
      <c r="C36" s="21">
        <f>SUM('Dehydrated onions:Potato chips'!D37)</f>
        <v>6.1696279273464274</v>
      </c>
      <c r="D36" s="21">
        <f>SUM('Dehydrated onions:Potato chips'!F37)</f>
        <v>5.7994502517056423</v>
      </c>
      <c r="E36" s="21">
        <f>SUM('Dehydrated onions:Potato chips'!H37)</f>
        <v>5.7994502517056423</v>
      </c>
      <c r="F36" s="21">
        <f t="shared" si="0"/>
        <v>82.644783374322458</v>
      </c>
      <c r="G36" s="21">
        <f>SUM('Dehydrated onions:Potato chips'!K37)</f>
        <v>5.5674722416374163</v>
      </c>
      <c r="H36" s="21">
        <f>SUM('Dehydrated onions:Potato chips'!L37)</f>
        <v>0.24405357771561276</v>
      </c>
      <c r="I36" s="21">
        <f>SUM('Dehydrated onions:Potato chips'!M37)</f>
        <v>6.918796901448764</v>
      </c>
      <c r="J36" s="21">
        <f>SUM('Dehydrated onions:Potato chips'!P37)</f>
        <v>33.081866240576254</v>
      </c>
      <c r="K36" s="192">
        <f>SUM('Dehydrated onions:Potato chips'!Q37)</f>
        <v>0.24159701967412189</v>
      </c>
      <c r="L36" s="119"/>
    </row>
    <row r="37" spans="1:12" ht="13.8" customHeight="1" x14ac:dyDescent="0.25">
      <c r="A37" s="19">
        <v>2003</v>
      </c>
      <c r="B37" s="21">
        <f>SUM('Dehydrated onions:Potato chips'!B38)</f>
        <v>34.4816442778069</v>
      </c>
      <c r="C37" s="21">
        <f>SUM('Dehydrated onions:Potato chips'!D38)</f>
        <v>6.5773011886301589</v>
      </c>
      <c r="D37" s="21">
        <f>SUM('Dehydrated onions:Potato chips'!F38)</f>
        <v>6.1826631173123499</v>
      </c>
      <c r="E37" s="21">
        <f>SUM('Dehydrated onions:Potato chips'!H38)</f>
        <v>6.1826631173123499</v>
      </c>
      <c r="F37" s="21">
        <f t="shared" si="0"/>
        <v>82.786909624144656</v>
      </c>
      <c r="G37" s="21">
        <f>SUM('Dehydrated onions:Potato chips'!K38)</f>
        <v>5.9353565926198559</v>
      </c>
      <c r="H37" s="21">
        <f>SUM('Dehydrated onions:Potato chips'!L38)</f>
        <v>0.2601800150189526</v>
      </c>
      <c r="I37" s="21">
        <f>SUM('Dehydrated onions:Potato chips'!M38)</f>
        <v>7.375973335779797</v>
      </c>
      <c r="J37" s="21">
        <f>SUM('Dehydrated onions:Potato chips'!P38)</f>
        <v>35.170908277521882</v>
      </c>
      <c r="K37" s="192">
        <f>SUM('Dehydrated onions:Potato chips'!Q38)</f>
        <v>0.25764984789917617</v>
      </c>
      <c r="L37" s="119"/>
    </row>
    <row r="38" spans="1:12" ht="13.8" customHeight="1" x14ac:dyDescent="0.25">
      <c r="A38" s="19">
        <v>2004</v>
      </c>
      <c r="B38" s="21">
        <f>SUM('Dehydrated onions:Potato chips'!B39)</f>
        <v>31.681366257610811</v>
      </c>
      <c r="C38" s="21">
        <f>SUM('Dehydrated onions:Potato chips'!D39)</f>
        <v>6.1193120774191945</v>
      </c>
      <c r="D38" s="21">
        <f>SUM('Dehydrated onions:Potato chips'!F39)</f>
        <v>5.7521533527740427</v>
      </c>
      <c r="E38" s="21">
        <f>SUM('Dehydrated onions:Potato chips'!H39)</f>
        <v>5.7521533527740427</v>
      </c>
      <c r="F38" s="21">
        <f t="shared" si="0"/>
        <v>82.569983965459457</v>
      </c>
      <c r="G38" s="21">
        <f>SUM('Dehydrated onions:Potato chips'!K39)</f>
        <v>5.5220672186630813</v>
      </c>
      <c r="H38" s="21">
        <f>SUM('Dehydrated onions:Potato chips'!L39)</f>
        <v>0.24206322054413504</v>
      </c>
      <c r="I38" s="21">
        <f>SUM('Dehydrated onions:Potato chips'!M39)</f>
        <v>6.8623712708159568</v>
      </c>
      <c r="J38" s="21">
        <f>SUM('Dehydrated onions:Potato chips'!P39)</f>
        <v>32.966022416724144</v>
      </c>
      <c r="K38" s="192">
        <f>SUM('Dehydrated onions:Potato chips'!Q39)</f>
        <v>0.23993291975814457</v>
      </c>
      <c r="L38" s="119"/>
    </row>
    <row r="39" spans="1:12" ht="13.8" customHeight="1" x14ac:dyDescent="0.25">
      <c r="A39" s="19">
        <v>2005</v>
      </c>
      <c r="B39" s="21">
        <f>SUM('Dehydrated onions:Potato chips'!B40)</f>
        <v>29.969588950553998</v>
      </c>
      <c r="C39" s="21">
        <f>SUM('Dehydrated onions:Potato chips'!D40)</f>
        <v>5.8483574650362273</v>
      </c>
      <c r="D39" s="21">
        <f>SUM('Dehydrated onions:Potato chips'!F40)</f>
        <v>5.4974560171340539</v>
      </c>
      <c r="E39" s="21">
        <f>SUM('Dehydrated onions:Potato chips'!H40)</f>
        <v>5.4974560171340539</v>
      </c>
      <c r="F39" s="21">
        <f t="shared" si="0"/>
        <v>82.390289752869194</v>
      </c>
      <c r="G39" s="21">
        <f>SUM('Dehydrated onions:Potato chips'!K40)</f>
        <v>5.2775577764486918</v>
      </c>
      <c r="H39" s="21">
        <f>SUM('Dehydrated onions:Potato chips'!L40)</f>
        <v>0.23134499841966866</v>
      </c>
      <c r="I39" s="21">
        <f>SUM('Dehydrated onions:Potato chips'!M40)</f>
        <v>6.5585150326983968</v>
      </c>
      <c r="J39" s="21">
        <f>SUM('Dehydrated onions:Potato chips'!P40)</f>
        <v>31.68667582076268</v>
      </c>
      <c r="K39" s="192">
        <f>SUM('Dehydrated onions:Potato chips'!Q40)</f>
        <v>0.22945416504416266</v>
      </c>
      <c r="L39" s="119"/>
    </row>
    <row r="40" spans="1:12" ht="13.8" customHeight="1" x14ac:dyDescent="0.25">
      <c r="A40" s="13">
        <v>2006</v>
      </c>
      <c r="B40" s="15">
        <f>SUM('Dehydrated onions:Potato chips'!B41)</f>
        <v>32.818283513122623</v>
      </c>
      <c r="C40" s="15">
        <f>SUM('Dehydrated onions:Potato chips'!D41)</f>
        <v>6.4980931793889898</v>
      </c>
      <c r="D40" s="15">
        <f>SUM('Dehydrated onions:Potato chips'!F41)</f>
        <v>6.1082075886256497</v>
      </c>
      <c r="E40" s="15">
        <f>SUM('Dehydrated onions:Potato chips'!H41)</f>
        <v>6.1082075886256497</v>
      </c>
      <c r="F40" s="15">
        <f t="shared" si="0"/>
        <v>82.132279152455027</v>
      </c>
      <c r="G40" s="15">
        <f>SUM('Dehydrated onions:Potato chips'!K41)</f>
        <v>5.8638792850806238</v>
      </c>
      <c r="H40" s="15">
        <f>SUM('Dehydrated onions:Potato chips'!L41)</f>
        <v>0.2570467631816164</v>
      </c>
      <c r="I40" s="15">
        <f>SUM('Dehydrated onions:Potato chips'!M41)</f>
        <v>7.2871472128172332</v>
      </c>
      <c r="J40" s="15">
        <f>SUM('Dehydrated onions:Potato chips'!P41)</f>
        <v>35.621053217059242</v>
      </c>
      <c r="K40" s="191">
        <f>SUM('Dehydrated onions:Potato chips'!Q41)</f>
        <v>0.25560670839693056</v>
      </c>
      <c r="L40" s="119"/>
    </row>
    <row r="41" spans="1:12" ht="13.8" customHeight="1" x14ac:dyDescent="0.25">
      <c r="A41" s="13">
        <v>2007</v>
      </c>
      <c r="B41" s="15">
        <f>SUM('Dehydrated onions:Potato chips'!B42)</f>
        <v>32.632815551627431</v>
      </c>
      <c r="C41" s="15">
        <f>SUM('Dehydrated onions:Potato chips'!D42)</f>
        <v>6.4907884827542439</v>
      </c>
      <c r="D41" s="15">
        <f>SUM('Dehydrated onions:Potato chips'!F42)</f>
        <v>6.10134117378899</v>
      </c>
      <c r="E41" s="15">
        <f>SUM('Dehydrated onions:Potato chips'!H42)</f>
        <v>6.10134117378899</v>
      </c>
      <c r="F41" s="15">
        <f t="shared" si="0"/>
        <v>82.050928098524679</v>
      </c>
      <c r="G41" s="15">
        <f>SUM('Dehydrated onions:Potato chips'!K42)</f>
        <v>5.85728752683743</v>
      </c>
      <c r="H41" s="15">
        <f>SUM('Dehydrated onions:Potato chips'!L42)</f>
        <v>0.25675780939561338</v>
      </c>
      <c r="I41" s="15">
        <f>SUM('Dehydrated onions:Potato chips'!M42)</f>
        <v>7.2789555174609415</v>
      </c>
      <c r="J41" s="15">
        <f>SUM('Dehydrated onions:Potato chips'!P42)</f>
        <v>35.576780593247292</v>
      </c>
      <c r="K41" s="191">
        <f>SUM('Dehydrated onions:Potato chips'!Q42)</f>
        <v>0.25509264459295478</v>
      </c>
      <c r="L41" s="119"/>
    </row>
    <row r="42" spans="1:12" ht="13.8" customHeight="1" x14ac:dyDescent="0.25">
      <c r="A42" s="13">
        <v>2008</v>
      </c>
      <c r="B42" s="15">
        <f>SUM('Dehydrated onions:Potato chips'!B43)</f>
        <v>29.573401783354974</v>
      </c>
      <c r="C42" s="15">
        <f>SUM('Dehydrated onions:Potato chips'!D43)</f>
        <v>5.7434137801376846</v>
      </c>
      <c r="D42" s="15">
        <f>SUM('Dehydrated onions:Potato chips'!F43)</f>
        <v>5.3988089533294232</v>
      </c>
      <c r="E42" s="15">
        <f>SUM('Dehydrated onions:Potato chips'!H43)</f>
        <v>5.3988089533294232</v>
      </c>
      <c r="F42" s="15">
        <f t="shared" si="0"/>
        <v>82.474601220501611</v>
      </c>
      <c r="G42" s="15">
        <f>SUM('Dehydrated onions:Potato chips'!K43)</f>
        <v>5.1828565951962471</v>
      </c>
      <c r="H42" s="15">
        <f>SUM('Dehydrated onions:Potato chips'!L43)</f>
        <v>0.22719371376202727</v>
      </c>
      <c r="I42" s="15">
        <f>SUM('Dehydrated onions:Potato chips'!M43)</f>
        <v>6.4408281882965923</v>
      </c>
      <c r="J42" s="15">
        <f>SUM('Dehydrated onions:Potato chips'!P43)</f>
        <v>31.075689922621162</v>
      </c>
      <c r="K42" s="191">
        <f>SUM('Dehydrated onions:Potato chips'!Q43)</f>
        <v>0.22540151719215956</v>
      </c>
      <c r="L42" s="119"/>
    </row>
    <row r="43" spans="1:12" ht="13.8" customHeight="1" x14ac:dyDescent="0.25">
      <c r="A43" s="13">
        <v>2009</v>
      </c>
      <c r="B43" s="15">
        <f>SUM('Dehydrated onions:Potato chips'!B44)</f>
        <v>27.396897573468511</v>
      </c>
      <c r="C43" s="15">
        <f>SUM('Dehydrated onions:Potato chips'!D44)</f>
        <v>5.2129660243708029</v>
      </c>
      <c r="D43" s="15">
        <f>SUM('Dehydrated onions:Potato chips'!F44)</f>
        <v>4.9001880629085548</v>
      </c>
      <c r="E43" s="15">
        <f>SUM('Dehydrated onions:Potato chips'!H44)</f>
        <v>4.9001880629085548</v>
      </c>
      <c r="F43" s="15">
        <f t="shared" si="0"/>
        <v>82.829513714911286</v>
      </c>
      <c r="G43" s="15">
        <f>SUM('Dehydrated onions:Potato chips'!K44)</f>
        <v>4.7041805403922119</v>
      </c>
      <c r="H43" s="15">
        <f>SUM('Dehydrated onions:Potato chips'!L44)</f>
        <v>0.20621065382541204</v>
      </c>
      <c r="I43" s="15">
        <f>SUM('Dehydrated onions:Potato chips'!M44)</f>
        <v>5.8459689306235187</v>
      </c>
      <c r="J43" s="15">
        <f>SUM('Dehydrated onions:Potato chips'!P44)</f>
        <v>27.894615622196664</v>
      </c>
      <c r="K43" s="191">
        <f>SUM('Dehydrated onions:Potato chips'!Q44)</f>
        <v>0.20436522847798633</v>
      </c>
      <c r="L43" s="119"/>
    </row>
    <row r="44" spans="1:12" ht="13.8" customHeight="1" x14ac:dyDescent="0.25">
      <c r="A44" s="13">
        <v>2010</v>
      </c>
      <c r="B44" s="15">
        <f>SUM('Dehydrated onions:Potato chips'!B45)</f>
        <v>27.546595109923587</v>
      </c>
      <c r="C44" s="15">
        <f>SUM('Dehydrated onions:Potato chips'!D45)</f>
        <v>5.3926783440507311</v>
      </c>
      <c r="D44" s="15">
        <f>SUM('Dehydrated onions:Potato chips'!F45)</f>
        <v>5.0691176434076866</v>
      </c>
      <c r="E44" s="15">
        <f>SUM('Dehydrated onions:Potato chips'!H45)</f>
        <v>5.0691176434076866</v>
      </c>
      <c r="F44" s="15">
        <f t="shared" si="0"/>
        <v>82.334103658719371</v>
      </c>
      <c r="G44" s="15">
        <f>SUM('Dehydrated onions:Potato chips'!K45)</f>
        <v>4.8663529376713797</v>
      </c>
      <c r="H44" s="15">
        <f>SUM('Dehydrated onions:Potato chips'!L45)</f>
        <v>0.21331958082943034</v>
      </c>
      <c r="I44" s="15">
        <f>SUM('Dehydrated onions:Potato chips'!M45)</f>
        <v>6.0475034567239359</v>
      </c>
      <c r="J44" s="15">
        <f>SUM('Dehydrated onions:Potato chips'!P45)</f>
        <v>29.322599072887087</v>
      </c>
      <c r="K44" s="191">
        <f>SUM('Dehydrated onions:Potato chips'!Q45)</f>
        <v>0.21179182421647519</v>
      </c>
      <c r="L44" s="119"/>
    </row>
    <row r="45" spans="1:12" ht="13.8" customHeight="1" x14ac:dyDescent="0.25">
      <c r="A45" s="19">
        <v>2011</v>
      </c>
      <c r="B45" s="21">
        <f>SUM('Dehydrated onions:Potato chips'!B46)</f>
        <v>28.64219974132515</v>
      </c>
      <c r="C45" s="21">
        <f>SUM('Dehydrated onions:Potato chips'!D46)</f>
        <v>5.733070659797372</v>
      </c>
      <c r="D45" s="21">
        <f>SUM('Dehydrated onions:Potato chips'!F46)</f>
        <v>5.3890864202095301</v>
      </c>
      <c r="E45" s="21">
        <f>SUM('Dehydrated onions:Potato chips'!H46)</f>
        <v>5.3890864202095301</v>
      </c>
      <c r="F45" s="21">
        <f t="shared" si="0"/>
        <v>81.937410498758737</v>
      </c>
      <c r="G45" s="21">
        <f>SUM('Dehydrated onions:Potato chips'!K46)</f>
        <v>5.1735229634011493</v>
      </c>
      <c r="H45" s="21">
        <f>SUM('Dehydrated onions:Potato chips'!L46)</f>
        <v>0.22678456825868049</v>
      </c>
      <c r="I45" s="21">
        <f>SUM('Dehydrated onions:Potato chips'!M46)</f>
        <v>6.429229117849462</v>
      </c>
      <c r="J45" s="21">
        <f>SUM('Dehydrated onions:Potato chips'!P46)</f>
        <v>31.611568006709458</v>
      </c>
      <c r="K45" s="192">
        <f>SUM('Dehydrated onions:Potato chips'!Q46)</f>
        <v>0.22566686001273634</v>
      </c>
      <c r="L45" s="119"/>
    </row>
    <row r="46" spans="1:12" ht="13.8" customHeight="1" x14ac:dyDescent="0.25">
      <c r="A46" s="19">
        <v>2012</v>
      </c>
      <c r="B46" s="21">
        <f>SUM('Dehydrated onions:Potato chips'!B47)</f>
        <v>32.716945554713526</v>
      </c>
      <c r="C46" s="21">
        <f>SUM('Dehydrated onions:Potato chips'!D47)</f>
        <v>6.3905615044198569</v>
      </c>
      <c r="D46" s="21">
        <f>SUM('Dehydrated onions:Potato chips'!F47)</f>
        <v>6.0071278141546651</v>
      </c>
      <c r="E46" s="21">
        <f>SUM('Dehydrated onions:Potato chips'!H47)</f>
        <v>6.0071278141546651</v>
      </c>
      <c r="F46" s="21">
        <f t="shared" si="0"/>
        <v>82.373529668457536</v>
      </c>
      <c r="G46" s="21">
        <f>SUM('Dehydrated onions:Potato chips'!K47)</f>
        <v>5.7668427015884784</v>
      </c>
      <c r="H46" s="21">
        <f>SUM('Dehydrated onions:Potato chips'!L47)</f>
        <v>0.25279310472716621</v>
      </c>
      <c r="I46" s="21">
        <f>SUM('Dehydrated onions:Potato chips'!M47)</f>
        <v>7.1665581224627974</v>
      </c>
      <c r="J46" s="21">
        <f>SUM('Dehydrated onions:Potato chips'!P47)</f>
        <v>34.652876066180518</v>
      </c>
      <c r="K46" s="192">
        <f>SUM('Dehydrated onions:Potato chips'!Q47)</f>
        <v>0.25077530301018225</v>
      </c>
      <c r="L46" s="119"/>
    </row>
    <row r="47" spans="1:12" ht="13.8" customHeight="1" x14ac:dyDescent="0.25">
      <c r="A47" s="19">
        <v>2013</v>
      </c>
      <c r="B47" s="21">
        <f>SUM('Dehydrated onions:Potato chips'!B48)</f>
        <v>31.712219852703001</v>
      </c>
      <c r="C47" s="21">
        <f>SUM('Dehydrated onions:Potato chips'!D48)</f>
        <v>6.2837041152069224</v>
      </c>
      <c r="D47" s="21">
        <f>SUM('Dehydrated onions:Potato chips'!F48)</f>
        <v>5.9066818682945073</v>
      </c>
      <c r="E47" s="21">
        <f>SUM('Dehydrated onions:Potato chips'!H48)</f>
        <v>5.9066818682945073</v>
      </c>
      <c r="F47" s="21">
        <f t="shared" si="0"/>
        <v>82.119149589966639</v>
      </c>
      <c r="G47" s="21">
        <f>SUM('Dehydrated onions:Potato chips'!K48)</f>
        <v>5.6704145935627261</v>
      </c>
      <c r="H47" s="21">
        <f>SUM('Dehydrated onions:Potato chips'!L48)</f>
        <v>0.24856611916987292</v>
      </c>
      <c r="I47" s="21">
        <f>SUM('Dehydrated onions:Potato chips'!M48)</f>
        <v>7.0467251954063128</v>
      </c>
      <c r="J47" s="21">
        <f>SUM('Dehydrated onions:Potato chips'!P48)</f>
        <v>34.351832622012552</v>
      </c>
      <c r="K47" s="192">
        <f>SUM('Dehydrated onions:Potato chips'!Q48)</f>
        <v>0.24683375431457244</v>
      </c>
      <c r="L47" s="119"/>
    </row>
    <row r="48" spans="1:12" ht="13.8" customHeight="1" x14ac:dyDescent="0.25">
      <c r="A48" s="19">
        <v>2014</v>
      </c>
      <c r="B48" s="21">
        <f>SUM('Dehydrated onions:Potato chips'!B49)</f>
        <v>33.501161001976442</v>
      </c>
      <c r="C48" s="21">
        <f>SUM('Dehydrated onions:Potato chips'!D49)</f>
        <v>6.743772822011695</v>
      </c>
      <c r="D48" s="21">
        <f>SUM('Dehydrated onions:Potato chips'!F49)</f>
        <v>6.3391464526909935</v>
      </c>
      <c r="E48" s="21">
        <f>SUM('Dehydrated onions:Potato chips'!H49)</f>
        <v>6.3391464526909935</v>
      </c>
      <c r="F48" s="21">
        <f t="shared" si="0"/>
        <v>81.83471732748508</v>
      </c>
      <c r="G48" s="21">
        <f>SUM('Dehydrated onions:Potato chips'!K49)</f>
        <v>6.0855805945833534</v>
      </c>
      <c r="H48" s="21">
        <f>SUM('Dehydrated onions:Potato chips'!L49)</f>
        <v>0.26676517674885936</v>
      </c>
      <c r="I48" s="21">
        <f>SUM('Dehydrated onions:Potato chips'!M49)</f>
        <v>7.5626593782417881</v>
      </c>
      <c r="J48" s="21">
        <f>SUM('Dehydrated onions:Potato chips'!P49)</f>
        <v>37.307990628125374</v>
      </c>
      <c r="K48" s="192">
        <f>SUM('Dehydrated onions:Potato chips'!Q49)</f>
        <v>0.26558012735002162</v>
      </c>
      <c r="L48" s="119"/>
    </row>
    <row r="49" spans="1:12" ht="13.8" customHeight="1" x14ac:dyDescent="0.25">
      <c r="A49" s="24">
        <v>2015</v>
      </c>
      <c r="B49" s="21">
        <f>SUM('Dehydrated onions:Potato chips'!B50)</f>
        <v>32.47309728630313</v>
      </c>
      <c r="C49" s="21">
        <f>SUM('Dehydrated onions:Potato chips'!D50)</f>
        <v>6.5614015342115195</v>
      </c>
      <c r="D49" s="21">
        <f>SUM('Dehydrated onions:Potato chips'!F50)</f>
        <v>6.1677174421588274</v>
      </c>
      <c r="E49" s="21">
        <f>SUM('Dehydrated onions:Potato chips'!H50)</f>
        <v>6.1677174421588274</v>
      </c>
      <c r="F49" s="21">
        <f t="shared" si="0"/>
        <v>81.766418237628642</v>
      </c>
      <c r="G49" s="21">
        <f>SUM('Dehydrated onions:Potato chips'!K50)</f>
        <v>5.9210087444724744</v>
      </c>
      <c r="H49" s="21">
        <f>SUM('Dehydrated onions:Potato chips'!L50)</f>
        <v>0.25955106825084817</v>
      </c>
      <c r="I49" s="21">
        <f>SUM('Dehydrated onions:Potato chips'!M50)</f>
        <v>7.3581430093774207</v>
      </c>
      <c r="J49" s="21">
        <f>SUM('Dehydrated onions:Potato chips'!P50)</f>
        <v>36.374911507846754</v>
      </c>
      <c r="K49" s="192">
        <f>SUM('Dehydrated onions:Potato chips'!Q50)</f>
        <v>0.25847032765308486</v>
      </c>
      <c r="L49" s="119"/>
    </row>
    <row r="50" spans="1:12" ht="13.8" customHeight="1" x14ac:dyDescent="0.25">
      <c r="A50" s="29">
        <v>2016</v>
      </c>
      <c r="B50" s="15">
        <f>SUM('Dehydrated onions:Potato chips'!B51)</f>
        <v>30.124356742846683</v>
      </c>
      <c r="C50" s="15">
        <f>SUM('Dehydrated onions:Potato chips'!D51)</f>
        <v>5.9141599415799986</v>
      </c>
      <c r="D50" s="15">
        <f>SUM('Dehydrated onions:Potato chips'!F51)</f>
        <v>5.5593103450851986</v>
      </c>
      <c r="E50" s="15">
        <f>SUM('Dehydrated onions:Potato chips'!H51)</f>
        <v>5.5593103450851986</v>
      </c>
      <c r="F50" s="15">
        <f t="shared" si="0"/>
        <v>82.283645168459586</v>
      </c>
      <c r="G50" s="15">
        <f>SUM('Dehydrated onions:Potato chips'!K51)</f>
        <v>5.3369379312817902</v>
      </c>
      <c r="H50" s="15">
        <f>SUM('Dehydrated onions:Potato chips'!L51)</f>
        <v>0.23394796411098259</v>
      </c>
      <c r="I50" s="15">
        <f>SUM('Dehydrated onions:Potato chips'!M51)</f>
        <v>6.6323078085643008</v>
      </c>
      <c r="J50" s="15">
        <f>SUM('Dehydrated onions:Potato chips'!P51)</f>
        <v>32.227219317212523</v>
      </c>
      <c r="K50" s="191">
        <f>SUM('Dehydrated onions:Potato chips'!Q51)</f>
        <v>0.23237434553931702</v>
      </c>
      <c r="L50" s="119"/>
    </row>
    <row r="51" spans="1:12" ht="13.8" customHeight="1" x14ac:dyDescent="0.25">
      <c r="A51" s="29">
        <v>2017</v>
      </c>
      <c r="B51" s="15">
        <f>SUM('Dehydrated onions:Potato chips'!B52)</f>
        <v>30.962939740520689</v>
      </c>
      <c r="C51" s="15">
        <f>SUM('Dehydrated onions:Potato chips'!D52)</f>
        <v>6.1957514661837134</v>
      </c>
      <c r="D51" s="15">
        <f>SUM('Dehydrated onions:Potato chips'!F52)</f>
        <v>5.8240063782126903</v>
      </c>
      <c r="E51" s="15">
        <f>SUM('Dehydrated onions:Potato chips'!H52)</f>
        <v>5.8240063782126903</v>
      </c>
      <c r="F51" s="15">
        <f t="shared" si="0"/>
        <v>81.942780078574799</v>
      </c>
      <c r="G51" s="15">
        <f>SUM('Dehydrated onions:Potato chips'!K52)</f>
        <v>5.5910461230841833</v>
      </c>
      <c r="H51" s="15">
        <f>SUM('Dehydrated onions:Potato chips'!L52)</f>
        <v>0.24508695334067651</v>
      </c>
      <c r="I51" s="15">
        <f>SUM('Dehydrated onions:Potato chips'!M52)</f>
        <v>6.9480925837315084</v>
      </c>
      <c r="J51" s="15">
        <f>SUM('Dehydrated onions:Potato chips'!P52)</f>
        <v>33.99397996229952</v>
      </c>
      <c r="K51" s="191">
        <f>SUM('Dehydrated onions:Potato chips'!Q52)</f>
        <v>0.24334203136805707</v>
      </c>
      <c r="L51" s="119"/>
    </row>
    <row r="52" spans="1:12" ht="13.8" customHeight="1" x14ac:dyDescent="0.25">
      <c r="A52" s="59">
        <v>2018</v>
      </c>
      <c r="B52" s="15">
        <f>SUM('Dehydrated onions:Potato chips'!B53)</f>
        <v>32.515807698170548</v>
      </c>
      <c r="C52" s="15">
        <f>SUM('Dehydrated onions:Potato chips'!D53)</f>
        <v>6.3676344923230515</v>
      </c>
      <c r="D52" s="15">
        <f>SUM('Dehydrated onions:Potato chips'!F53)</f>
        <v>5.9855764227836685</v>
      </c>
      <c r="E52" s="15">
        <f>SUM('Dehydrated onions:Potato chips'!H53)</f>
        <v>5.9855764227836685</v>
      </c>
      <c r="F52" s="15">
        <f t="shared" si="0"/>
        <v>82.328123541597833</v>
      </c>
      <c r="G52" s="15">
        <f>SUM('Dehydrated onions:Potato chips'!K53)</f>
        <v>5.7461533658723214</v>
      </c>
      <c r="H52" s="15">
        <f>SUM('Dehydrated onions:Potato chips'!L53)</f>
        <v>0.25188617494234833</v>
      </c>
      <c r="I52" s="15">
        <f>SUM('Dehydrated onions:Potato chips'!M53)</f>
        <v>7.1408471165281044</v>
      </c>
      <c r="J52" s="15">
        <f>SUM('Dehydrated onions:Potato chips'!P53)</f>
        <v>34.667561700651035</v>
      </c>
      <c r="K52" s="191">
        <f>SUM('Dehydrated onions:Potato chips'!Q53)</f>
        <v>0.25020875968728018</v>
      </c>
      <c r="L52" s="119"/>
    </row>
    <row r="53" spans="1:12" ht="13.8" customHeight="1" x14ac:dyDescent="0.25">
      <c r="A53" s="59">
        <v>2019</v>
      </c>
      <c r="B53" s="15">
        <f>SUM('Dehydrated onions:Potato chips'!B54)</f>
        <v>31.19873707707109</v>
      </c>
      <c r="C53" s="15">
        <f>SUM('Dehydrated onions:Potato chips'!D54)</f>
        <v>6.2088157202835168</v>
      </c>
      <c r="D53" s="15">
        <f>SUM('Dehydrated onions:Potato chips'!F54)</f>
        <v>5.8362867770665048</v>
      </c>
      <c r="E53" s="15">
        <f>SUM('Dehydrated onions:Potato chips'!H54)</f>
        <v>5.8362867770665048</v>
      </c>
      <c r="F53" s="15">
        <f t="shared" si="0"/>
        <v>82.041467601258958</v>
      </c>
      <c r="G53" s="15">
        <f>SUM('Dehydrated onions:Potato chips'!K54)</f>
        <v>5.6028353059838452</v>
      </c>
      <c r="H53" s="15">
        <f>SUM('Dehydrated onions:Potato chips'!L54)</f>
        <v>0.24560373944038771</v>
      </c>
      <c r="I53" s="15">
        <f>SUM('Dehydrated onions:Potato chips'!M54)</f>
        <v>6.9627432112652716</v>
      </c>
      <c r="J53" s="15">
        <f>SUM('Dehydrated onions:Potato chips'!P54)</f>
        <v>34.10748724489104</v>
      </c>
      <c r="K53" s="191">
        <f>SUM('Dehydrated onions:Potato chips'!Q54)</f>
        <v>0.24423587989177611</v>
      </c>
      <c r="L53" s="119"/>
    </row>
    <row r="54" spans="1:12" ht="13.8" customHeight="1" x14ac:dyDescent="0.25">
      <c r="A54" s="59">
        <v>2020</v>
      </c>
      <c r="B54" s="15">
        <f>SUM('Dehydrated onions:Potato chips'!B55)</f>
        <v>31.269976470171844</v>
      </c>
      <c r="C54" s="15">
        <f>SUM('Dehydrated onions:Potato chips'!D55)</f>
        <v>6.175875206847846</v>
      </c>
      <c r="D54" s="15">
        <f>SUM('Dehydrated onions:Potato chips'!F55)</f>
        <v>5.8053226944369749</v>
      </c>
      <c r="E54" s="15">
        <f>SUM('Dehydrated onions:Potato chips'!H55)</f>
        <v>5.8053226944369749</v>
      </c>
      <c r="F54" s="15">
        <f t="shared" si="0"/>
        <v>82.177441700425845</v>
      </c>
      <c r="G54" s="15">
        <f>SUM('Dehydrated onions:Potato chips'!K55)</f>
        <v>5.5731097866594954</v>
      </c>
      <c r="H54" s="15">
        <f>SUM('Dehydrated onions:Potato chips'!L55)</f>
        <v>0.24430070297685463</v>
      </c>
      <c r="I54" s="15">
        <f>SUM('Dehydrated onions:Potato chips'!M55)</f>
        <v>6.9258027790423391</v>
      </c>
      <c r="J54" s="15">
        <f>SUM('Dehydrated onions:Potato chips'!P55)</f>
        <v>33.78781820445586</v>
      </c>
      <c r="K54" s="191">
        <f>SUM('Dehydrated onions:Potato chips'!Q55)</f>
        <v>0.24282719155976873</v>
      </c>
      <c r="L54" s="119"/>
    </row>
    <row r="55" spans="1:12" ht="13.8" customHeight="1" x14ac:dyDescent="0.25">
      <c r="A55" s="19">
        <v>2021</v>
      </c>
      <c r="B55" s="21">
        <f>SUM('Dehydrated onions:Potato chips'!B56)</f>
        <v>31.335856863089681</v>
      </c>
      <c r="C55" s="21">
        <f>SUM('Dehydrated onions:Potato chips'!D56)</f>
        <v>6.1842217097268986</v>
      </c>
      <c r="D55" s="21">
        <f>SUM('Dehydrated onions:Potato chips'!F56)</f>
        <v>5.8131684071432845</v>
      </c>
      <c r="E55" s="21">
        <f>SUM('Dehydrated onions:Potato chips'!H56)</f>
        <v>5.8131684071432845</v>
      </c>
      <c r="F55" s="21">
        <f t="shared" si="0"/>
        <v>82.190875790503895</v>
      </c>
      <c r="G55" s="21">
        <f>SUM('Dehydrated onions:Potato chips'!K56)</f>
        <v>5.5806416708575526</v>
      </c>
      <c r="H55" s="21">
        <f>SUM('Dehydrated onions:Potato chips'!L56)</f>
        <v>0.24463086776361875</v>
      </c>
      <c r="I55" s="21">
        <f>SUM('Dehydrated onions:Potato chips'!M56)</f>
        <v>6.9351627856647093</v>
      </c>
      <c r="J55" s="21">
        <f>SUM('Dehydrated onions:Potato chips'!P56)</f>
        <v>33.789955196153841</v>
      </c>
      <c r="K55" s="192">
        <f>SUM('Dehydrated onions:Potato chips'!Q56)</f>
        <v>0.24304731252819226</v>
      </c>
      <c r="L55" s="119"/>
    </row>
    <row r="56" spans="1:12" ht="13.8" customHeight="1" thickBot="1" x14ac:dyDescent="0.3">
      <c r="A56" s="123">
        <v>2022</v>
      </c>
      <c r="B56" s="190">
        <f>SUM('Dehydrated onions:Potato chips'!B57)</f>
        <v>30.33498132864861</v>
      </c>
      <c r="C56" s="190">
        <f>SUM('Dehydrated onions:Potato chips'!D57)</f>
        <v>5.9633863526939743</v>
      </c>
      <c r="D56" s="190">
        <f>SUM('Dehydrated onions:Potato chips'!F57)</f>
        <v>5.6055831715323361</v>
      </c>
      <c r="E56" s="190">
        <f>SUM('Dehydrated onions:Potato chips'!H57)</f>
        <v>5.6055831715323361</v>
      </c>
      <c r="F56" s="190">
        <f t="shared" si="0"/>
        <v>82.260217053145695</v>
      </c>
      <c r="G56" s="190">
        <f>SUM('Dehydrated onions:Potato chips'!K57)</f>
        <v>5.3813598446710422</v>
      </c>
      <c r="H56" s="190">
        <f>SUM('Dehydrated onions:Potato chips'!L57)</f>
        <v>0.23589522606777169</v>
      </c>
      <c r="I56" s="190">
        <f>SUM('Dehydrated onions:Potato chips'!M57)</f>
        <v>6.6875117114082929</v>
      </c>
      <c r="J56" s="190">
        <f>SUM('Dehydrated onions:Potato chips'!P57)</f>
        <v>32.571751204109383</v>
      </c>
      <c r="K56" s="193">
        <f>SUM('Dehydrated onions:Potato chips'!Q57)</f>
        <v>0.23449973551237202</v>
      </c>
      <c r="L56" s="119"/>
    </row>
    <row r="57" spans="1:12" ht="15" customHeight="1" thickTop="1" x14ac:dyDescent="0.25">
      <c r="A57" s="7" t="s">
        <v>96</v>
      </c>
    </row>
    <row r="58" spans="1:12" ht="15" customHeight="1" x14ac:dyDescent="0.25">
      <c r="A58" s="7" t="s">
        <v>184</v>
      </c>
    </row>
    <row r="59" spans="1:12" ht="15" customHeight="1" x14ac:dyDescent="0.25">
      <c r="A59" s="7" t="s">
        <v>209</v>
      </c>
    </row>
    <row r="60" spans="1:12" ht="15" customHeight="1" x14ac:dyDescent="0.25">
      <c r="A60" s="7" t="s">
        <v>181</v>
      </c>
    </row>
    <row r="61" spans="1:12" ht="15" customHeight="1" x14ac:dyDescent="0.25">
      <c r="A61" s="7" t="s">
        <v>183</v>
      </c>
    </row>
    <row r="62" spans="1:12" ht="15" customHeight="1" x14ac:dyDescent="0.25">
      <c r="A62" s="7" t="s">
        <v>214</v>
      </c>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R64"/>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169</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83">
        <v>0.7128654641425759</v>
      </c>
      <c r="C5" s="15">
        <v>0</v>
      </c>
      <c r="D5" s="16">
        <f t="shared" ref="D5:D46" si="0">+B5-B5*(C5/100)</f>
        <v>0.7128654641425759</v>
      </c>
      <c r="E5" s="15">
        <v>6</v>
      </c>
      <c r="F5" s="16">
        <f t="shared" ref="F5:F46" si="1">+(D5-D5*(E5)/100)</f>
        <v>0.67009353629402135</v>
      </c>
      <c r="G5" s="15">
        <v>0</v>
      </c>
      <c r="H5" s="16">
        <f>F5-(F5*G5/100)</f>
        <v>0.67009353629402135</v>
      </c>
      <c r="I5" s="15">
        <v>10</v>
      </c>
      <c r="J5" s="17">
        <f t="shared" ref="J5:J46" si="2">100-(K5/B5*100)</f>
        <v>15.400000000000006</v>
      </c>
      <c r="K5" s="16">
        <f>+H5-H5*I5/100</f>
        <v>0.60308418266461916</v>
      </c>
      <c r="L5" s="18">
        <f t="shared" ref="L5:L46" si="3">+(K5/365)*16</f>
        <v>2.643656691132577E-2</v>
      </c>
      <c r="M5" s="16">
        <f t="shared" ref="M5:M39" si="4">+L5*28.3495</f>
        <v>0.7494634536526299</v>
      </c>
      <c r="N5" s="15">
        <v>57.6</v>
      </c>
      <c r="O5" s="15">
        <v>49.3</v>
      </c>
      <c r="P5" s="15">
        <f t="shared" ref="P5:P46" si="5">+Q5*N5</f>
        <v>0.87564087079901587</v>
      </c>
      <c r="Q5" s="114">
        <f t="shared" ref="Q5:Q46" si="6">+M5/O5</f>
        <v>1.5202098451371803E-2</v>
      </c>
      <c r="R5" s="119"/>
    </row>
    <row r="6" spans="1:18" ht="13.8" customHeight="1" x14ac:dyDescent="0.25">
      <c r="A6" s="19">
        <v>1971</v>
      </c>
      <c r="B6" s="20">
        <v>0.65598935417938042</v>
      </c>
      <c r="C6" s="21">
        <v>0</v>
      </c>
      <c r="D6" s="20">
        <f t="shared" si="0"/>
        <v>0.65598935417938042</v>
      </c>
      <c r="E6" s="21">
        <v>6</v>
      </c>
      <c r="F6" s="20">
        <f t="shared" si="1"/>
        <v>0.61662999292861764</v>
      </c>
      <c r="G6" s="21">
        <v>0</v>
      </c>
      <c r="H6" s="20">
        <f t="shared" ref="H6:H52" si="7">F6-(F6*G6/100)</f>
        <v>0.61662999292861764</v>
      </c>
      <c r="I6" s="21">
        <v>10</v>
      </c>
      <c r="J6" s="22">
        <f t="shared" si="2"/>
        <v>15.400000000000006</v>
      </c>
      <c r="K6" s="20">
        <f t="shared" ref="K6:K52" si="8">+H6-H6*I6/100</f>
        <v>0.55496699363575586</v>
      </c>
      <c r="L6" s="23">
        <f t="shared" si="3"/>
        <v>2.4327320268964642E-2</v>
      </c>
      <c r="M6" s="20">
        <f t="shared" si="4"/>
        <v>0.6896673659650131</v>
      </c>
      <c r="N6" s="21">
        <v>57.6</v>
      </c>
      <c r="O6" s="21">
        <v>49.3</v>
      </c>
      <c r="P6" s="21">
        <f t="shared" si="5"/>
        <v>0.80577769329786531</v>
      </c>
      <c r="Q6" s="115">
        <f t="shared" si="6"/>
        <v>1.3989196064199049E-2</v>
      </c>
      <c r="R6" s="119"/>
    </row>
    <row r="7" spans="1:18" ht="13.8" customHeight="1" x14ac:dyDescent="0.25">
      <c r="A7" s="19">
        <v>1972</v>
      </c>
      <c r="B7" s="20">
        <v>0.79100641881704215</v>
      </c>
      <c r="C7" s="21">
        <v>0</v>
      </c>
      <c r="D7" s="20">
        <f t="shared" si="0"/>
        <v>0.79100641881704215</v>
      </c>
      <c r="E7" s="21">
        <v>6</v>
      </c>
      <c r="F7" s="20">
        <f t="shared" si="1"/>
        <v>0.74354603368801964</v>
      </c>
      <c r="G7" s="21">
        <v>0</v>
      </c>
      <c r="H7" s="20">
        <f t="shared" si="7"/>
        <v>0.74354603368801964</v>
      </c>
      <c r="I7" s="21">
        <v>10</v>
      </c>
      <c r="J7" s="22">
        <f t="shared" si="2"/>
        <v>15.399999999999991</v>
      </c>
      <c r="K7" s="20">
        <f t="shared" si="8"/>
        <v>0.66919143031921768</v>
      </c>
      <c r="L7" s="23">
        <f t="shared" si="3"/>
        <v>2.9334418863308172E-2</v>
      </c>
      <c r="M7" s="20">
        <f t="shared" si="4"/>
        <v>0.83161610756535498</v>
      </c>
      <c r="N7" s="21">
        <v>57.6</v>
      </c>
      <c r="O7" s="21">
        <v>49.3</v>
      </c>
      <c r="P7" s="21">
        <f t="shared" si="5"/>
        <v>0.97162449889988745</v>
      </c>
      <c r="Q7" s="115">
        <f t="shared" si="6"/>
        <v>1.6868480883678601E-2</v>
      </c>
      <c r="R7" s="119"/>
    </row>
    <row r="8" spans="1:18" ht="13.8" customHeight="1" x14ac:dyDescent="0.25">
      <c r="A8" s="19">
        <v>1973</v>
      </c>
      <c r="B8" s="20">
        <v>0.54578303196909761</v>
      </c>
      <c r="C8" s="21">
        <v>0</v>
      </c>
      <c r="D8" s="20">
        <f t="shared" si="0"/>
        <v>0.54578303196909761</v>
      </c>
      <c r="E8" s="21">
        <v>6</v>
      </c>
      <c r="F8" s="20">
        <f t="shared" si="1"/>
        <v>0.51303605005095176</v>
      </c>
      <c r="G8" s="21">
        <v>0</v>
      </c>
      <c r="H8" s="20">
        <f t="shared" si="7"/>
        <v>0.51303605005095176</v>
      </c>
      <c r="I8" s="21">
        <v>10</v>
      </c>
      <c r="J8" s="22">
        <f t="shared" si="2"/>
        <v>15.400000000000006</v>
      </c>
      <c r="K8" s="20">
        <f t="shared" si="8"/>
        <v>0.46173244504585659</v>
      </c>
      <c r="L8" s="23">
        <f t="shared" si="3"/>
        <v>2.0240326358174535E-2</v>
      </c>
      <c r="M8" s="20">
        <f t="shared" si="4"/>
        <v>0.57380313209106892</v>
      </c>
      <c r="N8" s="21">
        <v>57.6</v>
      </c>
      <c r="O8" s="21">
        <v>49.3</v>
      </c>
      <c r="P8" s="21">
        <f t="shared" si="5"/>
        <v>0.67040690483662424</v>
      </c>
      <c r="Q8" s="115">
        <f t="shared" si="6"/>
        <v>1.1639008764524726E-2</v>
      </c>
      <c r="R8" s="119"/>
    </row>
    <row r="9" spans="1:18" ht="13.8" customHeight="1" x14ac:dyDescent="0.25">
      <c r="A9" s="19">
        <v>1974</v>
      </c>
      <c r="B9" s="20">
        <v>0.68978500178460733</v>
      </c>
      <c r="C9" s="21">
        <v>0</v>
      </c>
      <c r="D9" s="20">
        <f t="shared" si="0"/>
        <v>0.68978500178460733</v>
      </c>
      <c r="E9" s="21">
        <v>6</v>
      </c>
      <c r="F9" s="20">
        <f t="shared" si="1"/>
        <v>0.64839790167753086</v>
      </c>
      <c r="G9" s="21">
        <v>0</v>
      </c>
      <c r="H9" s="20">
        <f t="shared" si="7"/>
        <v>0.64839790167753086</v>
      </c>
      <c r="I9" s="21">
        <v>10</v>
      </c>
      <c r="J9" s="22">
        <f t="shared" si="2"/>
        <v>15.400000000000006</v>
      </c>
      <c r="K9" s="20">
        <f t="shared" si="8"/>
        <v>0.58355811150977777</v>
      </c>
      <c r="L9" s="23">
        <f t="shared" si="3"/>
        <v>2.5580629545634094E-2</v>
      </c>
      <c r="M9" s="20">
        <f t="shared" si="4"/>
        <v>0.7251980573039537</v>
      </c>
      <c r="N9" s="21">
        <v>57.6</v>
      </c>
      <c r="O9" s="21">
        <v>49.3</v>
      </c>
      <c r="P9" s="21">
        <f t="shared" si="5"/>
        <v>0.84729022516648544</v>
      </c>
      <c r="Q9" s="115">
        <f t="shared" si="6"/>
        <v>1.4709899742473706E-2</v>
      </c>
      <c r="R9" s="119"/>
    </row>
    <row r="10" spans="1:18" ht="13.8" customHeight="1" x14ac:dyDescent="0.25">
      <c r="A10" s="19">
        <v>1975</v>
      </c>
      <c r="B10" s="20">
        <v>0.37575393963644144</v>
      </c>
      <c r="C10" s="21">
        <v>0</v>
      </c>
      <c r="D10" s="20">
        <f t="shared" si="0"/>
        <v>0.37575393963644144</v>
      </c>
      <c r="E10" s="21">
        <v>6</v>
      </c>
      <c r="F10" s="20">
        <f t="shared" si="1"/>
        <v>0.35320870325825493</v>
      </c>
      <c r="G10" s="21">
        <v>0</v>
      </c>
      <c r="H10" s="20">
        <f t="shared" si="7"/>
        <v>0.35320870325825493</v>
      </c>
      <c r="I10" s="21">
        <v>10</v>
      </c>
      <c r="J10" s="22">
        <f t="shared" si="2"/>
        <v>15.400000000000006</v>
      </c>
      <c r="K10" s="20">
        <f t="shared" si="8"/>
        <v>0.31788783293242945</v>
      </c>
      <c r="L10" s="23">
        <f t="shared" si="3"/>
        <v>1.3934809114846222E-2</v>
      </c>
      <c r="M10" s="20">
        <f t="shared" si="4"/>
        <v>0.39504487100133295</v>
      </c>
      <c r="N10" s="21">
        <v>57.6</v>
      </c>
      <c r="O10" s="21">
        <v>49.3</v>
      </c>
      <c r="P10" s="21">
        <f t="shared" si="5"/>
        <v>0.46155343954719641</v>
      </c>
      <c r="Q10" s="115">
        <f t="shared" si="6"/>
        <v>8.0130805476943817E-3</v>
      </c>
      <c r="R10" s="119"/>
    </row>
    <row r="11" spans="1:18" ht="13.8" customHeight="1" x14ac:dyDescent="0.25">
      <c r="A11" s="13">
        <v>1976</v>
      </c>
      <c r="B11" s="83">
        <v>0.56849121352403331</v>
      </c>
      <c r="C11" s="15">
        <v>0</v>
      </c>
      <c r="D11" s="16">
        <f t="shared" si="0"/>
        <v>0.56849121352403331</v>
      </c>
      <c r="E11" s="15">
        <v>6</v>
      </c>
      <c r="F11" s="16">
        <f t="shared" si="1"/>
        <v>0.53438174071259126</v>
      </c>
      <c r="G11" s="15">
        <v>0</v>
      </c>
      <c r="H11" s="16">
        <f t="shared" si="7"/>
        <v>0.53438174071259126</v>
      </c>
      <c r="I11" s="15">
        <v>10</v>
      </c>
      <c r="J11" s="17">
        <f t="shared" si="2"/>
        <v>15.400000000000006</v>
      </c>
      <c r="K11" s="16">
        <f t="shared" si="8"/>
        <v>0.48094356664133214</v>
      </c>
      <c r="L11" s="18">
        <f t="shared" si="3"/>
        <v>2.1082457715784424E-2</v>
      </c>
      <c r="M11" s="16">
        <f t="shared" si="4"/>
        <v>0.59767713501363051</v>
      </c>
      <c r="N11" s="15">
        <v>57.6</v>
      </c>
      <c r="O11" s="15">
        <v>49.3</v>
      </c>
      <c r="P11" s="15">
        <f t="shared" si="5"/>
        <v>0.69830026322079353</v>
      </c>
      <c r="Q11" s="114">
        <f t="shared" si="6"/>
        <v>1.2123268458694332E-2</v>
      </c>
      <c r="R11" s="119"/>
    </row>
    <row r="12" spans="1:18" ht="13.8" customHeight="1" x14ac:dyDescent="0.25">
      <c r="A12" s="13">
        <v>1977</v>
      </c>
      <c r="B12" s="83">
        <v>0.32667704784673729</v>
      </c>
      <c r="C12" s="15">
        <v>0</v>
      </c>
      <c r="D12" s="16">
        <f t="shared" si="0"/>
        <v>0.32667704784673729</v>
      </c>
      <c r="E12" s="15">
        <v>6</v>
      </c>
      <c r="F12" s="16">
        <f t="shared" si="1"/>
        <v>0.30707642497593307</v>
      </c>
      <c r="G12" s="15">
        <v>0</v>
      </c>
      <c r="H12" s="16">
        <f t="shared" si="7"/>
        <v>0.30707642497593307</v>
      </c>
      <c r="I12" s="15">
        <v>10</v>
      </c>
      <c r="J12" s="17">
        <f t="shared" si="2"/>
        <v>15.400000000000006</v>
      </c>
      <c r="K12" s="16">
        <f t="shared" si="8"/>
        <v>0.27636878247833974</v>
      </c>
      <c r="L12" s="18">
        <f t="shared" si="3"/>
        <v>1.2114795944255989E-2</v>
      </c>
      <c r="M12" s="16">
        <f t="shared" si="4"/>
        <v>0.34344840762168516</v>
      </c>
      <c r="N12" s="15">
        <v>57.6</v>
      </c>
      <c r="O12" s="15">
        <v>49.3</v>
      </c>
      <c r="P12" s="15">
        <f t="shared" si="5"/>
        <v>0.40127035048699933</v>
      </c>
      <c r="Q12" s="114">
        <f t="shared" si="6"/>
        <v>6.9664991403992939E-3</v>
      </c>
      <c r="R12" s="119"/>
    </row>
    <row r="13" spans="1:18" ht="13.8" customHeight="1" x14ac:dyDescent="0.25">
      <c r="A13" s="13">
        <v>1978</v>
      </c>
      <c r="B13" s="83">
        <v>0.6144666232611059</v>
      </c>
      <c r="C13" s="15">
        <v>0</v>
      </c>
      <c r="D13" s="16">
        <f t="shared" si="0"/>
        <v>0.6144666232611059</v>
      </c>
      <c r="E13" s="15">
        <v>6</v>
      </c>
      <c r="F13" s="16">
        <f t="shared" si="1"/>
        <v>0.57759862586543953</v>
      </c>
      <c r="G13" s="15">
        <v>0</v>
      </c>
      <c r="H13" s="16">
        <f t="shared" si="7"/>
        <v>0.57759862586543953</v>
      </c>
      <c r="I13" s="15">
        <v>10</v>
      </c>
      <c r="J13" s="17">
        <f t="shared" si="2"/>
        <v>15.400000000000006</v>
      </c>
      <c r="K13" s="16">
        <f t="shared" si="8"/>
        <v>0.51983876327889555</v>
      </c>
      <c r="L13" s="18">
        <f t="shared" si="3"/>
        <v>2.2787452636883091E-2</v>
      </c>
      <c r="M13" s="16">
        <f t="shared" si="4"/>
        <v>0.64601288852931715</v>
      </c>
      <c r="N13" s="15">
        <v>57.6</v>
      </c>
      <c r="O13" s="15">
        <v>49.3</v>
      </c>
      <c r="P13" s="15">
        <f t="shared" si="5"/>
        <v>0.75477367909307647</v>
      </c>
      <c r="Q13" s="114">
        <f t="shared" si="6"/>
        <v>1.3103709706477023E-2</v>
      </c>
      <c r="R13" s="119"/>
    </row>
    <row r="14" spans="1:18" ht="13.8" customHeight="1" x14ac:dyDescent="0.25">
      <c r="A14" s="13">
        <v>1979</v>
      </c>
      <c r="B14" s="83">
        <v>0.49662039036919614</v>
      </c>
      <c r="C14" s="15">
        <v>0</v>
      </c>
      <c r="D14" s="16">
        <f t="shared" si="0"/>
        <v>0.49662039036919614</v>
      </c>
      <c r="E14" s="15">
        <v>6</v>
      </c>
      <c r="F14" s="16">
        <f t="shared" si="1"/>
        <v>0.4668231669470444</v>
      </c>
      <c r="G14" s="15">
        <v>0</v>
      </c>
      <c r="H14" s="16">
        <f t="shared" si="7"/>
        <v>0.4668231669470444</v>
      </c>
      <c r="I14" s="15">
        <v>10</v>
      </c>
      <c r="J14" s="17">
        <f t="shared" si="2"/>
        <v>15.400000000000006</v>
      </c>
      <c r="K14" s="16">
        <f t="shared" si="8"/>
        <v>0.42014085025233994</v>
      </c>
      <c r="L14" s="18">
        <f t="shared" si="3"/>
        <v>1.8417133161746407E-2</v>
      </c>
      <c r="M14" s="16">
        <f t="shared" si="4"/>
        <v>0.52211651656892977</v>
      </c>
      <c r="N14" s="15">
        <v>57.6</v>
      </c>
      <c r="O14" s="15">
        <v>49.3</v>
      </c>
      <c r="P14" s="15">
        <f t="shared" si="5"/>
        <v>0.61001848588986518</v>
      </c>
      <c r="Q14" s="114">
        <f t="shared" si="6"/>
        <v>1.0590598713365715E-2</v>
      </c>
      <c r="R14" s="119"/>
    </row>
    <row r="15" spans="1:18" ht="13.8" customHeight="1" x14ac:dyDescent="0.25">
      <c r="A15" s="13">
        <v>1980</v>
      </c>
      <c r="B15" s="83">
        <v>0.5989858116766984</v>
      </c>
      <c r="C15" s="15">
        <v>0</v>
      </c>
      <c r="D15" s="16">
        <f t="shared" si="0"/>
        <v>0.5989858116766984</v>
      </c>
      <c r="E15" s="15">
        <v>6</v>
      </c>
      <c r="F15" s="16">
        <f t="shared" si="1"/>
        <v>0.56304666297609651</v>
      </c>
      <c r="G15" s="15">
        <v>0</v>
      </c>
      <c r="H15" s="16">
        <f t="shared" si="7"/>
        <v>0.56304666297609651</v>
      </c>
      <c r="I15" s="15">
        <v>10</v>
      </c>
      <c r="J15" s="17">
        <f t="shared" si="2"/>
        <v>15.400000000000006</v>
      </c>
      <c r="K15" s="16">
        <f t="shared" si="8"/>
        <v>0.50674199667848685</v>
      </c>
      <c r="L15" s="18">
        <f t="shared" si="3"/>
        <v>2.2213347799604904E-2</v>
      </c>
      <c r="M15" s="16">
        <f t="shared" si="4"/>
        <v>0.6297373034448992</v>
      </c>
      <c r="N15" s="15">
        <v>57.6</v>
      </c>
      <c r="O15" s="15">
        <v>49.3</v>
      </c>
      <c r="P15" s="15">
        <f t="shared" si="5"/>
        <v>0.73575798536361459</v>
      </c>
      <c r="Q15" s="114">
        <f t="shared" si="6"/>
        <v>1.2773576134784975E-2</v>
      </c>
      <c r="R15" s="119"/>
    </row>
    <row r="16" spans="1:18" ht="13.8" customHeight="1" x14ac:dyDescent="0.25">
      <c r="A16" s="19">
        <v>1981</v>
      </c>
      <c r="B16" s="20">
        <v>0.51639988730524122</v>
      </c>
      <c r="C16" s="21">
        <v>0</v>
      </c>
      <c r="D16" s="20">
        <f t="shared" si="0"/>
        <v>0.51639988730524122</v>
      </c>
      <c r="E16" s="21">
        <v>6</v>
      </c>
      <c r="F16" s="20">
        <f t="shared" si="1"/>
        <v>0.48541589406692676</v>
      </c>
      <c r="G16" s="21">
        <v>0</v>
      </c>
      <c r="H16" s="20">
        <f t="shared" si="7"/>
        <v>0.48541589406692676</v>
      </c>
      <c r="I16" s="21">
        <v>10</v>
      </c>
      <c r="J16" s="22">
        <f t="shared" si="2"/>
        <v>15.400000000000006</v>
      </c>
      <c r="K16" s="20">
        <f t="shared" si="8"/>
        <v>0.43687430466023408</v>
      </c>
      <c r="L16" s="23">
        <f t="shared" si="3"/>
        <v>1.9150654450859575E-2</v>
      </c>
      <c r="M16" s="20">
        <f t="shared" si="4"/>
        <v>0.54291147835464348</v>
      </c>
      <c r="N16" s="21">
        <v>57.6</v>
      </c>
      <c r="O16" s="21">
        <v>49.3</v>
      </c>
      <c r="P16" s="21">
        <f t="shared" si="5"/>
        <v>0.63431442501475599</v>
      </c>
      <c r="Q16" s="115">
        <f t="shared" si="6"/>
        <v>1.1012403212061735E-2</v>
      </c>
      <c r="R16" s="119"/>
    </row>
    <row r="17" spans="1:18" ht="13.8" customHeight="1" x14ac:dyDescent="0.25">
      <c r="A17" s="19">
        <v>1982</v>
      </c>
      <c r="B17" s="20">
        <v>0.34396106347633898</v>
      </c>
      <c r="C17" s="21">
        <v>0</v>
      </c>
      <c r="D17" s="20">
        <f t="shared" si="0"/>
        <v>0.34396106347633898</v>
      </c>
      <c r="E17" s="21">
        <v>6</v>
      </c>
      <c r="F17" s="20">
        <f t="shared" si="1"/>
        <v>0.32332339966775864</v>
      </c>
      <c r="G17" s="21">
        <v>0</v>
      </c>
      <c r="H17" s="20">
        <f t="shared" si="7"/>
        <v>0.32332339966775864</v>
      </c>
      <c r="I17" s="21">
        <v>10</v>
      </c>
      <c r="J17" s="22">
        <f t="shared" si="2"/>
        <v>15.400000000000006</v>
      </c>
      <c r="K17" s="20">
        <f t="shared" si="8"/>
        <v>0.29099105970098277</v>
      </c>
      <c r="L17" s="23">
        <f t="shared" si="3"/>
        <v>1.275577248004308E-2</v>
      </c>
      <c r="M17" s="20">
        <f t="shared" si="4"/>
        <v>0.36161977192298128</v>
      </c>
      <c r="N17" s="21">
        <v>57.6</v>
      </c>
      <c r="O17" s="21">
        <v>49.3</v>
      </c>
      <c r="P17" s="21">
        <f t="shared" si="5"/>
        <v>0.42250099113111</v>
      </c>
      <c r="Q17" s="115">
        <f t="shared" si="6"/>
        <v>7.3350866515817705E-3</v>
      </c>
      <c r="R17" s="119"/>
    </row>
    <row r="18" spans="1:18" ht="13.8" customHeight="1" x14ac:dyDescent="0.25">
      <c r="A18" s="19">
        <v>1983</v>
      </c>
      <c r="B18" s="20">
        <v>0.41868649797275881</v>
      </c>
      <c r="C18" s="21">
        <v>0</v>
      </c>
      <c r="D18" s="20">
        <f t="shared" si="0"/>
        <v>0.41868649797275881</v>
      </c>
      <c r="E18" s="21">
        <v>6</v>
      </c>
      <c r="F18" s="20">
        <f t="shared" si="1"/>
        <v>0.39356530809439327</v>
      </c>
      <c r="G18" s="21">
        <v>0</v>
      </c>
      <c r="H18" s="20">
        <f t="shared" si="7"/>
        <v>0.39356530809439327</v>
      </c>
      <c r="I18" s="21">
        <v>10</v>
      </c>
      <c r="J18" s="22">
        <f t="shared" si="2"/>
        <v>15.400000000000006</v>
      </c>
      <c r="K18" s="20">
        <f t="shared" si="8"/>
        <v>0.35420877728495392</v>
      </c>
      <c r="L18" s="23">
        <f t="shared" si="3"/>
        <v>1.5526960100162364E-2</v>
      </c>
      <c r="M18" s="20">
        <f t="shared" si="4"/>
        <v>0.44018155535955295</v>
      </c>
      <c r="N18" s="21">
        <v>57.6</v>
      </c>
      <c r="O18" s="21">
        <v>49.3</v>
      </c>
      <c r="P18" s="21">
        <f t="shared" si="5"/>
        <v>0.51428920058235805</v>
      </c>
      <c r="Q18" s="115">
        <f t="shared" si="6"/>
        <v>8.9286319545548269E-3</v>
      </c>
      <c r="R18" s="119"/>
    </row>
    <row r="19" spans="1:18" ht="13.8" customHeight="1" x14ac:dyDescent="0.25">
      <c r="A19" s="19">
        <v>1984</v>
      </c>
      <c r="B19" s="20">
        <v>0.42888967011491802</v>
      </c>
      <c r="C19" s="21">
        <v>0</v>
      </c>
      <c r="D19" s="20">
        <f t="shared" si="0"/>
        <v>0.42888967011491802</v>
      </c>
      <c r="E19" s="21">
        <v>6</v>
      </c>
      <c r="F19" s="20">
        <f t="shared" si="1"/>
        <v>0.40315628990802294</v>
      </c>
      <c r="G19" s="21">
        <v>0</v>
      </c>
      <c r="H19" s="20">
        <f t="shared" si="7"/>
        <v>0.40315628990802294</v>
      </c>
      <c r="I19" s="21">
        <v>10</v>
      </c>
      <c r="J19" s="22">
        <f t="shared" si="2"/>
        <v>15.399999999999991</v>
      </c>
      <c r="K19" s="20">
        <f t="shared" si="8"/>
        <v>0.36284066091722067</v>
      </c>
      <c r="L19" s="23">
        <f t="shared" si="3"/>
        <v>1.5905344040206933E-2</v>
      </c>
      <c r="M19" s="20">
        <f t="shared" si="4"/>
        <v>0.45090855086784642</v>
      </c>
      <c r="N19" s="21">
        <v>57.6</v>
      </c>
      <c r="O19" s="21">
        <v>49.3</v>
      </c>
      <c r="P19" s="21">
        <f t="shared" si="5"/>
        <v>0.52682216085168265</v>
      </c>
      <c r="Q19" s="115">
        <f t="shared" si="6"/>
        <v>9.1462180703417127E-3</v>
      </c>
      <c r="R19" s="119"/>
    </row>
    <row r="20" spans="1:18" ht="13.8" customHeight="1" x14ac:dyDescent="0.25">
      <c r="A20" s="19">
        <v>1985</v>
      </c>
      <c r="B20" s="20">
        <v>0.44383668536392262</v>
      </c>
      <c r="C20" s="21">
        <v>0</v>
      </c>
      <c r="D20" s="20">
        <f t="shared" si="0"/>
        <v>0.44383668536392262</v>
      </c>
      <c r="E20" s="21">
        <v>6</v>
      </c>
      <c r="F20" s="20">
        <f t="shared" si="1"/>
        <v>0.41720648424208728</v>
      </c>
      <c r="G20" s="21">
        <v>0</v>
      </c>
      <c r="H20" s="20">
        <f t="shared" si="7"/>
        <v>0.41720648424208728</v>
      </c>
      <c r="I20" s="21">
        <v>10</v>
      </c>
      <c r="J20" s="22">
        <f t="shared" si="2"/>
        <v>15.400000000000006</v>
      </c>
      <c r="K20" s="20">
        <f t="shared" si="8"/>
        <v>0.37548583581787853</v>
      </c>
      <c r="L20" s="23">
        <f t="shared" si="3"/>
        <v>1.6459653076948098E-2</v>
      </c>
      <c r="M20" s="20">
        <f t="shared" si="4"/>
        <v>0.46662293490494011</v>
      </c>
      <c r="N20" s="21">
        <v>57.6</v>
      </c>
      <c r="O20" s="21">
        <v>49.3</v>
      </c>
      <c r="P20" s="21">
        <f t="shared" si="5"/>
        <v>0.5451821714102344</v>
      </c>
      <c r="Q20" s="115">
        <f t="shared" si="6"/>
        <v>9.4649682536499021E-3</v>
      </c>
      <c r="R20" s="119"/>
    </row>
    <row r="21" spans="1:18" ht="13.8" customHeight="1" x14ac:dyDescent="0.25">
      <c r="A21" s="13">
        <v>1986</v>
      </c>
      <c r="B21" s="83">
        <v>0.7029109406688423</v>
      </c>
      <c r="C21" s="15">
        <v>0</v>
      </c>
      <c r="D21" s="16">
        <f t="shared" si="0"/>
        <v>0.7029109406688423</v>
      </c>
      <c r="E21" s="15">
        <v>6</v>
      </c>
      <c r="F21" s="16">
        <f t="shared" si="1"/>
        <v>0.66073628422871178</v>
      </c>
      <c r="G21" s="15">
        <v>0</v>
      </c>
      <c r="H21" s="16">
        <f t="shared" si="7"/>
        <v>0.66073628422871178</v>
      </c>
      <c r="I21" s="15">
        <v>10</v>
      </c>
      <c r="J21" s="17">
        <f t="shared" si="2"/>
        <v>15.400000000000006</v>
      </c>
      <c r="K21" s="16">
        <f t="shared" si="8"/>
        <v>0.59466265580584055</v>
      </c>
      <c r="L21" s="18">
        <f t="shared" si="3"/>
        <v>2.6067404090119036E-2</v>
      </c>
      <c r="M21" s="16">
        <f t="shared" si="4"/>
        <v>0.73899787225282954</v>
      </c>
      <c r="N21" s="15">
        <v>57.6</v>
      </c>
      <c r="O21" s="15">
        <v>49.3</v>
      </c>
      <c r="P21" s="15">
        <f t="shared" si="5"/>
        <v>0.86341333553271771</v>
      </c>
      <c r="Q21" s="114">
        <f t="shared" si="6"/>
        <v>1.4989814852998572E-2</v>
      </c>
      <c r="R21" s="119"/>
    </row>
    <row r="22" spans="1:18" ht="13.8" customHeight="1" x14ac:dyDescent="0.25">
      <c r="A22" s="13">
        <v>1987</v>
      </c>
      <c r="B22" s="83">
        <v>0.57932702329351771</v>
      </c>
      <c r="C22" s="15">
        <v>0</v>
      </c>
      <c r="D22" s="16">
        <f t="shared" si="0"/>
        <v>0.57932702329351771</v>
      </c>
      <c r="E22" s="15">
        <v>6</v>
      </c>
      <c r="F22" s="16">
        <f t="shared" si="1"/>
        <v>0.54456740189590669</v>
      </c>
      <c r="G22" s="15">
        <v>0</v>
      </c>
      <c r="H22" s="16">
        <f t="shared" si="7"/>
        <v>0.54456740189590669</v>
      </c>
      <c r="I22" s="15">
        <v>10</v>
      </c>
      <c r="J22" s="17">
        <f t="shared" si="2"/>
        <v>15.399999999999991</v>
      </c>
      <c r="K22" s="16">
        <f t="shared" si="8"/>
        <v>0.49011066170631601</v>
      </c>
      <c r="L22" s="18">
        <f t="shared" si="3"/>
        <v>2.1484302978907004E-2</v>
      </c>
      <c r="M22" s="16">
        <f t="shared" si="4"/>
        <v>0.60906924730052414</v>
      </c>
      <c r="N22" s="15">
        <v>57.6</v>
      </c>
      <c r="O22" s="15">
        <v>49.3</v>
      </c>
      <c r="P22" s="15">
        <f t="shared" si="5"/>
        <v>0.71161031733286395</v>
      </c>
      <c r="Q22" s="114">
        <f t="shared" si="6"/>
        <v>1.2354345787028887E-2</v>
      </c>
      <c r="R22" s="119"/>
    </row>
    <row r="23" spans="1:18" ht="13.8" customHeight="1" x14ac:dyDescent="0.25">
      <c r="A23" s="13">
        <v>1988</v>
      </c>
      <c r="B23" s="83">
        <v>0.7013250130133083</v>
      </c>
      <c r="C23" s="15">
        <v>0</v>
      </c>
      <c r="D23" s="16">
        <f t="shared" si="0"/>
        <v>0.7013250130133083</v>
      </c>
      <c r="E23" s="15">
        <v>6</v>
      </c>
      <c r="F23" s="16">
        <f t="shared" si="1"/>
        <v>0.65924551223250982</v>
      </c>
      <c r="G23" s="15">
        <v>0</v>
      </c>
      <c r="H23" s="16">
        <f t="shared" si="7"/>
        <v>0.65924551223250982</v>
      </c>
      <c r="I23" s="15">
        <v>10</v>
      </c>
      <c r="J23" s="17">
        <f t="shared" si="2"/>
        <v>15.400000000000006</v>
      </c>
      <c r="K23" s="16">
        <f t="shared" si="8"/>
        <v>0.5933209610092588</v>
      </c>
      <c r="L23" s="18">
        <f t="shared" si="3"/>
        <v>2.6008590071638742E-2</v>
      </c>
      <c r="M23" s="16">
        <f t="shared" si="4"/>
        <v>0.73733052423592249</v>
      </c>
      <c r="N23" s="15">
        <v>57.6</v>
      </c>
      <c r="O23" s="15">
        <v>49.3</v>
      </c>
      <c r="P23" s="15">
        <f t="shared" si="5"/>
        <v>0.86146527780911031</v>
      </c>
      <c r="Q23" s="114">
        <f t="shared" si="6"/>
        <v>1.4955994406408164E-2</v>
      </c>
      <c r="R23" s="119"/>
    </row>
    <row r="24" spans="1:18" ht="13.8" customHeight="1" x14ac:dyDescent="0.25">
      <c r="A24" s="13">
        <v>1989</v>
      </c>
      <c r="B24" s="83">
        <v>0.61755995560952703</v>
      </c>
      <c r="C24" s="15">
        <v>0</v>
      </c>
      <c r="D24" s="16">
        <f t="shared" si="0"/>
        <v>0.61755995560952703</v>
      </c>
      <c r="E24" s="15">
        <v>6</v>
      </c>
      <c r="F24" s="16">
        <f t="shared" si="1"/>
        <v>0.58050635827295538</v>
      </c>
      <c r="G24" s="15">
        <v>0</v>
      </c>
      <c r="H24" s="16">
        <f t="shared" si="7"/>
        <v>0.58050635827295538</v>
      </c>
      <c r="I24" s="15">
        <v>10</v>
      </c>
      <c r="J24" s="17">
        <f t="shared" si="2"/>
        <v>15.400000000000006</v>
      </c>
      <c r="K24" s="16">
        <f t="shared" si="8"/>
        <v>0.52245572244565985</v>
      </c>
      <c r="L24" s="18">
        <f t="shared" si="3"/>
        <v>2.2902168655152214E-2</v>
      </c>
      <c r="M24" s="16">
        <f t="shared" si="4"/>
        <v>0.64926503028923765</v>
      </c>
      <c r="N24" s="15">
        <v>57.6</v>
      </c>
      <c r="O24" s="15">
        <v>49.3</v>
      </c>
      <c r="P24" s="15">
        <f t="shared" si="5"/>
        <v>0.75857334167667534</v>
      </c>
      <c r="Q24" s="114">
        <f t="shared" si="6"/>
        <v>1.3169676070775613E-2</v>
      </c>
      <c r="R24" s="119"/>
    </row>
    <row r="25" spans="1:18" ht="13.8" customHeight="1" x14ac:dyDescent="0.25">
      <c r="A25" s="13">
        <v>1990</v>
      </c>
      <c r="B25" s="83">
        <v>0.46645408820915402</v>
      </c>
      <c r="C25" s="15">
        <v>0</v>
      </c>
      <c r="D25" s="16">
        <f t="shared" si="0"/>
        <v>0.46645408820915402</v>
      </c>
      <c r="E25" s="15">
        <v>6</v>
      </c>
      <c r="F25" s="16">
        <f t="shared" si="1"/>
        <v>0.43846684291660476</v>
      </c>
      <c r="G25" s="15">
        <v>0</v>
      </c>
      <c r="H25" s="16">
        <f t="shared" si="7"/>
        <v>0.43846684291660476</v>
      </c>
      <c r="I25" s="15">
        <v>10</v>
      </c>
      <c r="J25" s="17">
        <f t="shared" si="2"/>
        <v>15.400000000000006</v>
      </c>
      <c r="K25" s="16">
        <f t="shared" si="8"/>
        <v>0.39462015862494426</v>
      </c>
      <c r="L25" s="18">
        <f t="shared" si="3"/>
        <v>1.7298417912326322E-2</v>
      </c>
      <c r="M25" s="16">
        <f t="shared" si="4"/>
        <v>0.49040149860549503</v>
      </c>
      <c r="N25" s="15">
        <v>57.6</v>
      </c>
      <c r="O25" s="15">
        <v>49.3</v>
      </c>
      <c r="P25" s="15">
        <f t="shared" si="5"/>
        <v>0.57296402271149116</v>
      </c>
      <c r="Q25" s="114">
        <f t="shared" si="6"/>
        <v>9.9472920609633888E-3</v>
      </c>
      <c r="R25" s="119"/>
    </row>
    <row r="26" spans="1:18" ht="13.8" customHeight="1" x14ac:dyDescent="0.25">
      <c r="A26" s="19">
        <v>1991</v>
      </c>
      <c r="B26" s="20">
        <v>0.55979745673689585</v>
      </c>
      <c r="C26" s="21">
        <v>0</v>
      </c>
      <c r="D26" s="20">
        <f t="shared" si="0"/>
        <v>0.55979745673689585</v>
      </c>
      <c r="E26" s="21">
        <v>6</v>
      </c>
      <c r="F26" s="20">
        <f t="shared" si="1"/>
        <v>0.52620960933268213</v>
      </c>
      <c r="G26" s="21">
        <v>0</v>
      </c>
      <c r="H26" s="20">
        <f t="shared" si="7"/>
        <v>0.52620960933268213</v>
      </c>
      <c r="I26" s="21">
        <v>10</v>
      </c>
      <c r="J26" s="22">
        <f t="shared" si="2"/>
        <v>15.400000000000006</v>
      </c>
      <c r="K26" s="20">
        <f t="shared" si="8"/>
        <v>0.47358864839941389</v>
      </c>
      <c r="L26" s="23">
        <f t="shared" si="3"/>
        <v>2.0760050340796227E-2</v>
      </c>
      <c r="M26" s="20">
        <f t="shared" si="4"/>
        <v>0.58853704713640265</v>
      </c>
      <c r="N26" s="21">
        <v>57.6</v>
      </c>
      <c r="O26" s="21">
        <v>49.3</v>
      </c>
      <c r="P26" s="21">
        <f t="shared" si="5"/>
        <v>0.68762137758735897</v>
      </c>
      <c r="Q26" s="115">
        <f t="shared" si="6"/>
        <v>1.1937871138669426E-2</v>
      </c>
      <c r="R26" s="119"/>
    </row>
    <row r="27" spans="1:18" ht="13.8" customHeight="1" x14ac:dyDescent="0.25">
      <c r="A27" s="19">
        <v>1992</v>
      </c>
      <c r="B27" s="20">
        <v>0.55897747043657486</v>
      </c>
      <c r="C27" s="21">
        <v>0</v>
      </c>
      <c r="D27" s="20">
        <f t="shared" si="0"/>
        <v>0.55897747043657486</v>
      </c>
      <c r="E27" s="21">
        <v>6</v>
      </c>
      <c r="F27" s="20">
        <f t="shared" si="1"/>
        <v>0.52543882221038041</v>
      </c>
      <c r="G27" s="21">
        <v>0</v>
      </c>
      <c r="H27" s="20">
        <f t="shared" si="7"/>
        <v>0.52543882221038041</v>
      </c>
      <c r="I27" s="21">
        <v>10</v>
      </c>
      <c r="J27" s="22">
        <f t="shared" si="2"/>
        <v>15.400000000000006</v>
      </c>
      <c r="K27" s="20">
        <f t="shared" si="8"/>
        <v>0.47289493998934234</v>
      </c>
      <c r="L27" s="23">
        <f t="shared" si="3"/>
        <v>2.0729641205012268E-2</v>
      </c>
      <c r="M27" s="20">
        <f t="shared" si="4"/>
        <v>0.58767496334149527</v>
      </c>
      <c r="N27" s="21">
        <v>57.6</v>
      </c>
      <c r="O27" s="21">
        <v>49.3</v>
      </c>
      <c r="P27" s="21">
        <f t="shared" si="5"/>
        <v>0.686614155952741</v>
      </c>
      <c r="Q27" s="115">
        <f t="shared" si="6"/>
        <v>1.1920384651957308E-2</v>
      </c>
      <c r="R27" s="119"/>
    </row>
    <row r="28" spans="1:18" ht="13.8" customHeight="1" x14ac:dyDescent="0.25">
      <c r="A28" s="19">
        <v>1993</v>
      </c>
      <c r="B28" s="20">
        <v>0.51073579517471479</v>
      </c>
      <c r="C28" s="21">
        <v>0</v>
      </c>
      <c r="D28" s="20">
        <f t="shared" si="0"/>
        <v>0.51073579517471479</v>
      </c>
      <c r="E28" s="21">
        <v>6</v>
      </c>
      <c r="F28" s="20">
        <f t="shared" si="1"/>
        <v>0.48009164746423189</v>
      </c>
      <c r="G28" s="21">
        <v>0</v>
      </c>
      <c r="H28" s="20">
        <f t="shared" si="7"/>
        <v>0.48009164746423189</v>
      </c>
      <c r="I28" s="21">
        <v>10</v>
      </c>
      <c r="J28" s="22">
        <f t="shared" si="2"/>
        <v>15.400000000000006</v>
      </c>
      <c r="K28" s="20">
        <f t="shared" si="8"/>
        <v>0.43208248271780869</v>
      </c>
      <c r="L28" s="23">
        <f t="shared" si="3"/>
        <v>1.8940601982150519E-2</v>
      </c>
      <c r="M28" s="20">
        <f t="shared" si="4"/>
        <v>0.53695659589297606</v>
      </c>
      <c r="N28" s="21">
        <v>57.6</v>
      </c>
      <c r="O28" s="21">
        <v>49.3</v>
      </c>
      <c r="P28" s="21">
        <f t="shared" si="5"/>
        <v>0.62735699641856835</v>
      </c>
      <c r="Q28" s="115">
        <f t="shared" si="6"/>
        <v>1.0891614521155701E-2</v>
      </c>
      <c r="R28" s="119"/>
    </row>
    <row r="29" spans="1:18" ht="13.8" customHeight="1" x14ac:dyDescent="0.25">
      <c r="A29" s="19">
        <v>1994</v>
      </c>
      <c r="B29" s="20">
        <v>0.44131232934609571</v>
      </c>
      <c r="C29" s="21">
        <v>0</v>
      </c>
      <c r="D29" s="20">
        <f t="shared" si="0"/>
        <v>0.44131232934609571</v>
      </c>
      <c r="E29" s="21">
        <v>6</v>
      </c>
      <c r="F29" s="20">
        <f t="shared" si="1"/>
        <v>0.41483358958532995</v>
      </c>
      <c r="G29" s="21">
        <v>0</v>
      </c>
      <c r="H29" s="20">
        <f t="shared" si="7"/>
        <v>0.41483358958532995</v>
      </c>
      <c r="I29" s="21">
        <v>10</v>
      </c>
      <c r="J29" s="22">
        <f t="shared" si="2"/>
        <v>15.400000000000006</v>
      </c>
      <c r="K29" s="20">
        <f t="shared" si="8"/>
        <v>0.37335023062679695</v>
      </c>
      <c r="L29" s="23">
        <f t="shared" si="3"/>
        <v>1.6366037506928086E-2</v>
      </c>
      <c r="M29" s="20">
        <f t="shared" si="4"/>
        <v>0.46396898030265776</v>
      </c>
      <c r="N29" s="21">
        <v>57.6</v>
      </c>
      <c r="O29" s="21">
        <v>49.3</v>
      </c>
      <c r="P29" s="21">
        <f t="shared" si="5"/>
        <v>0.54208140497835877</v>
      </c>
      <c r="Q29" s="115">
        <f t="shared" si="6"/>
        <v>9.4111355030965065E-3</v>
      </c>
      <c r="R29" s="119"/>
    </row>
    <row r="30" spans="1:18" ht="13.8" customHeight="1" x14ac:dyDescent="0.25">
      <c r="A30" s="19">
        <v>1995</v>
      </c>
      <c r="B30" s="20">
        <v>0.95085492797422289</v>
      </c>
      <c r="C30" s="21">
        <v>0</v>
      </c>
      <c r="D30" s="20">
        <f t="shared" si="0"/>
        <v>0.95085492797422289</v>
      </c>
      <c r="E30" s="21">
        <v>6</v>
      </c>
      <c r="F30" s="20">
        <f t="shared" si="1"/>
        <v>0.89380363229576953</v>
      </c>
      <c r="G30" s="21">
        <v>0</v>
      </c>
      <c r="H30" s="20">
        <f t="shared" si="7"/>
        <v>0.89380363229576953</v>
      </c>
      <c r="I30" s="21">
        <v>10</v>
      </c>
      <c r="J30" s="22">
        <f t="shared" si="2"/>
        <v>15.400000000000006</v>
      </c>
      <c r="K30" s="20">
        <f t="shared" si="8"/>
        <v>0.80442326906619255</v>
      </c>
      <c r="L30" s="23">
        <f t="shared" si="3"/>
        <v>3.5262389876874196E-2</v>
      </c>
      <c r="M30" s="20">
        <f t="shared" si="4"/>
        <v>0.99967112181444495</v>
      </c>
      <c r="N30" s="21">
        <v>57.6</v>
      </c>
      <c r="O30" s="21">
        <v>49.3</v>
      </c>
      <c r="P30" s="21">
        <f t="shared" si="5"/>
        <v>1.1679727508420292</v>
      </c>
      <c r="Q30" s="115">
        <f t="shared" si="6"/>
        <v>2.0277304702118561E-2</v>
      </c>
      <c r="R30" s="119"/>
    </row>
    <row r="31" spans="1:18" ht="13.8" customHeight="1" x14ac:dyDescent="0.25">
      <c r="A31" s="13">
        <v>1996</v>
      </c>
      <c r="B31" s="83">
        <v>0.64962019526311676</v>
      </c>
      <c r="C31" s="15">
        <v>0</v>
      </c>
      <c r="D31" s="16">
        <f t="shared" si="0"/>
        <v>0.64962019526311676</v>
      </c>
      <c r="E31" s="15">
        <v>6</v>
      </c>
      <c r="F31" s="16">
        <f t="shared" si="1"/>
        <v>0.61064298354732971</v>
      </c>
      <c r="G31" s="15">
        <v>0</v>
      </c>
      <c r="H31" s="16">
        <f t="shared" si="7"/>
        <v>0.61064298354732971</v>
      </c>
      <c r="I31" s="15">
        <v>10</v>
      </c>
      <c r="J31" s="17">
        <f t="shared" si="2"/>
        <v>15.400000000000006</v>
      </c>
      <c r="K31" s="16">
        <f t="shared" si="8"/>
        <v>0.54957868519259678</v>
      </c>
      <c r="L31" s="18">
        <f t="shared" si="3"/>
        <v>2.4091120446798762E-2</v>
      </c>
      <c r="M31" s="16">
        <f t="shared" si="4"/>
        <v>0.68297121910652148</v>
      </c>
      <c r="N31" s="15">
        <v>57.6</v>
      </c>
      <c r="O31" s="15">
        <v>49.3</v>
      </c>
      <c r="P31" s="15">
        <f t="shared" si="5"/>
        <v>0.79795420325630106</v>
      </c>
      <c r="Q31" s="114">
        <f t="shared" si="6"/>
        <v>1.3853371584310782E-2</v>
      </c>
      <c r="R31" s="119"/>
    </row>
    <row r="32" spans="1:18" ht="13.8" customHeight="1" x14ac:dyDescent="0.25">
      <c r="A32" s="13">
        <v>1997</v>
      </c>
      <c r="B32" s="83">
        <v>0.89886314836379677</v>
      </c>
      <c r="C32" s="15">
        <v>0</v>
      </c>
      <c r="D32" s="16">
        <f t="shared" si="0"/>
        <v>0.89886314836379677</v>
      </c>
      <c r="E32" s="15">
        <v>6</v>
      </c>
      <c r="F32" s="16">
        <f t="shared" si="1"/>
        <v>0.84493135946196896</v>
      </c>
      <c r="G32" s="15">
        <v>0</v>
      </c>
      <c r="H32" s="16">
        <f t="shared" si="7"/>
        <v>0.84493135946196896</v>
      </c>
      <c r="I32" s="15">
        <v>10</v>
      </c>
      <c r="J32" s="17">
        <f t="shared" si="2"/>
        <v>15.400000000000006</v>
      </c>
      <c r="K32" s="16">
        <f t="shared" si="8"/>
        <v>0.76043822351577206</v>
      </c>
      <c r="L32" s="18">
        <f t="shared" si="3"/>
        <v>3.3334278291102339E-2</v>
      </c>
      <c r="M32" s="16">
        <f t="shared" si="4"/>
        <v>0.94501012241360571</v>
      </c>
      <c r="N32" s="15">
        <v>57.6</v>
      </c>
      <c r="O32" s="15">
        <v>49.3</v>
      </c>
      <c r="P32" s="15">
        <f t="shared" si="5"/>
        <v>1.104109189675937</v>
      </c>
      <c r="Q32" s="114">
        <f t="shared" si="6"/>
        <v>1.9168562320762795E-2</v>
      </c>
      <c r="R32" s="119"/>
    </row>
    <row r="33" spans="1:18" ht="13.8" customHeight="1" x14ac:dyDescent="0.25">
      <c r="A33" s="13">
        <v>1998</v>
      </c>
      <c r="B33" s="83">
        <v>0.80174556611537084</v>
      </c>
      <c r="C33" s="15">
        <v>0</v>
      </c>
      <c r="D33" s="16">
        <f t="shared" si="0"/>
        <v>0.80174556611537084</v>
      </c>
      <c r="E33" s="15">
        <v>6</v>
      </c>
      <c r="F33" s="16">
        <f t="shared" si="1"/>
        <v>0.75364083214844857</v>
      </c>
      <c r="G33" s="15">
        <v>0</v>
      </c>
      <c r="H33" s="16">
        <f t="shared" si="7"/>
        <v>0.75364083214844857</v>
      </c>
      <c r="I33" s="15">
        <v>10</v>
      </c>
      <c r="J33" s="17">
        <f t="shared" si="2"/>
        <v>15.400000000000006</v>
      </c>
      <c r="K33" s="16">
        <f t="shared" si="8"/>
        <v>0.67827674893360368</v>
      </c>
      <c r="L33" s="18">
        <f t="shared" si="3"/>
        <v>2.9732679405308656E-2</v>
      </c>
      <c r="M33" s="16">
        <f t="shared" si="4"/>
        <v>0.84290659480079777</v>
      </c>
      <c r="N33" s="15">
        <v>57.6</v>
      </c>
      <c r="O33" s="15">
        <v>49.3</v>
      </c>
      <c r="P33" s="15">
        <f t="shared" si="5"/>
        <v>0.98481581867192614</v>
      </c>
      <c r="Q33" s="114">
        <f t="shared" si="6"/>
        <v>1.7097496851943162E-2</v>
      </c>
      <c r="R33" s="119"/>
    </row>
    <row r="34" spans="1:18" ht="13.8" customHeight="1" x14ac:dyDescent="0.25">
      <c r="A34" s="13">
        <v>1999</v>
      </c>
      <c r="B34" s="83">
        <v>0.57943197325317664</v>
      </c>
      <c r="C34" s="15">
        <v>0</v>
      </c>
      <c r="D34" s="16">
        <f t="shared" si="0"/>
        <v>0.57943197325317664</v>
      </c>
      <c r="E34" s="15">
        <v>6</v>
      </c>
      <c r="F34" s="16">
        <f t="shared" si="1"/>
        <v>0.54466605485798603</v>
      </c>
      <c r="G34" s="15">
        <v>0</v>
      </c>
      <c r="H34" s="16">
        <f t="shared" si="7"/>
        <v>0.54466605485798603</v>
      </c>
      <c r="I34" s="15">
        <v>10</v>
      </c>
      <c r="J34" s="17">
        <f t="shared" si="2"/>
        <v>15.400000000000006</v>
      </c>
      <c r="K34" s="16">
        <f t="shared" si="8"/>
        <v>0.4901994493721874</v>
      </c>
      <c r="L34" s="18">
        <f t="shared" si="3"/>
        <v>2.1488195040972598E-2</v>
      </c>
      <c r="M34" s="16">
        <f t="shared" si="4"/>
        <v>0.6091795853140527</v>
      </c>
      <c r="N34" s="15">
        <v>57.6</v>
      </c>
      <c r="O34" s="15">
        <v>49.3</v>
      </c>
      <c r="P34" s="15">
        <f t="shared" si="5"/>
        <v>0.71173923152311236</v>
      </c>
      <c r="Q34" s="114">
        <f t="shared" si="6"/>
        <v>1.235658388060959E-2</v>
      </c>
      <c r="R34" s="119"/>
    </row>
    <row r="35" spans="1:18" ht="13.8" customHeight="1" x14ac:dyDescent="0.25">
      <c r="A35" s="13">
        <v>2000</v>
      </c>
      <c r="B35" s="83">
        <v>0.83185800018506906</v>
      </c>
      <c r="C35" s="15">
        <v>0</v>
      </c>
      <c r="D35" s="16">
        <f t="shared" si="0"/>
        <v>0.83185800018506906</v>
      </c>
      <c r="E35" s="15">
        <v>6</v>
      </c>
      <c r="F35" s="16">
        <f t="shared" si="1"/>
        <v>0.78194652017396493</v>
      </c>
      <c r="G35" s="15">
        <v>0</v>
      </c>
      <c r="H35" s="16">
        <f t="shared" si="7"/>
        <v>0.78194652017396493</v>
      </c>
      <c r="I35" s="15">
        <v>10</v>
      </c>
      <c r="J35" s="17">
        <f t="shared" si="2"/>
        <v>15.400000000000006</v>
      </c>
      <c r="K35" s="16">
        <f t="shared" si="8"/>
        <v>0.70375186815656843</v>
      </c>
      <c r="L35" s="18">
        <f t="shared" si="3"/>
        <v>3.084939696028793E-2</v>
      </c>
      <c r="M35" s="16">
        <f t="shared" si="4"/>
        <v>0.87456497912568265</v>
      </c>
      <c r="N35" s="15">
        <v>57.6</v>
      </c>
      <c r="O35" s="15">
        <v>49.3</v>
      </c>
      <c r="P35" s="15">
        <f t="shared" si="5"/>
        <v>1.0218041135423797</v>
      </c>
      <c r="Q35" s="114">
        <f t="shared" si="6"/>
        <v>1.7739654748999648E-2</v>
      </c>
      <c r="R35" s="119"/>
    </row>
    <row r="36" spans="1:18" ht="13.8" customHeight="1" x14ac:dyDescent="0.25">
      <c r="A36" s="19">
        <v>2001</v>
      </c>
      <c r="B36" s="20">
        <v>0.75082383107502071</v>
      </c>
      <c r="C36" s="21">
        <v>0</v>
      </c>
      <c r="D36" s="20">
        <f t="shared" si="0"/>
        <v>0.75082383107502071</v>
      </c>
      <c r="E36" s="21">
        <v>6</v>
      </c>
      <c r="F36" s="20">
        <f t="shared" si="1"/>
        <v>0.70577440121051949</v>
      </c>
      <c r="G36" s="21">
        <v>0</v>
      </c>
      <c r="H36" s="20">
        <f t="shared" si="7"/>
        <v>0.70577440121051949</v>
      </c>
      <c r="I36" s="21">
        <v>10</v>
      </c>
      <c r="J36" s="22">
        <f t="shared" si="2"/>
        <v>15.399999999999991</v>
      </c>
      <c r="K36" s="20">
        <f t="shared" si="8"/>
        <v>0.63519696108946755</v>
      </c>
      <c r="L36" s="23">
        <f t="shared" si="3"/>
        <v>2.7844250349127346E-2</v>
      </c>
      <c r="M36" s="20">
        <f t="shared" si="4"/>
        <v>0.7893705752725857</v>
      </c>
      <c r="N36" s="21">
        <v>57.6</v>
      </c>
      <c r="O36" s="21">
        <v>49.3</v>
      </c>
      <c r="P36" s="21">
        <f t="shared" si="5"/>
        <v>0.92226663561259514</v>
      </c>
      <c r="Q36" s="115">
        <f t="shared" si="6"/>
        <v>1.6011573534940888E-2</v>
      </c>
      <c r="R36" s="119"/>
    </row>
    <row r="37" spans="1:18" ht="13.8" customHeight="1" x14ac:dyDescent="0.25">
      <c r="A37" s="19">
        <v>2002</v>
      </c>
      <c r="B37" s="20">
        <v>0.80276260936841215</v>
      </c>
      <c r="C37" s="21">
        <v>0</v>
      </c>
      <c r="D37" s="20">
        <f t="shared" si="0"/>
        <v>0.80276260936841215</v>
      </c>
      <c r="E37" s="21">
        <v>6</v>
      </c>
      <c r="F37" s="20">
        <f t="shared" si="1"/>
        <v>0.75459685280630739</v>
      </c>
      <c r="G37" s="21">
        <v>0</v>
      </c>
      <c r="H37" s="20">
        <f t="shared" si="7"/>
        <v>0.75459685280630739</v>
      </c>
      <c r="I37" s="21">
        <v>10</v>
      </c>
      <c r="J37" s="22">
        <f t="shared" si="2"/>
        <v>15.400000000000006</v>
      </c>
      <c r="K37" s="20">
        <f t="shared" si="8"/>
        <v>0.67913716752567665</v>
      </c>
      <c r="L37" s="23">
        <f t="shared" si="3"/>
        <v>2.9770396384687196E-2</v>
      </c>
      <c r="M37" s="20">
        <f t="shared" si="4"/>
        <v>0.84397585230768968</v>
      </c>
      <c r="N37" s="21">
        <v>57.6</v>
      </c>
      <c r="O37" s="21">
        <v>49.3</v>
      </c>
      <c r="P37" s="21">
        <f t="shared" si="5"/>
        <v>0.98606509316273683</v>
      </c>
      <c r="Q37" s="115">
        <f t="shared" si="6"/>
        <v>1.7119185645186403E-2</v>
      </c>
      <c r="R37" s="119"/>
    </row>
    <row r="38" spans="1:18" ht="13.8" customHeight="1" x14ac:dyDescent="0.25">
      <c r="A38" s="19">
        <v>2003</v>
      </c>
      <c r="B38" s="20">
        <v>1.0222724608907254</v>
      </c>
      <c r="C38" s="21">
        <v>0</v>
      </c>
      <c r="D38" s="20">
        <f t="shared" si="0"/>
        <v>1.0222724608907254</v>
      </c>
      <c r="E38" s="21">
        <v>6</v>
      </c>
      <c r="F38" s="20">
        <f t="shared" si="1"/>
        <v>0.9609361132372819</v>
      </c>
      <c r="G38" s="21">
        <v>0</v>
      </c>
      <c r="H38" s="20">
        <f t="shared" si="7"/>
        <v>0.9609361132372819</v>
      </c>
      <c r="I38" s="21">
        <v>10</v>
      </c>
      <c r="J38" s="22">
        <f t="shared" si="2"/>
        <v>15.400000000000006</v>
      </c>
      <c r="K38" s="20">
        <f t="shared" si="8"/>
        <v>0.86484250191355372</v>
      </c>
      <c r="L38" s="23">
        <f t="shared" si="3"/>
        <v>3.7910904193470846E-2</v>
      </c>
      <c r="M38" s="20">
        <f t="shared" si="4"/>
        <v>1.0747551784328018</v>
      </c>
      <c r="N38" s="21">
        <v>57.6</v>
      </c>
      <c r="O38" s="21">
        <v>49.3</v>
      </c>
      <c r="P38" s="21">
        <f t="shared" si="5"/>
        <v>1.2556977338281823</v>
      </c>
      <c r="Q38" s="115">
        <f t="shared" si="6"/>
        <v>2.1800307878961499E-2</v>
      </c>
      <c r="R38" s="119"/>
    </row>
    <row r="39" spans="1:18" ht="13.8" customHeight="1" x14ac:dyDescent="0.25">
      <c r="A39" s="19">
        <v>2004</v>
      </c>
      <c r="B39" s="20">
        <v>0.6912756852371319</v>
      </c>
      <c r="C39" s="21">
        <v>0</v>
      </c>
      <c r="D39" s="20">
        <f t="shared" si="0"/>
        <v>0.6912756852371319</v>
      </c>
      <c r="E39" s="21">
        <v>6</v>
      </c>
      <c r="F39" s="20">
        <f t="shared" si="1"/>
        <v>0.64979914412290396</v>
      </c>
      <c r="G39" s="21">
        <v>0</v>
      </c>
      <c r="H39" s="20">
        <f t="shared" si="7"/>
        <v>0.64979914412290396</v>
      </c>
      <c r="I39" s="21">
        <v>10</v>
      </c>
      <c r="J39" s="22">
        <f t="shared" si="2"/>
        <v>15.399999999999991</v>
      </c>
      <c r="K39" s="20">
        <f t="shared" si="8"/>
        <v>0.58481922971061362</v>
      </c>
      <c r="L39" s="23">
        <f t="shared" si="3"/>
        <v>2.5635911439369365E-2</v>
      </c>
      <c r="M39" s="20">
        <f t="shared" si="4"/>
        <v>0.72676527135040181</v>
      </c>
      <c r="N39" s="21">
        <v>57.6</v>
      </c>
      <c r="O39" s="21">
        <v>49.3</v>
      </c>
      <c r="P39" s="21">
        <f t="shared" si="5"/>
        <v>0.84912129066497255</v>
      </c>
      <c r="Q39" s="115">
        <f t="shared" si="6"/>
        <v>1.4741689074044662E-2</v>
      </c>
      <c r="R39" s="119"/>
    </row>
    <row r="40" spans="1:18" ht="13.8" customHeight="1" x14ac:dyDescent="0.25">
      <c r="A40" s="19">
        <v>2005</v>
      </c>
      <c r="B40" s="20">
        <v>0.8271821358554331</v>
      </c>
      <c r="C40" s="21">
        <v>0</v>
      </c>
      <c r="D40" s="20">
        <f t="shared" si="0"/>
        <v>0.8271821358554331</v>
      </c>
      <c r="E40" s="21">
        <v>6</v>
      </c>
      <c r="F40" s="20">
        <f t="shared" si="1"/>
        <v>0.77755120770410713</v>
      </c>
      <c r="G40" s="21">
        <v>0</v>
      </c>
      <c r="H40" s="20">
        <f t="shared" si="7"/>
        <v>0.77755120770410713</v>
      </c>
      <c r="I40" s="21">
        <v>10</v>
      </c>
      <c r="J40" s="22">
        <f t="shared" si="2"/>
        <v>15.399999999999991</v>
      </c>
      <c r="K40" s="20">
        <f t="shared" si="8"/>
        <v>0.69979608693369644</v>
      </c>
      <c r="L40" s="23">
        <f t="shared" si="3"/>
        <v>3.0675992851888063E-2</v>
      </c>
      <c r="M40" s="20">
        <f t="shared" ref="M40:M45" si="9">+L40*28.3495</f>
        <v>0.86964905935460057</v>
      </c>
      <c r="N40" s="21">
        <v>57.6</v>
      </c>
      <c r="O40" s="21">
        <v>49.3</v>
      </c>
      <c r="P40" s="21">
        <f t="shared" si="5"/>
        <v>1.0160605642763691</v>
      </c>
      <c r="Q40" s="115">
        <f t="shared" si="6"/>
        <v>1.7639940352020298E-2</v>
      </c>
      <c r="R40" s="119"/>
    </row>
    <row r="41" spans="1:18" ht="13.8" customHeight="1" x14ac:dyDescent="0.25">
      <c r="A41" s="13">
        <v>2006</v>
      </c>
      <c r="B41" s="83">
        <v>1.2134402242226361</v>
      </c>
      <c r="C41" s="15">
        <v>0</v>
      </c>
      <c r="D41" s="16">
        <f t="shared" si="0"/>
        <v>1.2134402242226361</v>
      </c>
      <c r="E41" s="15">
        <v>6</v>
      </c>
      <c r="F41" s="16">
        <f t="shared" si="1"/>
        <v>1.1406338107692779</v>
      </c>
      <c r="G41" s="15">
        <v>0</v>
      </c>
      <c r="H41" s="16">
        <f t="shared" si="7"/>
        <v>1.1406338107692779</v>
      </c>
      <c r="I41" s="15">
        <v>10</v>
      </c>
      <c r="J41" s="17">
        <f t="shared" si="2"/>
        <v>15.400000000000006</v>
      </c>
      <c r="K41" s="16">
        <f t="shared" si="8"/>
        <v>1.0265704296923501</v>
      </c>
      <c r="L41" s="18">
        <f t="shared" si="3"/>
        <v>4.5000347602952337E-2</v>
      </c>
      <c r="M41" s="16">
        <f t="shared" si="9"/>
        <v>1.2757373543698973</v>
      </c>
      <c r="N41" s="15">
        <v>57.6</v>
      </c>
      <c r="O41" s="15">
        <v>49.3</v>
      </c>
      <c r="P41" s="15">
        <f t="shared" si="5"/>
        <v>1.4905166655518478</v>
      </c>
      <c r="Q41" s="114">
        <f t="shared" si="6"/>
        <v>2.5877025443608467E-2</v>
      </c>
      <c r="R41" s="119"/>
    </row>
    <row r="42" spans="1:18" ht="13.8" customHeight="1" x14ac:dyDescent="0.25">
      <c r="A42" s="13">
        <v>2007</v>
      </c>
      <c r="B42" s="83">
        <v>0.74678469756027388</v>
      </c>
      <c r="C42" s="15">
        <v>0</v>
      </c>
      <c r="D42" s="16">
        <f t="shared" si="0"/>
        <v>0.74678469756027388</v>
      </c>
      <c r="E42" s="15">
        <v>6</v>
      </c>
      <c r="F42" s="16">
        <f t="shared" si="1"/>
        <v>0.7019776157066574</v>
      </c>
      <c r="G42" s="15">
        <v>0</v>
      </c>
      <c r="H42" s="16">
        <f t="shared" si="7"/>
        <v>0.7019776157066574</v>
      </c>
      <c r="I42" s="15">
        <v>10</v>
      </c>
      <c r="J42" s="17">
        <f t="shared" si="2"/>
        <v>15.400000000000006</v>
      </c>
      <c r="K42" s="16">
        <f t="shared" si="8"/>
        <v>0.63177985413599169</v>
      </c>
      <c r="L42" s="18">
        <f t="shared" si="3"/>
        <v>2.7694459359385939E-2</v>
      </c>
      <c r="M42" s="16">
        <f t="shared" si="9"/>
        <v>0.78512407560891162</v>
      </c>
      <c r="N42" s="15">
        <v>57.6</v>
      </c>
      <c r="O42" s="15">
        <v>49.3</v>
      </c>
      <c r="P42" s="15">
        <f t="shared" si="5"/>
        <v>0.91730520801365734</v>
      </c>
      <c r="Q42" s="114">
        <f t="shared" si="6"/>
        <v>1.5925437639125996E-2</v>
      </c>
      <c r="R42" s="119"/>
    </row>
    <row r="43" spans="1:18" ht="13.8" customHeight="1" x14ac:dyDescent="0.25">
      <c r="A43" s="13">
        <v>2008</v>
      </c>
      <c r="B43" s="83">
        <v>0.55366281286617636</v>
      </c>
      <c r="C43" s="15">
        <v>0</v>
      </c>
      <c r="D43" s="16">
        <f t="shared" si="0"/>
        <v>0.55366281286617636</v>
      </c>
      <c r="E43" s="15">
        <v>6</v>
      </c>
      <c r="F43" s="16">
        <f t="shared" si="1"/>
        <v>0.52044304409420583</v>
      </c>
      <c r="G43" s="15">
        <v>0</v>
      </c>
      <c r="H43" s="16">
        <f t="shared" si="7"/>
        <v>0.52044304409420583</v>
      </c>
      <c r="I43" s="15">
        <v>10</v>
      </c>
      <c r="J43" s="17">
        <f t="shared" si="2"/>
        <v>15.399999999999991</v>
      </c>
      <c r="K43" s="16">
        <f t="shared" si="8"/>
        <v>0.46839873968478524</v>
      </c>
      <c r="L43" s="18">
        <f t="shared" si="3"/>
        <v>2.0532547493031683E-2</v>
      </c>
      <c r="M43" s="16">
        <f t="shared" si="9"/>
        <v>0.58208745515370164</v>
      </c>
      <c r="N43" s="15">
        <v>57.6</v>
      </c>
      <c r="O43" s="15">
        <v>49.3</v>
      </c>
      <c r="P43" s="15">
        <f t="shared" si="5"/>
        <v>0.68008595166030872</v>
      </c>
      <c r="Q43" s="114">
        <f t="shared" si="6"/>
        <v>1.1807047771880359E-2</v>
      </c>
      <c r="R43" s="119"/>
    </row>
    <row r="44" spans="1:18" ht="13.8" customHeight="1" x14ac:dyDescent="0.25">
      <c r="A44" s="13">
        <v>2009</v>
      </c>
      <c r="B44" s="83">
        <v>1.0703951327977188</v>
      </c>
      <c r="C44" s="15">
        <v>0</v>
      </c>
      <c r="D44" s="16">
        <f t="shared" si="0"/>
        <v>1.0703951327977188</v>
      </c>
      <c r="E44" s="15">
        <v>6</v>
      </c>
      <c r="F44" s="16">
        <f t="shared" si="1"/>
        <v>1.0061714248298557</v>
      </c>
      <c r="G44" s="15">
        <v>0</v>
      </c>
      <c r="H44" s="16">
        <f t="shared" si="7"/>
        <v>1.0061714248298557</v>
      </c>
      <c r="I44" s="15">
        <v>10</v>
      </c>
      <c r="J44" s="17">
        <f t="shared" si="2"/>
        <v>15.400000000000006</v>
      </c>
      <c r="K44" s="16">
        <f t="shared" si="8"/>
        <v>0.90555428234687008</v>
      </c>
      <c r="L44" s="18">
        <f t="shared" si="3"/>
        <v>3.969553018506828E-2</v>
      </c>
      <c r="M44" s="16">
        <f t="shared" si="9"/>
        <v>1.1253484329815933</v>
      </c>
      <c r="N44" s="15">
        <v>57.6</v>
      </c>
      <c r="O44" s="15">
        <v>49.3</v>
      </c>
      <c r="P44" s="15">
        <f t="shared" si="5"/>
        <v>1.3148087168304214</v>
      </c>
      <c r="Q44" s="114">
        <f t="shared" si="6"/>
        <v>2.2826540222750373E-2</v>
      </c>
      <c r="R44" s="119"/>
    </row>
    <row r="45" spans="1:18" ht="13.8" customHeight="1" x14ac:dyDescent="0.25">
      <c r="A45" s="13">
        <v>2010</v>
      </c>
      <c r="B45" s="83">
        <v>1.6944616188124257</v>
      </c>
      <c r="C45" s="15">
        <v>0</v>
      </c>
      <c r="D45" s="16">
        <f t="shared" si="0"/>
        <v>1.6944616188124257</v>
      </c>
      <c r="E45" s="15">
        <v>6</v>
      </c>
      <c r="F45" s="16">
        <f t="shared" si="1"/>
        <v>1.5927939216836802</v>
      </c>
      <c r="G45" s="15">
        <v>0</v>
      </c>
      <c r="H45" s="16">
        <f t="shared" si="7"/>
        <v>1.5927939216836802</v>
      </c>
      <c r="I45" s="15">
        <v>10</v>
      </c>
      <c r="J45" s="17">
        <f t="shared" si="2"/>
        <v>15.400000000000006</v>
      </c>
      <c r="K45" s="16">
        <f t="shared" si="8"/>
        <v>1.4335145295153122</v>
      </c>
      <c r="L45" s="18">
        <f t="shared" si="3"/>
        <v>6.2838993074643829E-2</v>
      </c>
      <c r="M45" s="16">
        <f t="shared" si="9"/>
        <v>1.7814540341696152</v>
      </c>
      <c r="N45" s="15">
        <v>57.6</v>
      </c>
      <c r="O45" s="15">
        <v>49.3</v>
      </c>
      <c r="P45" s="15">
        <f t="shared" si="5"/>
        <v>2.0813742873868124</v>
      </c>
      <c r="Q45" s="114">
        <f t="shared" si="6"/>
        <v>3.6134970267132159E-2</v>
      </c>
      <c r="R45" s="119"/>
    </row>
    <row r="46" spans="1:18" ht="13.8" customHeight="1" x14ac:dyDescent="0.25">
      <c r="A46" s="19">
        <v>2011</v>
      </c>
      <c r="B46" s="20">
        <v>1.1134761193644329</v>
      </c>
      <c r="C46" s="21">
        <v>0</v>
      </c>
      <c r="D46" s="20">
        <f t="shared" si="0"/>
        <v>1.1134761193644329</v>
      </c>
      <c r="E46" s="21">
        <v>6</v>
      </c>
      <c r="F46" s="20">
        <f t="shared" si="1"/>
        <v>1.046667552202567</v>
      </c>
      <c r="G46" s="21">
        <v>0</v>
      </c>
      <c r="H46" s="20">
        <f t="shared" si="7"/>
        <v>1.046667552202567</v>
      </c>
      <c r="I46" s="21">
        <v>10</v>
      </c>
      <c r="J46" s="22">
        <f t="shared" si="2"/>
        <v>15.399999999999991</v>
      </c>
      <c r="K46" s="20">
        <f t="shared" si="8"/>
        <v>0.94200079698231032</v>
      </c>
      <c r="L46" s="23">
        <f t="shared" si="3"/>
        <v>4.129318562114237E-2</v>
      </c>
      <c r="M46" s="20">
        <f t="shared" ref="M46:M52" si="10">+L46*28.3495</f>
        <v>1.1706411657665756</v>
      </c>
      <c r="N46" s="21">
        <v>57.6</v>
      </c>
      <c r="O46" s="21">
        <v>49.3</v>
      </c>
      <c r="P46" s="21">
        <f t="shared" si="5"/>
        <v>1.3677267981370134</v>
      </c>
      <c r="Q46" s="115">
        <f t="shared" si="6"/>
        <v>2.3745256912100925E-2</v>
      </c>
      <c r="R46" s="119"/>
    </row>
    <row r="47" spans="1:18" ht="13.8" customHeight="1" x14ac:dyDescent="0.25">
      <c r="A47" s="19">
        <v>2012</v>
      </c>
      <c r="B47" s="20">
        <v>0.89297095046585606</v>
      </c>
      <c r="C47" s="21">
        <v>0</v>
      </c>
      <c r="D47" s="20">
        <f t="shared" ref="D47:D52" si="11">+B47-B47*(C47/100)</f>
        <v>0.89297095046585606</v>
      </c>
      <c r="E47" s="21">
        <v>6</v>
      </c>
      <c r="F47" s="20">
        <f t="shared" ref="F47:F52" si="12">+(D47-D47*(E47)/100)</f>
        <v>0.83939269343790468</v>
      </c>
      <c r="G47" s="21">
        <v>0</v>
      </c>
      <c r="H47" s="20">
        <f t="shared" si="7"/>
        <v>0.83939269343790468</v>
      </c>
      <c r="I47" s="21">
        <v>10</v>
      </c>
      <c r="J47" s="22">
        <f t="shared" ref="J47:J52" si="13">100-(K47/B47*100)</f>
        <v>15.400000000000006</v>
      </c>
      <c r="K47" s="20">
        <f t="shared" si="8"/>
        <v>0.7554534240941142</v>
      </c>
      <c r="L47" s="23">
        <f t="shared" ref="L47:L52" si="14">+(K47/365)*16</f>
        <v>3.3115766535632404E-2</v>
      </c>
      <c r="M47" s="20">
        <f t="shared" si="10"/>
        <v>0.93881542340191082</v>
      </c>
      <c r="N47" s="21">
        <v>57.6</v>
      </c>
      <c r="O47" s="21">
        <v>49.3</v>
      </c>
      <c r="P47" s="21">
        <f t="shared" ref="P47:P52" si="15">+Q47*N47</f>
        <v>1.0968715697352955</v>
      </c>
      <c r="Q47" s="115">
        <f t="shared" ref="Q47:Q52" si="16">+M47/O47</f>
        <v>1.9042909196793325E-2</v>
      </c>
      <c r="R47" s="119"/>
    </row>
    <row r="48" spans="1:18" ht="13.8" customHeight="1" x14ac:dyDescent="0.25">
      <c r="A48" s="19">
        <v>2013</v>
      </c>
      <c r="B48" s="20">
        <v>1.0303390568509982</v>
      </c>
      <c r="C48" s="21">
        <v>0</v>
      </c>
      <c r="D48" s="20">
        <f t="shared" si="11"/>
        <v>1.0303390568509982</v>
      </c>
      <c r="E48" s="21">
        <v>6</v>
      </c>
      <c r="F48" s="20">
        <f t="shared" si="12"/>
        <v>0.96851871343993834</v>
      </c>
      <c r="G48" s="21">
        <v>0</v>
      </c>
      <c r="H48" s="20">
        <f t="shared" si="7"/>
        <v>0.96851871343993834</v>
      </c>
      <c r="I48" s="21">
        <v>10</v>
      </c>
      <c r="J48" s="22">
        <f t="shared" si="13"/>
        <v>15.400000000000006</v>
      </c>
      <c r="K48" s="20">
        <f t="shared" si="8"/>
        <v>0.87166684209594447</v>
      </c>
      <c r="L48" s="23">
        <f t="shared" si="14"/>
        <v>3.821005335215099E-2</v>
      </c>
      <c r="M48" s="20">
        <f t="shared" si="10"/>
        <v>1.0832359075068045</v>
      </c>
      <c r="N48" s="21">
        <v>57.6</v>
      </c>
      <c r="O48" s="21">
        <v>49.3</v>
      </c>
      <c r="P48" s="21">
        <f t="shared" si="15"/>
        <v>1.2656062529896948</v>
      </c>
      <c r="Q48" s="115">
        <f t="shared" si="16"/>
        <v>2.1972330781071088E-2</v>
      </c>
      <c r="R48" s="119"/>
    </row>
    <row r="49" spans="1:18" ht="13.8" customHeight="1" x14ac:dyDescent="0.25">
      <c r="A49" s="19">
        <v>2014</v>
      </c>
      <c r="B49" s="20">
        <v>0.84272768244249363</v>
      </c>
      <c r="C49" s="21">
        <v>0</v>
      </c>
      <c r="D49" s="20">
        <f t="shared" si="11"/>
        <v>0.84272768244249363</v>
      </c>
      <c r="E49" s="21">
        <v>6</v>
      </c>
      <c r="F49" s="20">
        <f t="shared" si="12"/>
        <v>0.792164021495944</v>
      </c>
      <c r="G49" s="21">
        <v>0</v>
      </c>
      <c r="H49" s="20">
        <f t="shared" si="7"/>
        <v>0.792164021495944</v>
      </c>
      <c r="I49" s="21">
        <v>10</v>
      </c>
      <c r="J49" s="22">
        <f t="shared" si="13"/>
        <v>15.40000000000002</v>
      </c>
      <c r="K49" s="20">
        <f t="shared" si="8"/>
        <v>0.71294761934634954</v>
      </c>
      <c r="L49" s="23">
        <f t="shared" si="14"/>
        <v>3.1252498382305732E-2</v>
      </c>
      <c r="M49" s="20">
        <f t="shared" si="10"/>
        <v>0.88599270288917631</v>
      </c>
      <c r="N49" s="21">
        <v>57.6</v>
      </c>
      <c r="O49" s="21">
        <v>49.3</v>
      </c>
      <c r="P49" s="21">
        <f t="shared" si="15"/>
        <v>1.0351557745723441</v>
      </c>
      <c r="Q49" s="115">
        <f t="shared" si="16"/>
        <v>1.797145441965875E-2</v>
      </c>
      <c r="R49" s="119"/>
    </row>
    <row r="50" spans="1:18" ht="13.8" customHeight="1" x14ac:dyDescent="0.25">
      <c r="A50" s="24">
        <v>2015</v>
      </c>
      <c r="B50" s="20">
        <v>1.5254457865863005</v>
      </c>
      <c r="C50" s="25">
        <v>0</v>
      </c>
      <c r="D50" s="26">
        <f t="shared" si="11"/>
        <v>1.5254457865863005</v>
      </c>
      <c r="E50" s="25">
        <v>6</v>
      </c>
      <c r="F50" s="26">
        <f t="shared" si="12"/>
        <v>1.4339190393911225</v>
      </c>
      <c r="G50" s="25">
        <v>0</v>
      </c>
      <c r="H50" s="20">
        <f t="shared" si="7"/>
        <v>1.4339190393911225</v>
      </c>
      <c r="I50" s="25">
        <v>10</v>
      </c>
      <c r="J50" s="27">
        <f t="shared" si="13"/>
        <v>15.399999999999991</v>
      </c>
      <c r="K50" s="20">
        <f t="shared" si="8"/>
        <v>1.2905271354520103</v>
      </c>
      <c r="L50" s="28">
        <f t="shared" si="14"/>
        <v>5.6571052512964834E-2</v>
      </c>
      <c r="M50" s="26">
        <f t="shared" si="10"/>
        <v>1.6037610532162965</v>
      </c>
      <c r="N50" s="25">
        <v>57.6</v>
      </c>
      <c r="O50" s="25">
        <v>49.3</v>
      </c>
      <c r="P50" s="25">
        <f t="shared" si="15"/>
        <v>1.8737654495995677</v>
      </c>
      <c r="Q50" s="116">
        <f t="shared" si="16"/>
        <v>3.253065016665916E-2</v>
      </c>
      <c r="R50" s="119"/>
    </row>
    <row r="51" spans="1:18" ht="13.8" customHeight="1" x14ac:dyDescent="0.25">
      <c r="A51" s="29">
        <v>2016</v>
      </c>
      <c r="B51" s="83">
        <v>5.1231038374549769</v>
      </c>
      <c r="C51" s="30">
        <v>0</v>
      </c>
      <c r="D51" s="14">
        <f t="shared" si="11"/>
        <v>5.1231038374549769</v>
      </c>
      <c r="E51" s="30">
        <v>6</v>
      </c>
      <c r="F51" s="14">
        <f t="shared" si="12"/>
        <v>4.8157176072076782</v>
      </c>
      <c r="G51" s="30">
        <v>0</v>
      </c>
      <c r="H51" s="16">
        <f t="shared" si="7"/>
        <v>4.8157176072076782</v>
      </c>
      <c r="I51" s="30">
        <v>10</v>
      </c>
      <c r="J51" s="32">
        <f t="shared" si="13"/>
        <v>15.400000000000006</v>
      </c>
      <c r="K51" s="16">
        <f t="shared" si="8"/>
        <v>4.3341458464869103</v>
      </c>
      <c r="L51" s="33">
        <f t="shared" si="14"/>
        <v>0.18998995491449469</v>
      </c>
      <c r="M51" s="14">
        <f t="shared" si="10"/>
        <v>5.3861202268484671</v>
      </c>
      <c r="N51" s="30">
        <v>57.6</v>
      </c>
      <c r="O51" s="30">
        <v>49.3</v>
      </c>
      <c r="P51" s="30">
        <f t="shared" si="15"/>
        <v>6.2929112589548017</v>
      </c>
      <c r="Q51" s="117">
        <f t="shared" si="16"/>
        <v>0.10925193157907642</v>
      </c>
      <c r="R51" s="119"/>
    </row>
    <row r="52" spans="1:18" ht="13.8" customHeight="1" x14ac:dyDescent="0.25">
      <c r="A52" s="29">
        <v>2017</v>
      </c>
      <c r="B52" s="83">
        <v>3.709004436578522</v>
      </c>
      <c r="C52" s="30">
        <v>0</v>
      </c>
      <c r="D52" s="14">
        <f t="shared" si="11"/>
        <v>3.709004436578522</v>
      </c>
      <c r="E52" s="30">
        <v>6</v>
      </c>
      <c r="F52" s="14">
        <f t="shared" si="12"/>
        <v>3.4864641703838108</v>
      </c>
      <c r="G52" s="30">
        <v>0</v>
      </c>
      <c r="H52" s="16">
        <f t="shared" si="7"/>
        <v>3.4864641703838108</v>
      </c>
      <c r="I52" s="30">
        <v>10</v>
      </c>
      <c r="J52" s="32">
        <f t="shared" si="13"/>
        <v>15.400000000000006</v>
      </c>
      <c r="K52" s="16">
        <f t="shared" si="8"/>
        <v>3.1378177533454297</v>
      </c>
      <c r="L52" s="33">
        <f t="shared" si="14"/>
        <v>0.13754817548911472</v>
      </c>
      <c r="M52" s="14">
        <f t="shared" si="10"/>
        <v>3.8994220010286575</v>
      </c>
      <c r="N52" s="30">
        <v>57.6</v>
      </c>
      <c r="O52" s="30">
        <v>49.3</v>
      </c>
      <c r="P52" s="30">
        <f t="shared" si="15"/>
        <v>4.5559169829462611</v>
      </c>
      <c r="Q52" s="117">
        <f t="shared" si="16"/>
        <v>7.9095780953928149E-2</v>
      </c>
      <c r="R52" s="119"/>
    </row>
    <row r="53" spans="1:18" ht="13.8" customHeight="1" x14ac:dyDescent="0.25">
      <c r="A53" s="59">
        <v>2018</v>
      </c>
      <c r="B53" s="83">
        <v>4.7425866669594861</v>
      </c>
      <c r="C53" s="31">
        <v>0</v>
      </c>
      <c r="D53" s="35">
        <f>+B53-B53*(C53/100)</f>
        <v>4.7425866669594861</v>
      </c>
      <c r="E53" s="31">
        <v>6</v>
      </c>
      <c r="F53" s="35">
        <f>+(D53-D53*(E53)/100)</f>
        <v>4.4580314669419172</v>
      </c>
      <c r="G53" s="31">
        <v>0</v>
      </c>
      <c r="H53" s="80">
        <f>F53-(F53*G53/100)</f>
        <v>4.4580314669419172</v>
      </c>
      <c r="I53" s="31">
        <v>10</v>
      </c>
      <c r="J53" s="60">
        <f>100-(K53/B53*100)</f>
        <v>15.399999999999991</v>
      </c>
      <c r="K53" s="80">
        <f>+H53-H53*I53/100</f>
        <v>4.0122283202477256</v>
      </c>
      <c r="L53" s="61">
        <f>+(K53/365)*16</f>
        <v>0.17587850170948935</v>
      </c>
      <c r="M53" s="35">
        <f>+L53*28.3495</f>
        <v>4.9860675842131679</v>
      </c>
      <c r="N53" s="31">
        <v>57.6</v>
      </c>
      <c r="O53" s="31">
        <v>49.3</v>
      </c>
      <c r="P53" s="31">
        <f>+Q53*N53</f>
        <v>5.8255069543748172</v>
      </c>
      <c r="Q53" s="120">
        <f>+M53/O53</f>
        <v>0.10113727351345168</v>
      </c>
      <c r="R53" s="119"/>
    </row>
    <row r="54" spans="1:18" ht="13.8" customHeight="1" x14ac:dyDescent="0.25">
      <c r="A54" s="59">
        <v>2019</v>
      </c>
      <c r="B54" s="84">
        <v>4.2759136795878572</v>
      </c>
      <c r="C54" s="31">
        <v>0</v>
      </c>
      <c r="D54" s="35">
        <f>+B54-B54*(C54/100)</f>
        <v>4.2759136795878572</v>
      </c>
      <c r="E54" s="31">
        <v>6</v>
      </c>
      <c r="F54" s="35">
        <f>+(D54-D54*(E54)/100)</f>
        <v>4.0193588588125859</v>
      </c>
      <c r="G54" s="31">
        <v>0</v>
      </c>
      <c r="H54" s="80">
        <f>F54-(F54*G54/100)</f>
        <v>4.0193588588125859</v>
      </c>
      <c r="I54" s="31">
        <v>10</v>
      </c>
      <c r="J54" s="60">
        <f>100-(K54/B54*100)</f>
        <v>15.399999999999991</v>
      </c>
      <c r="K54" s="80">
        <f>+H54-H54*I54/100</f>
        <v>3.6174229729313274</v>
      </c>
      <c r="L54" s="61">
        <f>+(K54/365)*16</f>
        <v>0.15857196593671571</v>
      </c>
      <c r="M54" s="35">
        <f>+L54*28.3495</f>
        <v>4.495435948322922</v>
      </c>
      <c r="N54" s="31">
        <v>57.6</v>
      </c>
      <c r="O54" s="31">
        <v>49.3</v>
      </c>
      <c r="P54" s="31">
        <f>+Q54*N54</f>
        <v>5.2522740491561928</v>
      </c>
      <c r="Q54" s="120">
        <f>+M54/O54</f>
        <v>9.1185313353406128E-2</v>
      </c>
      <c r="R54" s="119"/>
    </row>
    <row r="55" spans="1:18" ht="13.8" customHeight="1" x14ac:dyDescent="0.25">
      <c r="A55" s="59">
        <v>2020</v>
      </c>
      <c r="B55" s="84">
        <v>3.1437542548927624</v>
      </c>
      <c r="C55" s="31">
        <v>0</v>
      </c>
      <c r="D55" s="35">
        <f>+B55-B55*(C55/100)</f>
        <v>3.1437542548927624</v>
      </c>
      <c r="E55" s="31">
        <v>6</v>
      </c>
      <c r="F55" s="35">
        <f>+(D55-D55*(E55)/100)</f>
        <v>2.9551289995991965</v>
      </c>
      <c r="G55" s="31">
        <v>0</v>
      </c>
      <c r="H55" s="80">
        <f>F55-(F55*G55/100)</f>
        <v>2.9551289995991965</v>
      </c>
      <c r="I55" s="31">
        <v>10</v>
      </c>
      <c r="J55" s="60">
        <f>100-(K55/B55*100)</f>
        <v>15.400000000000006</v>
      </c>
      <c r="K55" s="80">
        <f>+H55-H55*I55/100</f>
        <v>2.659616099639277</v>
      </c>
      <c r="L55" s="61">
        <f>+(K55/365)*16</f>
        <v>0.1165859112170642</v>
      </c>
      <c r="M55" s="35">
        <f>+L55*28.3495</f>
        <v>3.3051522900481616</v>
      </c>
      <c r="N55" s="31">
        <v>57.6</v>
      </c>
      <c r="O55" s="31">
        <v>49.3</v>
      </c>
      <c r="P55" s="31">
        <f>+Q55*N55</f>
        <v>3.8615978074396371</v>
      </c>
      <c r="Q55" s="120">
        <f>+M55/O55</f>
        <v>6.7041628601382589E-2</v>
      </c>
      <c r="R55" s="119"/>
    </row>
    <row r="56" spans="1:18" ht="13.8" customHeight="1" x14ac:dyDescent="0.25">
      <c r="A56" s="19">
        <v>2021</v>
      </c>
      <c r="B56" s="143">
        <v>3.5594266388517308</v>
      </c>
      <c r="C56" s="21">
        <v>0</v>
      </c>
      <c r="D56" s="20">
        <f t="shared" ref="D56:D57" si="17">+B56-B56*(C56/100)</f>
        <v>3.5594266388517308</v>
      </c>
      <c r="E56" s="21">
        <v>6</v>
      </c>
      <c r="F56" s="20">
        <f t="shared" ref="F56:F57" si="18">+(D56-D56*(E56)/100)</f>
        <v>3.345861040520627</v>
      </c>
      <c r="G56" s="21">
        <v>0</v>
      </c>
      <c r="H56" s="20">
        <f t="shared" ref="H56:H57" si="19">F56-(F56*G56/100)</f>
        <v>3.345861040520627</v>
      </c>
      <c r="I56" s="21">
        <v>10</v>
      </c>
      <c r="J56" s="22">
        <f t="shared" ref="J56:J57" si="20">100-(K56/B56*100)</f>
        <v>15.400000000000006</v>
      </c>
      <c r="K56" s="20">
        <f t="shared" ref="K56:K57" si="21">+H56-H56*I56/100</f>
        <v>3.0112749364685643</v>
      </c>
      <c r="L56" s="23">
        <f t="shared" ref="L56:L57" si="22">+(K56/365)*16</f>
        <v>0.13200109310547131</v>
      </c>
      <c r="M56" s="20">
        <f t="shared" ref="M56:M57" si="23">+L56*28.3495</f>
        <v>3.7421649889935589</v>
      </c>
      <c r="N56" s="21">
        <v>57.6</v>
      </c>
      <c r="O56" s="21">
        <v>49.3</v>
      </c>
      <c r="P56" s="21">
        <f t="shared" ref="P56:P57" si="24">+Q56*N56</f>
        <v>4.3721846524549495</v>
      </c>
      <c r="Q56" s="115">
        <f t="shared" ref="Q56:Q57" si="25">+M56/O56</f>
        <v>7.5905983549565098E-2</v>
      </c>
      <c r="R56" s="119"/>
    </row>
    <row r="57" spans="1:18" ht="13.8" customHeight="1" thickBot="1" x14ac:dyDescent="0.3">
      <c r="A57" s="123">
        <v>2022</v>
      </c>
      <c r="B57" s="135">
        <v>3.5134764600454029</v>
      </c>
      <c r="C57" s="125">
        <v>0</v>
      </c>
      <c r="D57" s="124">
        <f t="shared" si="17"/>
        <v>3.5134764600454029</v>
      </c>
      <c r="E57" s="125">
        <v>6</v>
      </c>
      <c r="F57" s="124">
        <f t="shared" si="18"/>
        <v>3.3026678724426786</v>
      </c>
      <c r="G57" s="125">
        <v>0</v>
      </c>
      <c r="H57" s="124">
        <f t="shared" si="19"/>
        <v>3.3026678724426786</v>
      </c>
      <c r="I57" s="125">
        <v>10</v>
      </c>
      <c r="J57" s="126">
        <f t="shared" si="20"/>
        <v>15.400000000000006</v>
      </c>
      <c r="K57" s="124">
        <f t="shared" si="21"/>
        <v>2.9724010851984106</v>
      </c>
      <c r="L57" s="127">
        <f t="shared" si="22"/>
        <v>0.13029703387171115</v>
      </c>
      <c r="M57" s="124">
        <f t="shared" si="23"/>
        <v>3.6938557617460752</v>
      </c>
      <c r="N57" s="125">
        <v>57.6</v>
      </c>
      <c r="O57" s="125">
        <v>49.3</v>
      </c>
      <c r="P57" s="125">
        <f t="shared" si="24"/>
        <v>4.3157422287337512</v>
      </c>
      <c r="Q57" s="128">
        <f t="shared" si="25"/>
        <v>7.4926080359960956E-2</v>
      </c>
      <c r="R57" s="119"/>
    </row>
    <row r="58" spans="1:18" ht="15" customHeight="1" thickTop="1" x14ac:dyDescent="0.25">
      <c r="A58" s="7" t="s">
        <v>96</v>
      </c>
    </row>
    <row r="59" spans="1:18" ht="15" customHeight="1" x14ac:dyDescent="0.25">
      <c r="A59" s="7" t="s">
        <v>104</v>
      </c>
    </row>
    <row r="60" spans="1:18" ht="15" customHeight="1" x14ac:dyDescent="0.25">
      <c r="A60" s="7" t="s">
        <v>209</v>
      </c>
    </row>
    <row r="61" spans="1:18" ht="15" customHeight="1" x14ac:dyDescent="0.25">
      <c r="A61" s="7" t="s">
        <v>210</v>
      </c>
    </row>
    <row r="62" spans="1:18" ht="15" customHeight="1" x14ac:dyDescent="0.25">
      <c r="A62" s="7" t="s">
        <v>105</v>
      </c>
    </row>
    <row r="63" spans="1:18" ht="15" customHeight="1" x14ac:dyDescent="0.25">
      <c r="A63" s="7" t="s">
        <v>106</v>
      </c>
    </row>
    <row r="64" spans="1:18" ht="15" customHeight="1" x14ac:dyDescent="0.25">
      <c r="A64" s="7" t="s">
        <v>214</v>
      </c>
    </row>
  </sheetData>
  <phoneticPr fontId="2" type="noConversion"/>
  <printOptions horizontalCentered="1"/>
  <pageMargins left="0.5" right="0.5" top="0.61" bottom="0.56000000000000005" header="0.5" footer="0.5"/>
  <pageSetup scale="78"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Q64"/>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7" ht="16.8" customHeight="1" thickBot="1" x14ac:dyDescent="0.3">
      <c r="A1" s="43" t="s">
        <v>170</v>
      </c>
      <c r="B1" s="129"/>
      <c r="C1" s="129"/>
      <c r="D1" s="129"/>
      <c r="E1" s="129"/>
      <c r="F1" s="43"/>
      <c r="G1" s="129"/>
      <c r="H1" s="43"/>
      <c r="I1" s="129"/>
      <c r="J1" s="129"/>
      <c r="K1" s="129"/>
      <c r="L1" s="129"/>
      <c r="M1" s="129"/>
      <c r="N1" s="129"/>
      <c r="O1" s="129"/>
      <c r="P1" s="129"/>
      <c r="Q1" s="129"/>
    </row>
    <row r="2" spans="1:17"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row>
    <row r="3" spans="1:17" ht="30" customHeight="1" x14ac:dyDescent="0.25">
      <c r="A3" s="51"/>
      <c r="B3" s="45"/>
      <c r="C3" s="45"/>
      <c r="D3" s="45"/>
      <c r="E3" s="45"/>
      <c r="F3" s="45"/>
      <c r="G3" s="55" t="s">
        <v>2</v>
      </c>
      <c r="H3" s="56" t="s">
        <v>92</v>
      </c>
      <c r="I3" s="55" t="s">
        <v>7</v>
      </c>
      <c r="J3" s="45"/>
      <c r="K3" s="45"/>
      <c r="L3" s="50"/>
      <c r="M3" s="50"/>
      <c r="N3" s="45"/>
      <c r="O3" s="45"/>
      <c r="P3" s="45"/>
      <c r="Q3" s="45"/>
    </row>
    <row r="4" spans="1:17"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2" t="s">
        <v>86</v>
      </c>
    </row>
    <row r="5" spans="1:17" ht="13.8" customHeight="1" x14ac:dyDescent="0.25">
      <c r="A5" s="13">
        <v>1970</v>
      </c>
      <c r="B5" s="83">
        <v>6.2076936581940533E-3</v>
      </c>
      <c r="C5" s="15">
        <v>0</v>
      </c>
      <c r="D5" s="16">
        <f t="shared" ref="D5:D46" si="0">+B5-B5*(C5/100)</f>
        <v>6.2076936581940533E-3</v>
      </c>
      <c r="E5" s="15">
        <v>6</v>
      </c>
      <c r="F5" s="16">
        <f t="shared" ref="F5:F46" si="1">+(D5-D5*(E5)/100)</f>
        <v>5.8352320387024103E-3</v>
      </c>
      <c r="G5" s="15">
        <v>0</v>
      </c>
      <c r="H5" s="16">
        <f>F5-(F5*G5/100)</f>
        <v>5.8352320387024103E-3</v>
      </c>
      <c r="I5" s="15">
        <v>10</v>
      </c>
      <c r="J5" s="17">
        <f t="shared" ref="J5:J46" si="2">100-(K5/B5*100)</f>
        <v>15.399999999999991</v>
      </c>
      <c r="K5" s="16">
        <f>+H5-H5*I5/100</f>
        <v>5.2517088348321694E-3</v>
      </c>
      <c r="L5" s="18">
        <f t="shared" ref="L5:L46" si="3">+(K5/365)*16</f>
        <v>2.3021189412962935E-4</v>
      </c>
      <c r="M5" s="16">
        <f t="shared" ref="M5:M39" si="4">+L5*28.3495</f>
        <v>6.5263920926279268E-3</v>
      </c>
      <c r="N5" s="15">
        <v>56.8</v>
      </c>
      <c r="O5" s="15">
        <v>43</v>
      </c>
      <c r="P5" s="15">
        <f t="shared" ref="P5:P46" si="5">+Q5*N5</f>
        <v>8.6209086246806094E-3</v>
      </c>
      <c r="Q5" s="18">
        <f t="shared" ref="Q5:Q46" si="6">+M5/O5</f>
        <v>1.5177656029367271E-4</v>
      </c>
    </row>
    <row r="6" spans="1:17" ht="13.8" customHeight="1" x14ac:dyDescent="0.25">
      <c r="A6" s="19">
        <v>1971</v>
      </c>
      <c r="B6" s="20">
        <v>3.0372578384963964E-2</v>
      </c>
      <c r="C6" s="21">
        <v>0</v>
      </c>
      <c r="D6" s="20">
        <f t="shared" si="0"/>
        <v>3.0372578384963964E-2</v>
      </c>
      <c r="E6" s="21">
        <v>6</v>
      </c>
      <c r="F6" s="20">
        <f t="shared" si="1"/>
        <v>2.8550223681866126E-2</v>
      </c>
      <c r="G6" s="21">
        <v>0</v>
      </c>
      <c r="H6" s="20">
        <f t="shared" ref="H6:H52" si="7">F6-(F6*G6/100)</f>
        <v>2.8550223681866126E-2</v>
      </c>
      <c r="I6" s="21">
        <v>10</v>
      </c>
      <c r="J6" s="22">
        <f t="shared" si="2"/>
        <v>15.400000000000006</v>
      </c>
      <c r="K6" s="20">
        <f t="shared" ref="K6:K52" si="8">+H6-H6*I6/100</f>
        <v>2.5695201313679514E-2</v>
      </c>
      <c r="L6" s="23">
        <f t="shared" si="3"/>
        <v>1.1263649890928006E-3</v>
      </c>
      <c r="M6" s="20">
        <f t="shared" si="4"/>
        <v>3.1931884258286351E-2</v>
      </c>
      <c r="N6" s="21">
        <v>56.8</v>
      </c>
      <c r="O6" s="21">
        <v>43</v>
      </c>
      <c r="P6" s="21">
        <f t="shared" si="5"/>
        <v>4.2179791299317787E-2</v>
      </c>
      <c r="Q6" s="23">
        <f t="shared" si="6"/>
        <v>7.4260195949503146E-4</v>
      </c>
    </row>
    <row r="7" spans="1:17" ht="13.8" customHeight="1" x14ac:dyDescent="0.25">
      <c r="A7" s="19">
        <v>1972</v>
      </c>
      <c r="B7" s="20">
        <v>2.4981419369592549E-2</v>
      </c>
      <c r="C7" s="21">
        <v>0</v>
      </c>
      <c r="D7" s="20">
        <f t="shared" si="0"/>
        <v>2.4981419369592549E-2</v>
      </c>
      <c r="E7" s="21">
        <v>6</v>
      </c>
      <c r="F7" s="20">
        <f t="shared" si="1"/>
        <v>2.3482534207416996E-2</v>
      </c>
      <c r="G7" s="21">
        <v>0</v>
      </c>
      <c r="H7" s="20">
        <f t="shared" si="7"/>
        <v>2.3482534207416996E-2</v>
      </c>
      <c r="I7" s="21">
        <v>10</v>
      </c>
      <c r="J7" s="22">
        <f t="shared" si="2"/>
        <v>15.400000000000006</v>
      </c>
      <c r="K7" s="20">
        <f t="shared" si="8"/>
        <v>2.1134280786675296E-2</v>
      </c>
      <c r="L7" s="23">
        <f t="shared" si="3"/>
        <v>9.2643422626521844E-4</v>
      </c>
      <c r="M7" s="20">
        <f t="shared" si="4"/>
        <v>2.6263947097505808E-2</v>
      </c>
      <c r="N7" s="21">
        <v>56.8</v>
      </c>
      <c r="O7" s="21">
        <v>43</v>
      </c>
      <c r="P7" s="21">
        <f t="shared" si="5"/>
        <v>3.4692841747403023E-2</v>
      </c>
      <c r="Q7" s="23">
        <f t="shared" si="6"/>
        <v>6.1078946738385605E-4</v>
      </c>
    </row>
    <row r="8" spans="1:17" ht="13.8" customHeight="1" x14ac:dyDescent="0.25">
      <c r="A8" s="19">
        <v>1973</v>
      </c>
      <c r="B8" s="20">
        <v>9.9552166260045444E-3</v>
      </c>
      <c r="C8" s="21">
        <v>0</v>
      </c>
      <c r="D8" s="20">
        <f t="shared" si="0"/>
        <v>9.9552166260045444E-3</v>
      </c>
      <c r="E8" s="21">
        <v>6</v>
      </c>
      <c r="F8" s="20">
        <f t="shared" si="1"/>
        <v>9.3579036284442713E-3</v>
      </c>
      <c r="G8" s="21">
        <v>0</v>
      </c>
      <c r="H8" s="20">
        <f t="shared" si="7"/>
        <v>9.3579036284442713E-3</v>
      </c>
      <c r="I8" s="21">
        <v>10</v>
      </c>
      <c r="J8" s="22">
        <f t="shared" si="2"/>
        <v>15.400000000000006</v>
      </c>
      <c r="K8" s="20">
        <f t="shared" si="8"/>
        <v>8.4221132655998444E-3</v>
      </c>
      <c r="L8" s="23">
        <f t="shared" si="3"/>
        <v>3.6918852671122607E-4</v>
      </c>
      <c r="M8" s="20">
        <f t="shared" si="4"/>
        <v>1.0466310137999903E-2</v>
      </c>
      <c r="N8" s="21">
        <v>56.8</v>
      </c>
      <c r="O8" s="21">
        <v>43</v>
      </c>
      <c r="P8" s="21">
        <f t="shared" si="5"/>
        <v>1.3825265484613825E-2</v>
      </c>
      <c r="Q8" s="23">
        <f t="shared" si="6"/>
        <v>2.4340256134883494E-4</v>
      </c>
    </row>
    <row r="9" spans="1:17" ht="13.8" customHeight="1" x14ac:dyDescent="0.25">
      <c r="A9" s="19">
        <v>1974</v>
      </c>
      <c r="B9" s="20">
        <v>2.3582444097374821E-2</v>
      </c>
      <c r="C9" s="21">
        <v>0</v>
      </c>
      <c r="D9" s="20">
        <f t="shared" si="0"/>
        <v>2.3582444097374821E-2</v>
      </c>
      <c r="E9" s="21">
        <v>6</v>
      </c>
      <c r="F9" s="20">
        <f t="shared" si="1"/>
        <v>2.2167497451532334E-2</v>
      </c>
      <c r="G9" s="21">
        <v>0</v>
      </c>
      <c r="H9" s="20">
        <f t="shared" si="7"/>
        <v>2.2167497451532334E-2</v>
      </c>
      <c r="I9" s="21">
        <v>10</v>
      </c>
      <c r="J9" s="22">
        <f t="shared" si="2"/>
        <v>15.400000000000006</v>
      </c>
      <c r="K9" s="20">
        <f t="shared" si="8"/>
        <v>1.9950747706379099E-2</v>
      </c>
      <c r="L9" s="23">
        <f t="shared" si="3"/>
        <v>8.7455332411524812E-4</v>
      </c>
      <c r="M9" s="20">
        <f t="shared" si="4"/>
        <v>2.4793149462005226E-2</v>
      </c>
      <c r="N9" s="21">
        <v>56.8</v>
      </c>
      <c r="O9" s="21">
        <v>43</v>
      </c>
      <c r="P9" s="21">
        <f t="shared" si="5"/>
        <v>3.275002068469527E-2</v>
      </c>
      <c r="Q9" s="23">
        <f t="shared" si="6"/>
        <v>5.7658487120942382E-4</v>
      </c>
    </row>
    <row r="10" spans="1:17" ht="13.8" customHeight="1" x14ac:dyDescent="0.25">
      <c r="A10" s="19">
        <v>1975</v>
      </c>
      <c r="B10" s="20">
        <v>2.6242169160033874E-2</v>
      </c>
      <c r="C10" s="21">
        <v>0</v>
      </c>
      <c r="D10" s="20">
        <f t="shared" si="0"/>
        <v>2.6242169160033874E-2</v>
      </c>
      <c r="E10" s="21">
        <v>6</v>
      </c>
      <c r="F10" s="20">
        <f t="shared" si="1"/>
        <v>2.4667639010431841E-2</v>
      </c>
      <c r="G10" s="21">
        <v>0</v>
      </c>
      <c r="H10" s="20">
        <f t="shared" si="7"/>
        <v>2.4667639010431841E-2</v>
      </c>
      <c r="I10" s="21">
        <v>10</v>
      </c>
      <c r="J10" s="22">
        <f t="shared" si="2"/>
        <v>15.400000000000006</v>
      </c>
      <c r="K10" s="20">
        <f t="shared" si="8"/>
        <v>2.2200875109388656E-2</v>
      </c>
      <c r="L10" s="23">
        <f t="shared" si="3"/>
        <v>9.7318904589100959E-4</v>
      </c>
      <c r="M10" s="20">
        <f t="shared" si="4"/>
        <v>2.7589422856487175E-2</v>
      </c>
      <c r="N10" s="21">
        <v>56.8</v>
      </c>
      <c r="O10" s="21">
        <v>43</v>
      </c>
      <c r="P10" s="21">
        <f t="shared" si="5"/>
        <v>3.6443702749964453E-2</v>
      </c>
      <c r="Q10" s="23">
        <f t="shared" si="6"/>
        <v>6.4161448503458551E-4</v>
      </c>
    </row>
    <row r="11" spans="1:17" ht="13.8" customHeight="1" x14ac:dyDescent="0.25">
      <c r="A11" s="13">
        <v>1976</v>
      </c>
      <c r="B11" s="83">
        <v>6.6631504116311593E-3</v>
      </c>
      <c r="C11" s="15">
        <v>0</v>
      </c>
      <c r="D11" s="16">
        <f t="shared" si="0"/>
        <v>6.6631504116311593E-3</v>
      </c>
      <c r="E11" s="15">
        <v>6</v>
      </c>
      <c r="F11" s="16">
        <f t="shared" si="1"/>
        <v>6.2633613869332895E-3</v>
      </c>
      <c r="G11" s="15">
        <v>0</v>
      </c>
      <c r="H11" s="16">
        <f t="shared" si="7"/>
        <v>6.2633613869332895E-3</v>
      </c>
      <c r="I11" s="15">
        <v>10</v>
      </c>
      <c r="J11" s="17">
        <f t="shared" si="2"/>
        <v>15.40000000000002</v>
      </c>
      <c r="K11" s="16">
        <f t="shared" si="8"/>
        <v>5.6370252482399602E-3</v>
      </c>
      <c r="L11" s="18">
        <f t="shared" si="3"/>
        <v>2.4710247663517633E-4</v>
      </c>
      <c r="M11" s="16">
        <f t="shared" si="4"/>
        <v>7.0052316613689316E-3</v>
      </c>
      <c r="N11" s="15">
        <v>56.8</v>
      </c>
      <c r="O11" s="15">
        <v>43</v>
      </c>
      <c r="P11" s="15">
        <f t="shared" si="5"/>
        <v>9.2534222875757036E-3</v>
      </c>
      <c r="Q11" s="18">
        <f t="shared" si="6"/>
        <v>1.6291236421788212E-4</v>
      </c>
    </row>
    <row r="12" spans="1:17" ht="13.8" customHeight="1" x14ac:dyDescent="0.25">
      <c r="A12" s="13">
        <v>1977</v>
      </c>
      <c r="B12" s="83">
        <v>8.5443540880588906E-3</v>
      </c>
      <c r="C12" s="15">
        <v>0</v>
      </c>
      <c r="D12" s="16">
        <f t="shared" si="0"/>
        <v>8.5443540880588906E-3</v>
      </c>
      <c r="E12" s="15">
        <v>6</v>
      </c>
      <c r="F12" s="16">
        <f t="shared" si="1"/>
        <v>8.0316928427753564E-3</v>
      </c>
      <c r="G12" s="15">
        <v>0</v>
      </c>
      <c r="H12" s="16">
        <f t="shared" si="7"/>
        <v>8.0316928427753564E-3</v>
      </c>
      <c r="I12" s="15">
        <v>10</v>
      </c>
      <c r="J12" s="17">
        <f t="shared" si="2"/>
        <v>15.40000000000002</v>
      </c>
      <c r="K12" s="16">
        <f t="shared" si="8"/>
        <v>7.2285235584978206E-3</v>
      </c>
      <c r="L12" s="18">
        <f t="shared" si="3"/>
        <v>3.1686678612593189E-4</v>
      </c>
      <c r="M12" s="16">
        <f t="shared" si="4"/>
        <v>8.9830149532771058E-3</v>
      </c>
      <c r="N12" s="15">
        <v>56.8</v>
      </c>
      <c r="O12" s="15">
        <v>43</v>
      </c>
      <c r="P12" s="15">
        <f t="shared" si="5"/>
        <v>1.1865936031305572E-2</v>
      </c>
      <c r="Q12" s="18">
        <f t="shared" si="6"/>
        <v>2.0890732449481642E-4</v>
      </c>
    </row>
    <row r="13" spans="1:17" ht="13.8" customHeight="1" x14ac:dyDescent="0.25">
      <c r="A13" s="13">
        <v>1978</v>
      </c>
      <c r="B13" s="83">
        <v>2.7611923534829386E-2</v>
      </c>
      <c r="C13" s="15">
        <v>0</v>
      </c>
      <c r="D13" s="16">
        <f t="shared" si="0"/>
        <v>2.7611923534829386E-2</v>
      </c>
      <c r="E13" s="15">
        <v>6</v>
      </c>
      <c r="F13" s="16">
        <f t="shared" si="1"/>
        <v>2.5955208122739621E-2</v>
      </c>
      <c r="G13" s="15">
        <v>0</v>
      </c>
      <c r="H13" s="16">
        <f t="shared" si="7"/>
        <v>2.5955208122739621E-2</v>
      </c>
      <c r="I13" s="15">
        <v>10</v>
      </c>
      <c r="J13" s="17">
        <f t="shared" si="2"/>
        <v>15.40000000000002</v>
      </c>
      <c r="K13" s="16">
        <f t="shared" si="8"/>
        <v>2.3359687310465657E-2</v>
      </c>
      <c r="L13" s="18">
        <f t="shared" si="3"/>
        <v>1.0239862930615082E-3</v>
      </c>
      <c r="M13" s="16">
        <f t="shared" si="4"/>
        <v>2.9029499415147226E-2</v>
      </c>
      <c r="N13" s="15">
        <v>56.8</v>
      </c>
      <c r="O13" s="15">
        <v>43</v>
      </c>
      <c r="P13" s="15">
        <f t="shared" si="5"/>
        <v>3.83459434134968E-2</v>
      </c>
      <c r="Q13" s="18">
        <f t="shared" si="6"/>
        <v>6.7510463756156338E-4</v>
      </c>
    </row>
    <row r="14" spans="1:17" ht="13.8" customHeight="1" x14ac:dyDescent="0.25">
      <c r="A14" s="13">
        <v>1979</v>
      </c>
      <c r="B14" s="83">
        <v>2.0236830996867468E-2</v>
      </c>
      <c r="C14" s="15">
        <v>0</v>
      </c>
      <c r="D14" s="16">
        <f t="shared" si="0"/>
        <v>2.0236830996867468E-2</v>
      </c>
      <c r="E14" s="15">
        <v>6</v>
      </c>
      <c r="F14" s="16">
        <f t="shared" si="1"/>
        <v>1.9022621137055419E-2</v>
      </c>
      <c r="G14" s="15">
        <v>0</v>
      </c>
      <c r="H14" s="16">
        <f t="shared" si="7"/>
        <v>1.9022621137055419E-2</v>
      </c>
      <c r="I14" s="15">
        <v>10</v>
      </c>
      <c r="J14" s="17">
        <f t="shared" si="2"/>
        <v>15.40000000000002</v>
      </c>
      <c r="K14" s="16">
        <f t="shared" si="8"/>
        <v>1.7120359023349876E-2</v>
      </c>
      <c r="L14" s="18">
        <f t="shared" si="3"/>
        <v>7.5048149143451515E-4</v>
      </c>
      <c r="M14" s="16">
        <f t="shared" si="4"/>
        <v>2.1275775041422786E-2</v>
      </c>
      <c r="N14" s="15">
        <v>56.8</v>
      </c>
      <c r="O14" s="15">
        <v>43</v>
      </c>
      <c r="P14" s="15">
        <f t="shared" si="5"/>
        <v>2.8103814473321262E-2</v>
      </c>
      <c r="Q14" s="18">
        <f t="shared" si="6"/>
        <v>4.9478546607959969E-4</v>
      </c>
    </row>
    <row r="15" spans="1:17" ht="13.8" customHeight="1" x14ac:dyDescent="0.25">
      <c r="A15" s="13">
        <v>1980</v>
      </c>
      <c r="B15" s="83">
        <v>5.9707718925375393E-3</v>
      </c>
      <c r="C15" s="15">
        <v>0</v>
      </c>
      <c r="D15" s="16">
        <f t="shared" si="0"/>
        <v>5.9707718925375393E-3</v>
      </c>
      <c r="E15" s="15">
        <v>6</v>
      </c>
      <c r="F15" s="16">
        <f t="shared" si="1"/>
        <v>5.612525578985287E-3</v>
      </c>
      <c r="G15" s="15">
        <v>0</v>
      </c>
      <c r="H15" s="16">
        <f t="shared" si="7"/>
        <v>5.612525578985287E-3</v>
      </c>
      <c r="I15" s="15">
        <v>10</v>
      </c>
      <c r="J15" s="17">
        <f t="shared" si="2"/>
        <v>15.399999999999991</v>
      </c>
      <c r="K15" s="16">
        <f t="shared" si="8"/>
        <v>5.0512730210867584E-3</v>
      </c>
      <c r="L15" s="18">
        <f t="shared" si="3"/>
        <v>2.214256666777757E-4</v>
      </c>
      <c r="M15" s="16">
        <f t="shared" si="4"/>
        <v>6.2773069374816018E-3</v>
      </c>
      <c r="N15" s="15">
        <v>56.8</v>
      </c>
      <c r="O15" s="15">
        <v>43</v>
      </c>
      <c r="P15" s="15">
        <f t="shared" si="5"/>
        <v>8.2918845127663947E-3</v>
      </c>
      <c r="Q15" s="18">
        <f t="shared" si="6"/>
        <v>1.4598388226701401E-4</v>
      </c>
    </row>
    <row r="16" spans="1:17" ht="13.8" customHeight="1" x14ac:dyDescent="0.25">
      <c r="A16" s="19">
        <v>1981</v>
      </c>
      <c r="B16" s="20">
        <v>7.092787629475665E-2</v>
      </c>
      <c r="C16" s="21">
        <v>0</v>
      </c>
      <c r="D16" s="20">
        <f t="shared" si="0"/>
        <v>7.092787629475665E-2</v>
      </c>
      <c r="E16" s="21">
        <v>6</v>
      </c>
      <c r="F16" s="20">
        <f t="shared" si="1"/>
        <v>6.6672203717071249E-2</v>
      </c>
      <c r="G16" s="21">
        <v>0</v>
      </c>
      <c r="H16" s="20">
        <f t="shared" si="7"/>
        <v>6.6672203717071249E-2</v>
      </c>
      <c r="I16" s="21">
        <v>10</v>
      </c>
      <c r="J16" s="22">
        <f t="shared" si="2"/>
        <v>15.400000000000006</v>
      </c>
      <c r="K16" s="20">
        <f t="shared" si="8"/>
        <v>6.0004983345364124E-2</v>
      </c>
      <c r="L16" s="23">
        <f t="shared" si="3"/>
        <v>2.6303554343173313E-3</v>
      </c>
      <c r="M16" s="20">
        <f t="shared" si="4"/>
        <v>7.4569261385179178E-2</v>
      </c>
      <c r="N16" s="21">
        <v>56.8</v>
      </c>
      <c r="O16" s="21">
        <v>43</v>
      </c>
      <c r="P16" s="21">
        <f t="shared" si="5"/>
        <v>9.8500791783213415E-2</v>
      </c>
      <c r="Q16" s="23">
        <f t="shared" si="6"/>
        <v>1.7341688694227715E-3</v>
      </c>
    </row>
    <row r="17" spans="1:17" ht="13.8" customHeight="1" x14ac:dyDescent="0.25">
      <c r="A17" s="19">
        <v>1982</v>
      </c>
      <c r="B17" s="20">
        <v>4.3411373542129712E-2</v>
      </c>
      <c r="C17" s="21">
        <v>0</v>
      </c>
      <c r="D17" s="20">
        <f t="shared" si="0"/>
        <v>4.3411373542129712E-2</v>
      </c>
      <c r="E17" s="21">
        <v>6</v>
      </c>
      <c r="F17" s="20">
        <f t="shared" si="1"/>
        <v>4.0806691129601932E-2</v>
      </c>
      <c r="G17" s="21">
        <v>0</v>
      </c>
      <c r="H17" s="20">
        <f t="shared" si="7"/>
        <v>4.0806691129601932E-2</v>
      </c>
      <c r="I17" s="21">
        <v>10</v>
      </c>
      <c r="J17" s="22">
        <f t="shared" si="2"/>
        <v>15.399999999999991</v>
      </c>
      <c r="K17" s="20">
        <f t="shared" si="8"/>
        <v>3.6726022016641741E-2</v>
      </c>
      <c r="L17" s="23">
        <f t="shared" si="3"/>
        <v>1.6099078144281311E-3</v>
      </c>
      <c r="M17" s="20">
        <f t="shared" si="4"/>
        <v>4.5640081585130304E-2</v>
      </c>
      <c r="N17" s="21">
        <v>56.8</v>
      </c>
      <c r="O17" s="21">
        <v>43</v>
      </c>
      <c r="P17" s="21">
        <f t="shared" si="5"/>
        <v>6.0287363582218631E-2</v>
      </c>
      <c r="Q17" s="23">
        <f t="shared" si="6"/>
        <v>1.061397246165821E-3</v>
      </c>
    </row>
    <row r="18" spans="1:17" ht="13.8" customHeight="1" x14ac:dyDescent="0.25">
      <c r="A18" s="19">
        <v>1983</v>
      </c>
      <c r="B18" s="20">
        <v>3.2917497129833925E-2</v>
      </c>
      <c r="C18" s="21">
        <v>0</v>
      </c>
      <c r="D18" s="20">
        <f t="shared" si="0"/>
        <v>3.2917497129833925E-2</v>
      </c>
      <c r="E18" s="21">
        <v>6</v>
      </c>
      <c r="F18" s="20">
        <f t="shared" si="1"/>
        <v>3.0942447302043888E-2</v>
      </c>
      <c r="G18" s="21">
        <v>0</v>
      </c>
      <c r="H18" s="20">
        <f t="shared" si="7"/>
        <v>3.0942447302043888E-2</v>
      </c>
      <c r="I18" s="21">
        <v>10</v>
      </c>
      <c r="J18" s="22">
        <f t="shared" si="2"/>
        <v>15.400000000000006</v>
      </c>
      <c r="K18" s="20">
        <f t="shared" si="8"/>
        <v>2.7848202571839498E-2</v>
      </c>
      <c r="L18" s="23">
        <f t="shared" si="3"/>
        <v>1.2207431264367999E-3</v>
      </c>
      <c r="M18" s="20">
        <f t="shared" si="4"/>
        <v>3.4607457262920055E-2</v>
      </c>
      <c r="N18" s="21">
        <v>56.8</v>
      </c>
      <c r="O18" s="21">
        <v>43</v>
      </c>
      <c r="P18" s="21">
        <f t="shared" si="5"/>
        <v>4.571403657055486E-2</v>
      </c>
      <c r="Q18" s="23">
        <f t="shared" si="6"/>
        <v>8.0482458750976869E-4</v>
      </c>
    </row>
    <row r="19" spans="1:17" ht="13.8" customHeight="1" x14ac:dyDescent="0.25">
      <c r="A19" s="19">
        <v>1984</v>
      </c>
      <c r="B19" s="20">
        <v>2.0221030006600443E-2</v>
      </c>
      <c r="C19" s="21">
        <v>0</v>
      </c>
      <c r="D19" s="20">
        <f t="shared" si="0"/>
        <v>2.0221030006600443E-2</v>
      </c>
      <c r="E19" s="21">
        <v>6</v>
      </c>
      <c r="F19" s="20">
        <f t="shared" si="1"/>
        <v>1.9007768206204416E-2</v>
      </c>
      <c r="G19" s="21">
        <v>0</v>
      </c>
      <c r="H19" s="20">
        <f t="shared" si="7"/>
        <v>1.9007768206204416E-2</v>
      </c>
      <c r="I19" s="21">
        <v>10</v>
      </c>
      <c r="J19" s="22">
        <f t="shared" si="2"/>
        <v>15.40000000000002</v>
      </c>
      <c r="K19" s="20">
        <f t="shared" si="8"/>
        <v>1.7106991385583973E-2</v>
      </c>
      <c r="L19" s="23">
        <f t="shared" si="3"/>
        <v>7.4989551279272212E-4</v>
      </c>
      <c r="M19" s="20">
        <f t="shared" si="4"/>
        <v>2.1259162839917276E-2</v>
      </c>
      <c r="N19" s="21">
        <v>56.8</v>
      </c>
      <c r="O19" s="21">
        <v>43</v>
      </c>
      <c r="P19" s="21">
        <f t="shared" si="5"/>
        <v>2.8081870914123282E-2</v>
      </c>
      <c r="Q19" s="23">
        <f t="shared" si="6"/>
        <v>4.9439913581202967E-4</v>
      </c>
    </row>
    <row r="20" spans="1:17" ht="13.8" customHeight="1" x14ac:dyDescent="0.25">
      <c r="A20" s="19">
        <v>1985</v>
      </c>
      <c r="B20" s="20">
        <v>1.2876049415849635E-2</v>
      </c>
      <c r="C20" s="21">
        <v>0</v>
      </c>
      <c r="D20" s="20">
        <f t="shared" si="0"/>
        <v>1.2876049415849635E-2</v>
      </c>
      <c r="E20" s="21">
        <v>6</v>
      </c>
      <c r="F20" s="20">
        <f t="shared" si="1"/>
        <v>1.2103486450898657E-2</v>
      </c>
      <c r="G20" s="21">
        <v>0</v>
      </c>
      <c r="H20" s="20">
        <f t="shared" si="7"/>
        <v>1.2103486450898657E-2</v>
      </c>
      <c r="I20" s="21">
        <v>10</v>
      </c>
      <c r="J20" s="22">
        <f t="shared" si="2"/>
        <v>15.399999999999991</v>
      </c>
      <c r="K20" s="20">
        <f t="shared" si="8"/>
        <v>1.0893137805808792E-2</v>
      </c>
      <c r="L20" s="23">
        <f t="shared" si="3"/>
        <v>4.775074106655909E-4</v>
      </c>
      <c r="M20" s="20">
        <f t="shared" si="4"/>
        <v>1.3537096338664168E-2</v>
      </c>
      <c r="N20" s="21">
        <v>56.8</v>
      </c>
      <c r="O20" s="21">
        <v>43</v>
      </c>
      <c r="P20" s="21">
        <f t="shared" si="5"/>
        <v>1.7881559814793595E-2</v>
      </c>
      <c r="Q20" s="23">
        <f t="shared" si="6"/>
        <v>3.1481619392242249E-4</v>
      </c>
    </row>
    <row r="21" spans="1:17" ht="13.8" customHeight="1" x14ac:dyDescent="0.25">
      <c r="A21" s="13">
        <v>1986</v>
      </c>
      <c r="B21" s="83">
        <v>3.118208526039784E-2</v>
      </c>
      <c r="C21" s="15">
        <v>0</v>
      </c>
      <c r="D21" s="16">
        <f t="shared" si="0"/>
        <v>3.118208526039784E-2</v>
      </c>
      <c r="E21" s="15">
        <v>6</v>
      </c>
      <c r="F21" s="16">
        <f t="shared" si="1"/>
        <v>2.931116014477397E-2</v>
      </c>
      <c r="G21" s="15">
        <v>0</v>
      </c>
      <c r="H21" s="16">
        <f t="shared" si="7"/>
        <v>2.931116014477397E-2</v>
      </c>
      <c r="I21" s="15">
        <v>10</v>
      </c>
      <c r="J21" s="17">
        <f t="shared" si="2"/>
        <v>15.400000000000006</v>
      </c>
      <c r="K21" s="16">
        <f t="shared" si="8"/>
        <v>2.6380044130296574E-2</v>
      </c>
      <c r="L21" s="18">
        <f t="shared" si="3"/>
        <v>1.1563854961225896E-3</v>
      </c>
      <c r="M21" s="16">
        <f t="shared" si="4"/>
        <v>3.2782950622327355E-2</v>
      </c>
      <c r="N21" s="15">
        <v>56.8</v>
      </c>
      <c r="O21" s="15">
        <v>43</v>
      </c>
      <c r="P21" s="15">
        <f t="shared" si="5"/>
        <v>4.3303990589492872E-2</v>
      </c>
      <c r="Q21" s="18">
        <f t="shared" si="6"/>
        <v>7.6239420051924076E-4</v>
      </c>
    </row>
    <row r="22" spans="1:17" ht="13.8" customHeight="1" x14ac:dyDescent="0.25">
      <c r="A22" s="13">
        <v>1987</v>
      </c>
      <c r="B22" s="83">
        <v>4.9285843725803552E-2</v>
      </c>
      <c r="C22" s="15">
        <v>0</v>
      </c>
      <c r="D22" s="16">
        <f t="shared" si="0"/>
        <v>4.9285843725803552E-2</v>
      </c>
      <c r="E22" s="15">
        <v>6</v>
      </c>
      <c r="F22" s="16">
        <f t="shared" si="1"/>
        <v>4.632869310225534E-2</v>
      </c>
      <c r="G22" s="15">
        <v>0</v>
      </c>
      <c r="H22" s="16">
        <f t="shared" si="7"/>
        <v>4.632869310225534E-2</v>
      </c>
      <c r="I22" s="15">
        <v>10</v>
      </c>
      <c r="J22" s="17">
        <f t="shared" si="2"/>
        <v>15.399999999999991</v>
      </c>
      <c r="K22" s="16">
        <f t="shared" si="8"/>
        <v>4.169582379202981E-2</v>
      </c>
      <c r="L22" s="18">
        <f t="shared" si="3"/>
        <v>1.8277621388287041E-3</v>
      </c>
      <c r="M22" s="16">
        <f t="shared" si="4"/>
        <v>5.1816142754724348E-2</v>
      </c>
      <c r="N22" s="15">
        <v>56.8</v>
      </c>
      <c r="O22" s="15">
        <v>43</v>
      </c>
      <c r="P22" s="15">
        <f t="shared" si="5"/>
        <v>6.8445509499263785E-2</v>
      </c>
      <c r="Q22" s="18">
        <f t="shared" si="6"/>
        <v>1.2050265756912639E-3</v>
      </c>
    </row>
    <row r="23" spans="1:17" ht="13.8" customHeight="1" x14ac:dyDescent="0.25">
      <c r="A23" s="13">
        <v>1988</v>
      </c>
      <c r="B23" s="83">
        <v>9.7922218911848328E-3</v>
      </c>
      <c r="C23" s="15">
        <v>0</v>
      </c>
      <c r="D23" s="16">
        <f t="shared" si="0"/>
        <v>9.7922218911848328E-3</v>
      </c>
      <c r="E23" s="15">
        <v>6</v>
      </c>
      <c r="F23" s="16">
        <f t="shared" si="1"/>
        <v>9.2046885777137422E-3</v>
      </c>
      <c r="G23" s="15">
        <v>0</v>
      </c>
      <c r="H23" s="16">
        <f t="shared" si="7"/>
        <v>9.2046885777137422E-3</v>
      </c>
      <c r="I23" s="15">
        <v>10</v>
      </c>
      <c r="J23" s="17">
        <f t="shared" si="2"/>
        <v>15.400000000000006</v>
      </c>
      <c r="K23" s="16">
        <f t="shared" si="8"/>
        <v>8.2842197199423685E-3</v>
      </c>
      <c r="L23" s="18">
        <f t="shared" si="3"/>
        <v>3.6314387813445997E-4</v>
      </c>
      <c r="M23" s="16">
        <f t="shared" si="4"/>
        <v>1.0294947373172873E-2</v>
      </c>
      <c r="N23" s="15">
        <v>56.8</v>
      </c>
      <c r="O23" s="15">
        <v>43</v>
      </c>
      <c r="P23" s="15">
        <f t="shared" si="5"/>
        <v>1.359890722781905E-2</v>
      </c>
      <c r="Q23" s="18">
        <f t="shared" si="6"/>
        <v>2.3941738077146217E-4</v>
      </c>
    </row>
    <row r="24" spans="1:17" ht="13.8" customHeight="1" x14ac:dyDescent="0.25">
      <c r="A24" s="13">
        <v>1989</v>
      </c>
      <c r="B24" s="83">
        <v>6.4043850215491097E-2</v>
      </c>
      <c r="C24" s="15">
        <v>0</v>
      </c>
      <c r="D24" s="16">
        <f t="shared" si="0"/>
        <v>6.4043850215491097E-2</v>
      </c>
      <c r="E24" s="15">
        <v>6</v>
      </c>
      <c r="F24" s="16">
        <f t="shared" si="1"/>
        <v>6.0201219202561627E-2</v>
      </c>
      <c r="G24" s="15">
        <v>0</v>
      </c>
      <c r="H24" s="16">
        <f t="shared" si="7"/>
        <v>6.0201219202561627E-2</v>
      </c>
      <c r="I24" s="15">
        <v>10</v>
      </c>
      <c r="J24" s="17">
        <f t="shared" si="2"/>
        <v>15.400000000000006</v>
      </c>
      <c r="K24" s="16">
        <f t="shared" si="8"/>
        <v>5.4181097282305468E-2</v>
      </c>
      <c r="L24" s="18">
        <f t="shared" si="3"/>
        <v>2.375061798676404E-3</v>
      </c>
      <c r="M24" s="16">
        <f t="shared" si="4"/>
        <v>6.7331814461576711E-2</v>
      </c>
      <c r="N24" s="15">
        <v>56.8</v>
      </c>
      <c r="O24" s="15">
        <v>43</v>
      </c>
      <c r="P24" s="15">
        <f t="shared" si="5"/>
        <v>8.8940629335292024E-2</v>
      </c>
      <c r="Q24" s="18">
        <f t="shared" si="6"/>
        <v>1.5658561502692259E-3</v>
      </c>
    </row>
    <row r="25" spans="1:17" ht="13.8" customHeight="1" x14ac:dyDescent="0.25">
      <c r="A25" s="13">
        <v>1990</v>
      </c>
      <c r="B25" s="83">
        <v>0.10049336350406982</v>
      </c>
      <c r="C25" s="15">
        <v>0</v>
      </c>
      <c r="D25" s="16">
        <f t="shared" si="0"/>
        <v>0.10049336350406982</v>
      </c>
      <c r="E25" s="15">
        <v>6</v>
      </c>
      <c r="F25" s="16">
        <f t="shared" si="1"/>
        <v>9.4463761693825629E-2</v>
      </c>
      <c r="G25" s="15">
        <v>0</v>
      </c>
      <c r="H25" s="16">
        <f t="shared" si="7"/>
        <v>9.4463761693825629E-2</v>
      </c>
      <c r="I25" s="15">
        <v>10</v>
      </c>
      <c r="J25" s="17">
        <f t="shared" si="2"/>
        <v>15.399999999999991</v>
      </c>
      <c r="K25" s="16">
        <f t="shared" si="8"/>
        <v>8.5017385524443073E-2</v>
      </c>
      <c r="L25" s="18">
        <f t="shared" si="3"/>
        <v>3.7267895024413402E-3</v>
      </c>
      <c r="M25" s="16">
        <f t="shared" si="4"/>
        <v>0.10565261899946077</v>
      </c>
      <c r="N25" s="15">
        <v>56.8</v>
      </c>
      <c r="O25" s="15">
        <v>43</v>
      </c>
      <c r="P25" s="15">
        <f t="shared" si="5"/>
        <v>0.13955973858533421</v>
      </c>
      <c r="Q25" s="18">
        <f t="shared" si="6"/>
        <v>2.4570376511502505E-3</v>
      </c>
    </row>
    <row r="26" spans="1:17" ht="13.8" customHeight="1" x14ac:dyDescent="0.25">
      <c r="A26" s="19">
        <v>1991</v>
      </c>
      <c r="B26" s="20">
        <v>0.1454192699601172</v>
      </c>
      <c r="C26" s="21">
        <v>0</v>
      </c>
      <c r="D26" s="20">
        <f t="shared" si="0"/>
        <v>0.1454192699601172</v>
      </c>
      <c r="E26" s="21">
        <v>6</v>
      </c>
      <c r="F26" s="20">
        <f t="shared" si="1"/>
        <v>0.13669411376251017</v>
      </c>
      <c r="G26" s="21">
        <v>0</v>
      </c>
      <c r="H26" s="20">
        <f t="shared" si="7"/>
        <v>0.13669411376251017</v>
      </c>
      <c r="I26" s="21">
        <v>10</v>
      </c>
      <c r="J26" s="22">
        <f t="shared" si="2"/>
        <v>15.400000000000006</v>
      </c>
      <c r="K26" s="20">
        <f t="shared" si="8"/>
        <v>0.12302470238625915</v>
      </c>
      <c r="L26" s="23">
        <f t="shared" si="3"/>
        <v>5.3928636662469763E-3</v>
      </c>
      <c r="M26" s="20">
        <f t="shared" si="4"/>
        <v>0.15288498850626864</v>
      </c>
      <c r="N26" s="21">
        <v>56.8</v>
      </c>
      <c r="O26" s="21">
        <v>43</v>
      </c>
      <c r="P26" s="21">
        <f t="shared" si="5"/>
        <v>0.20195040342223392</v>
      </c>
      <c r="Q26" s="23">
        <f t="shared" si="6"/>
        <v>3.5554648489829915E-3</v>
      </c>
    </row>
    <row r="27" spans="1:17" ht="13.8" customHeight="1" x14ac:dyDescent="0.25">
      <c r="A27" s="19">
        <v>1992</v>
      </c>
      <c r="B27" s="20">
        <v>0.13853638854936273</v>
      </c>
      <c r="C27" s="21">
        <v>0</v>
      </c>
      <c r="D27" s="20">
        <f t="shared" si="0"/>
        <v>0.13853638854936273</v>
      </c>
      <c r="E27" s="21">
        <v>6</v>
      </c>
      <c r="F27" s="20">
        <f t="shared" si="1"/>
        <v>0.13022420523640096</v>
      </c>
      <c r="G27" s="21">
        <v>0</v>
      </c>
      <c r="H27" s="20">
        <f t="shared" si="7"/>
        <v>0.13022420523640096</v>
      </c>
      <c r="I27" s="21">
        <v>10</v>
      </c>
      <c r="J27" s="22">
        <f t="shared" si="2"/>
        <v>15.400000000000006</v>
      </c>
      <c r="K27" s="20">
        <f t="shared" si="8"/>
        <v>0.11720178471276087</v>
      </c>
      <c r="L27" s="23">
        <f t="shared" si="3"/>
        <v>5.1376124805593802E-3</v>
      </c>
      <c r="M27" s="20">
        <f t="shared" si="4"/>
        <v>0.14564874501761815</v>
      </c>
      <c r="N27" s="21">
        <v>56.8</v>
      </c>
      <c r="O27" s="21">
        <v>43</v>
      </c>
      <c r="P27" s="21">
        <f t="shared" si="5"/>
        <v>0.1923918306279235</v>
      </c>
      <c r="Q27" s="23">
        <f t="shared" si="6"/>
        <v>3.3871801166887941E-3</v>
      </c>
    </row>
    <row r="28" spans="1:17" ht="13.8" customHeight="1" x14ac:dyDescent="0.25">
      <c r="A28" s="19">
        <v>1993</v>
      </c>
      <c r="B28" s="20">
        <v>0.20754229505677119</v>
      </c>
      <c r="C28" s="21">
        <v>0</v>
      </c>
      <c r="D28" s="20">
        <f t="shared" si="0"/>
        <v>0.20754229505677119</v>
      </c>
      <c r="E28" s="21">
        <v>6</v>
      </c>
      <c r="F28" s="20">
        <f t="shared" si="1"/>
        <v>0.19508975735336492</v>
      </c>
      <c r="G28" s="21">
        <v>0</v>
      </c>
      <c r="H28" s="20">
        <f t="shared" si="7"/>
        <v>0.19508975735336492</v>
      </c>
      <c r="I28" s="21">
        <v>10</v>
      </c>
      <c r="J28" s="22">
        <f t="shared" si="2"/>
        <v>15.400000000000006</v>
      </c>
      <c r="K28" s="20">
        <f t="shared" si="8"/>
        <v>0.17558078161802843</v>
      </c>
      <c r="L28" s="23">
        <f t="shared" si="3"/>
        <v>7.696691796954671E-3</v>
      </c>
      <c r="M28" s="20">
        <f t="shared" si="4"/>
        <v>0.21819736409776644</v>
      </c>
      <c r="N28" s="21">
        <v>56.8</v>
      </c>
      <c r="O28" s="21">
        <v>43</v>
      </c>
      <c r="P28" s="21">
        <f t="shared" si="5"/>
        <v>0.28822349490123567</v>
      </c>
      <c r="Q28" s="23">
        <f t="shared" si="6"/>
        <v>5.0743573045992198E-3</v>
      </c>
    </row>
    <row r="29" spans="1:17" ht="13.8" customHeight="1" x14ac:dyDescent="0.25">
      <c r="A29" s="19">
        <v>1994</v>
      </c>
      <c r="B29" s="20">
        <v>0.30067600479812928</v>
      </c>
      <c r="C29" s="21">
        <v>0</v>
      </c>
      <c r="D29" s="20">
        <f t="shared" si="0"/>
        <v>0.30067600479812928</v>
      </c>
      <c r="E29" s="21">
        <v>6</v>
      </c>
      <c r="F29" s="20">
        <f t="shared" si="1"/>
        <v>0.28263544451024153</v>
      </c>
      <c r="G29" s="21">
        <v>0</v>
      </c>
      <c r="H29" s="20">
        <f t="shared" si="7"/>
        <v>0.28263544451024153</v>
      </c>
      <c r="I29" s="21">
        <v>10</v>
      </c>
      <c r="J29" s="22">
        <f t="shared" si="2"/>
        <v>15.399999999999991</v>
      </c>
      <c r="K29" s="20">
        <f t="shared" si="8"/>
        <v>0.25437190005921739</v>
      </c>
      <c r="L29" s="23">
        <f t="shared" si="3"/>
        <v>1.1150549043691721E-2</v>
      </c>
      <c r="M29" s="20">
        <f t="shared" si="4"/>
        <v>0.31611249011413844</v>
      </c>
      <c r="N29" s="21">
        <v>56.8</v>
      </c>
      <c r="O29" s="21">
        <v>43</v>
      </c>
      <c r="P29" s="21">
        <f t="shared" si="5"/>
        <v>0.41756254508100149</v>
      </c>
      <c r="Q29" s="23">
        <f t="shared" si="6"/>
        <v>7.3514532584683361E-3</v>
      </c>
    </row>
    <row r="30" spans="1:17" ht="13.8" customHeight="1" x14ac:dyDescent="0.25">
      <c r="A30" s="19">
        <v>1995</v>
      </c>
      <c r="B30" s="20">
        <v>0.42617689274714221</v>
      </c>
      <c r="C30" s="21">
        <v>0</v>
      </c>
      <c r="D30" s="20">
        <f t="shared" si="0"/>
        <v>0.42617689274714221</v>
      </c>
      <c r="E30" s="21">
        <v>6</v>
      </c>
      <c r="F30" s="20">
        <f t="shared" si="1"/>
        <v>0.40060627918231367</v>
      </c>
      <c r="G30" s="21">
        <v>0</v>
      </c>
      <c r="H30" s="20">
        <f t="shared" si="7"/>
        <v>0.40060627918231367</v>
      </c>
      <c r="I30" s="21">
        <v>10</v>
      </c>
      <c r="J30" s="22">
        <f t="shared" si="2"/>
        <v>15.399999999999991</v>
      </c>
      <c r="K30" s="20">
        <f t="shared" si="8"/>
        <v>0.36054565126408233</v>
      </c>
      <c r="L30" s="23">
        <f t="shared" si="3"/>
        <v>1.5804740877329637E-2</v>
      </c>
      <c r="M30" s="20">
        <f t="shared" si="4"/>
        <v>0.44805650150185655</v>
      </c>
      <c r="N30" s="21">
        <v>56.8</v>
      </c>
      <c r="O30" s="21">
        <v>43</v>
      </c>
      <c r="P30" s="21">
        <f t="shared" si="5"/>
        <v>0.59185137872803373</v>
      </c>
      <c r="Q30" s="23">
        <f t="shared" si="6"/>
        <v>1.0419918639578059E-2</v>
      </c>
    </row>
    <row r="31" spans="1:17" ht="13.8" customHeight="1" x14ac:dyDescent="0.25">
      <c r="A31" s="13">
        <v>1996</v>
      </c>
      <c r="B31" s="83">
        <v>0.35608230150518966</v>
      </c>
      <c r="C31" s="15">
        <v>0</v>
      </c>
      <c r="D31" s="16">
        <f t="shared" si="0"/>
        <v>0.35608230150518966</v>
      </c>
      <c r="E31" s="15">
        <v>6</v>
      </c>
      <c r="F31" s="16">
        <f t="shared" si="1"/>
        <v>0.33471736341487829</v>
      </c>
      <c r="G31" s="15">
        <v>0</v>
      </c>
      <c r="H31" s="16">
        <f t="shared" si="7"/>
        <v>0.33471736341487829</v>
      </c>
      <c r="I31" s="15">
        <v>10</v>
      </c>
      <c r="J31" s="17">
        <f t="shared" si="2"/>
        <v>15.399999999999991</v>
      </c>
      <c r="K31" s="16">
        <f t="shared" si="8"/>
        <v>0.30124562707339048</v>
      </c>
      <c r="L31" s="18">
        <f t="shared" si="3"/>
        <v>1.3205287762121227E-2</v>
      </c>
      <c r="M31" s="16">
        <f t="shared" si="4"/>
        <v>0.37436330541225571</v>
      </c>
      <c r="N31" s="15">
        <v>56.8</v>
      </c>
      <c r="O31" s="15">
        <v>43</v>
      </c>
      <c r="P31" s="15">
        <f t="shared" si="5"/>
        <v>0.49450780807944478</v>
      </c>
      <c r="Q31" s="18">
        <f t="shared" si="6"/>
        <v>8.7061233816803658E-3</v>
      </c>
    </row>
    <row r="32" spans="1:17" ht="13.8" customHeight="1" x14ac:dyDescent="0.25">
      <c r="A32" s="13">
        <v>1997</v>
      </c>
      <c r="B32" s="83">
        <v>0.33622026147622674</v>
      </c>
      <c r="C32" s="15">
        <v>0</v>
      </c>
      <c r="D32" s="16">
        <f t="shared" si="0"/>
        <v>0.33622026147622674</v>
      </c>
      <c r="E32" s="15">
        <v>6</v>
      </c>
      <c r="F32" s="16">
        <f t="shared" si="1"/>
        <v>0.31604704578765314</v>
      </c>
      <c r="G32" s="15">
        <v>0</v>
      </c>
      <c r="H32" s="16">
        <f t="shared" si="7"/>
        <v>0.31604704578765314</v>
      </c>
      <c r="I32" s="15">
        <v>10</v>
      </c>
      <c r="J32" s="17">
        <f t="shared" si="2"/>
        <v>15.399999999999991</v>
      </c>
      <c r="K32" s="16">
        <f t="shared" si="8"/>
        <v>0.28444234120888784</v>
      </c>
      <c r="L32" s="18">
        <f t="shared" si="3"/>
        <v>1.2468705368060837E-2</v>
      </c>
      <c r="M32" s="16">
        <f t="shared" si="4"/>
        <v>0.35348156283184068</v>
      </c>
      <c r="N32" s="15">
        <v>56.8</v>
      </c>
      <c r="O32" s="15">
        <v>43</v>
      </c>
      <c r="P32" s="15">
        <f t="shared" si="5"/>
        <v>0.46692448299647793</v>
      </c>
      <c r="Q32" s="18">
        <f t="shared" si="6"/>
        <v>8.2205014612055979E-3</v>
      </c>
    </row>
    <row r="33" spans="1:17" ht="13.8" customHeight="1" x14ac:dyDescent="0.25">
      <c r="A33" s="13">
        <v>1998</v>
      </c>
      <c r="B33" s="83">
        <v>0.52565659236187834</v>
      </c>
      <c r="C33" s="15">
        <v>0</v>
      </c>
      <c r="D33" s="16">
        <f t="shared" si="0"/>
        <v>0.52565659236187834</v>
      </c>
      <c r="E33" s="15">
        <v>6</v>
      </c>
      <c r="F33" s="16">
        <f t="shared" si="1"/>
        <v>0.49411719682016564</v>
      </c>
      <c r="G33" s="15">
        <v>0</v>
      </c>
      <c r="H33" s="16">
        <f t="shared" si="7"/>
        <v>0.49411719682016564</v>
      </c>
      <c r="I33" s="15">
        <v>10</v>
      </c>
      <c r="J33" s="17">
        <f t="shared" si="2"/>
        <v>15.400000000000006</v>
      </c>
      <c r="K33" s="16">
        <f t="shared" si="8"/>
        <v>0.44470547713814906</v>
      </c>
      <c r="L33" s="18">
        <f t="shared" si="3"/>
        <v>1.9493938723864068E-2</v>
      </c>
      <c r="M33" s="16">
        <f t="shared" si="4"/>
        <v>0.55264341585218435</v>
      </c>
      <c r="N33" s="15">
        <v>56.8</v>
      </c>
      <c r="O33" s="15">
        <v>43</v>
      </c>
      <c r="P33" s="15">
        <f t="shared" si="5"/>
        <v>0.7300033958233505</v>
      </c>
      <c r="Q33" s="18">
        <f t="shared" si="6"/>
        <v>1.2852172461678706E-2</v>
      </c>
    </row>
    <row r="34" spans="1:17" ht="13.8" customHeight="1" x14ac:dyDescent="0.25">
      <c r="A34" s="13">
        <v>1999</v>
      </c>
      <c r="B34" s="83">
        <v>0.61909060670617089</v>
      </c>
      <c r="C34" s="15">
        <v>0</v>
      </c>
      <c r="D34" s="16">
        <f t="shared" si="0"/>
        <v>0.61909060670617089</v>
      </c>
      <c r="E34" s="15">
        <v>6</v>
      </c>
      <c r="F34" s="16">
        <f t="shared" si="1"/>
        <v>0.58194517030380066</v>
      </c>
      <c r="G34" s="15">
        <v>0</v>
      </c>
      <c r="H34" s="16">
        <f t="shared" si="7"/>
        <v>0.58194517030380066</v>
      </c>
      <c r="I34" s="15">
        <v>10</v>
      </c>
      <c r="J34" s="17">
        <f t="shared" si="2"/>
        <v>15.399999999999991</v>
      </c>
      <c r="K34" s="16">
        <f t="shared" si="8"/>
        <v>0.52375065327342063</v>
      </c>
      <c r="L34" s="18">
        <f t="shared" si="3"/>
        <v>2.2958932746232136E-2</v>
      </c>
      <c r="M34" s="16">
        <f t="shared" si="4"/>
        <v>0.65087426388930791</v>
      </c>
      <c r="N34" s="15">
        <v>56.8</v>
      </c>
      <c r="O34" s="15">
        <v>43</v>
      </c>
      <c r="P34" s="15">
        <f t="shared" si="5"/>
        <v>0.8597594927654113</v>
      </c>
      <c r="Q34" s="18">
        <f t="shared" si="6"/>
        <v>1.513661078812344E-2</v>
      </c>
    </row>
    <row r="35" spans="1:17" ht="13.8" customHeight="1" x14ac:dyDescent="0.25">
      <c r="A35" s="13">
        <v>2000</v>
      </c>
      <c r="B35" s="83">
        <v>0.6375061607025867</v>
      </c>
      <c r="C35" s="15">
        <v>0</v>
      </c>
      <c r="D35" s="16">
        <f t="shared" si="0"/>
        <v>0.6375061607025867</v>
      </c>
      <c r="E35" s="15">
        <v>6</v>
      </c>
      <c r="F35" s="16">
        <f t="shared" si="1"/>
        <v>0.59925579106043148</v>
      </c>
      <c r="G35" s="15">
        <v>0</v>
      </c>
      <c r="H35" s="16">
        <f t="shared" si="7"/>
        <v>0.59925579106043148</v>
      </c>
      <c r="I35" s="15">
        <v>10</v>
      </c>
      <c r="J35" s="17">
        <f t="shared" si="2"/>
        <v>15.400000000000006</v>
      </c>
      <c r="K35" s="16">
        <f t="shared" si="8"/>
        <v>0.53933021195438835</v>
      </c>
      <c r="L35" s="18">
        <f t="shared" si="3"/>
        <v>2.36418723048499E-2</v>
      </c>
      <c r="M35" s="16">
        <f t="shared" si="4"/>
        <v>0.67023525890634217</v>
      </c>
      <c r="N35" s="15">
        <v>56.8</v>
      </c>
      <c r="O35" s="15">
        <v>43</v>
      </c>
      <c r="P35" s="15">
        <f t="shared" si="5"/>
        <v>0.88533401641581944</v>
      </c>
      <c r="Q35" s="18">
        <f t="shared" si="6"/>
        <v>1.5586866486194005E-2</v>
      </c>
    </row>
    <row r="36" spans="1:17" ht="13.8" customHeight="1" x14ac:dyDescent="0.25">
      <c r="A36" s="19">
        <v>2001</v>
      </c>
      <c r="B36" s="20">
        <v>0.56352091042730057</v>
      </c>
      <c r="C36" s="21">
        <v>0</v>
      </c>
      <c r="D36" s="20">
        <f t="shared" si="0"/>
        <v>0.56352091042730057</v>
      </c>
      <c r="E36" s="21">
        <v>6</v>
      </c>
      <c r="F36" s="20">
        <f t="shared" si="1"/>
        <v>0.52970965580166252</v>
      </c>
      <c r="G36" s="21">
        <v>0</v>
      </c>
      <c r="H36" s="20">
        <f t="shared" si="7"/>
        <v>0.52970965580166252</v>
      </c>
      <c r="I36" s="21">
        <v>10</v>
      </c>
      <c r="J36" s="22">
        <f t="shared" si="2"/>
        <v>15.400000000000006</v>
      </c>
      <c r="K36" s="20">
        <f t="shared" si="8"/>
        <v>0.47673869022149629</v>
      </c>
      <c r="L36" s="23">
        <f t="shared" si="3"/>
        <v>2.0898134365873809E-2</v>
      </c>
      <c r="M36" s="20">
        <f t="shared" si="4"/>
        <v>0.59245166020533957</v>
      </c>
      <c r="N36" s="21">
        <v>56.8</v>
      </c>
      <c r="O36" s="21">
        <v>43</v>
      </c>
      <c r="P36" s="21">
        <f t="shared" si="5"/>
        <v>0.78258730929449505</v>
      </c>
      <c r="Q36" s="23">
        <f t="shared" si="6"/>
        <v>1.3777945586170688E-2</v>
      </c>
    </row>
    <row r="37" spans="1:17" ht="13.8" customHeight="1" x14ac:dyDescent="0.25">
      <c r="A37" s="19">
        <v>2002</v>
      </c>
      <c r="B37" s="20">
        <v>0.52752045253890911</v>
      </c>
      <c r="C37" s="21">
        <v>0</v>
      </c>
      <c r="D37" s="20">
        <f t="shared" si="0"/>
        <v>0.52752045253890911</v>
      </c>
      <c r="E37" s="21">
        <v>6</v>
      </c>
      <c r="F37" s="20">
        <f t="shared" si="1"/>
        <v>0.49586922538657457</v>
      </c>
      <c r="G37" s="21">
        <v>0</v>
      </c>
      <c r="H37" s="20">
        <f t="shared" si="7"/>
        <v>0.49586922538657457</v>
      </c>
      <c r="I37" s="21">
        <v>10</v>
      </c>
      <c r="J37" s="22">
        <f t="shared" si="2"/>
        <v>15.399999999999991</v>
      </c>
      <c r="K37" s="20">
        <f t="shared" si="8"/>
        <v>0.44628230284791714</v>
      </c>
      <c r="L37" s="23">
        <f t="shared" si="3"/>
        <v>1.9563059850867599E-2</v>
      </c>
      <c r="M37" s="20">
        <f t="shared" si="4"/>
        <v>0.55460296524217101</v>
      </c>
      <c r="N37" s="21">
        <v>56.8</v>
      </c>
      <c r="O37" s="21">
        <v>43</v>
      </c>
      <c r="P37" s="21">
        <f t="shared" si="5"/>
        <v>0.73259182385477462</v>
      </c>
      <c r="Q37" s="23">
        <f t="shared" si="6"/>
        <v>1.2897743377724907E-2</v>
      </c>
    </row>
    <row r="38" spans="1:17" ht="13.8" customHeight="1" x14ac:dyDescent="0.25">
      <c r="A38" s="19">
        <v>2003</v>
      </c>
      <c r="B38" s="20">
        <v>0.46381929196018434</v>
      </c>
      <c r="C38" s="21">
        <v>0</v>
      </c>
      <c r="D38" s="20">
        <f t="shared" si="0"/>
        <v>0.46381929196018434</v>
      </c>
      <c r="E38" s="21">
        <v>6</v>
      </c>
      <c r="F38" s="20">
        <f t="shared" si="1"/>
        <v>0.43599013444257328</v>
      </c>
      <c r="G38" s="21">
        <v>0</v>
      </c>
      <c r="H38" s="20">
        <f t="shared" si="7"/>
        <v>0.43599013444257328</v>
      </c>
      <c r="I38" s="21">
        <v>10</v>
      </c>
      <c r="J38" s="22">
        <f t="shared" si="2"/>
        <v>15.400000000000006</v>
      </c>
      <c r="K38" s="20">
        <f t="shared" si="8"/>
        <v>0.39239112099831597</v>
      </c>
      <c r="L38" s="23">
        <f t="shared" si="3"/>
        <v>1.7200706673898784E-2</v>
      </c>
      <c r="M38" s="20">
        <f t="shared" si="4"/>
        <v>0.48763143385169355</v>
      </c>
      <c r="N38" s="21">
        <v>56.8</v>
      </c>
      <c r="O38" s="21">
        <v>43</v>
      </c>
      <c r="P38" s="21">
        <f t="shared" si="5"/>
        <v>0.64412710332037648</v>
      </c>
      <c r="Q38" s="23">
        <f t="shared" si="6"/>
        <v>1.1340265903527756E-2</v>
      </c>
    </row>
    <row r="39" spans="1:17" ht="13.8" customHeight="1" x14ac:dyDescent="0.25">
      <c r="A39" s="19">
        <v>2004</v>
      </c>
      <c r="B39" s="20">
        <v>0.5388489055279625</v>
      </c>
      <c r="C39" s="21">
        <v>0</v>
      </c>
      <c r="D39" s="20">
        <f t="shared" si="0"/>
        <v>0.5388489055279625</v>
      </c>
      <c r="E39" s="21">
        <v>6</v>
      </c>
      <c r="F39" s="20">
        <f t="shared" si="1"/>
        <v>0.50651797119628472</v>
      </c>
      <c r="G39" s="21">
        <v>0</v>
      </c>
      <c r="H39" s="20">
        <f t="shared" si="7"/>
        <v>0.50651797119628472</v>
      </c>
      <c r="I39" s="21">
        <v>10</v>
      </c>
      <c r="J39" s="22">
        <f t="shared" si="2"/>
        <v>15.400000000000006</v>
      </c>
      <c r="K39" s="20">
        <f t="shared" si="8"/>
        <v>0.45586617407665625</v>
      </c>
      <c r="L39" s="23">
        <f t="shared" si="3"/>
        <v>1.9983174754045204E-2</v>
      </c>
      <c r="M39" s="20">
        <f t="shared" si="4"/>
        <v>0.56651301268980447</v>
      </c>
      <c r="N39" s="21">
        <v>56.8</v>
      </c>
      <c r="O39" s="21">
        <v>43</v>
      </c>
      <c r="P39" s="21">
        <f t="shared" si="5"/>
        <v>0.74832416559955561</v>
      </c>
      <c r="Q39" s="23">
        <f t="shared" si="6"/>
        <v>1.317472122534429E-2</v>
      </c>
    </row>
    <row r="40" spans="1:17" ht="13.8" customHeight="1" x14ac:dyDescent="0.25">
      <c r="A40" s="19">
        <v>2005</v>
      </c>
      <c r="B40" s="20">
        <v>0.49462403192996685</v>
      </c>
      <c r="C40" s="21">
        <v>0</v>
      </c>
      <c r="D40" s="20">
        <f t="shared" si="0"/>
        <v>0.49462403192996685</v>
      </c>
      <c r="E40" s="21">
        <v>6</v>
      </c>
      <c r="F40" s="20">
        <f t="shared" si="1"/>
        <v>0.46494659001416883</v>
      </c>
      <c r="G40" s="21">
        <v>0</v>
      </c>
      <c r="H40" s="20">
        <f t="shared" si="7"/>
        <v>0.46494659001416883</v>
      </c>
      <c r="I40" s="21">
        <v>10</v>
      </c>
      <c r="J40" s="22">
        <f t="shared" si="2"/>
        <v>15.40000000000002</v>
      </c>
      <c r="K40" s="20">
        <f t="shared" si="8"/>
        <v>0.41845193101275191</v>
      </c>
      <c r="L40" s="23">
        <f t="shared" si="3"/>
        <v>1.8343098345764468E-2</v>
      </c>
      <c r="M40" s="20">
        <f t="shared" ref="M40:M45" si="9">+L40*28.3495</f>
        <v>0.52001766655324977</v>
      </c>
      <c r="N40" s="21">
        <v>56.8</v>
      </c>
      <c r="O40" s="21">
        <v>43</v>
      </c>
      <c r="P40" s="21">
        <f t="shared" si="5"/>
        <v>0.68690705721452527</v>
      </c>
      <c r="Q40" s="23">
        <f t="shared" si="6"/>
        <v>1.209343410588953E-2</v>
      </c>
    </row>
    <row r="41" spans="1:17" ht="13.8" customHeight="1" x14ac:dyDescent="0.25">
      <c r="A41" s="13">
        <v>2006</v>
      </c>
      <c r="B41" s="83">
        <v>0.54151384227522215</v>
      </c>
      <c r="C41" s="15">
        <v>0</v>
      </c>
      <c r="D41" s="16">
        <f t="shared" si="0"/>
        <v>0.54151384227522215</v>
      </c>
      <c r="E41" s="15">
        <v>6</v>
      </c>
      <c r="F41" s="16">
        <f t="shared" si="1"/>
        <v>0.50902301173870879</v>
      </c>
      <c r="G41" s="15">
        <v>0</v>
      </c>
      <c r="H41" s="16">
        <f t="shared" si="7"/>
        <v>0.50902301173870879</v>
      </c>
      <c r="I41" s="15">
        <v>10</v>
      </c>
      <c r="J41" s="17">
        <f t="shared" si="2"/>
        <v>15.400000000000006</v>
      </c>
      <c r="K41" s="16">
        <f t="shared" si="8"/>
        <v>0.45812071056483794</v>
      </c>
      <c r="L41" s="18">
        <f t="shared" si="3"/>
        <v>2.0082003750787416E-2</v>
      </c>
      <c r="M41" s="16">
        <f t="shared" si="9"/>
        <v>0.56931476533294778</v>
      </c>
      <c r="N41" s="15">
        <v>56.8</v>
      </c>
      <c r="O41" s="15">
        <v>43</v>
      </c>
      <c r="P41" s="15">
        <f t="shared" si="5"/>
        <v>0.75202508537003332</v>
      </c>
      <c r="Q41" s="18">
        <f t="shared" si="6"/>
        <v>1.3239878263556925E-2</v>
      </c>
    </row>
    <row r="42" spans="1:17" ht="13.8" customHeight="1" x14ac:dyDescent="0.25">
      <c r="A42" s="13">
        <v>2007</v>
      </c>
      <c r="B42" s="83">
        <v>0.55369926168871542</v>
      </c>
      <c r="C42" s="15">
        <v>0</v>
      </c>
      <c r="D42" s="16">
        <f t="shared" si="0"/>
        <v>0.55369926168871542</v>
      </c>
      <c r="E42" s="15">
        <v>6</v>
      </c>
      <c r="F42" s="16">
        <f t="shared" si="1"/>
        <v>0.5204773059873925</v>
      </c>
      <c r="G42" s="15">
        <v>0</v>
      </c>
      <c r="H42" s="16">
        <f t="shared" si="7"/>
        <v>0.5204773059873925</v>
      </c>
      <c r="I42" s="15">
        <v>10</v>
      </c>
      <c r="J42" s="17">
        <f t="shared" si="2"/>
        <v>15.399999999999991</v>
      </c>
      <c r="K42" s="16">
        <f t="shared" si="8"/>
        <v>0.46842957538865326</v>
      </c>
      <c r="L42" s="18">
        <f t="shared" si="3"/>
        <v>2.0533899195119047E-2</v>
      </c>
      <c r="M42" s="16">
        <f t="shared" si="9"/>
        <v>0.58212577523202735</v>
      </c>
      <c r="N42" s="15">
        <v>56.8</v>
      </c>
      <c r="O42" s="15">
        <v>43</v>
      </c>
      <c r="P42" s="15">
        <f t="shared" si="5"/>
        <v>0.76894753565532914</v>
      </c>
      <c r="Q42" s="18">
        <f t="shared" si="6"/>
        <v>1.3537808726326218E-2</v>
      </c>
    </row>
    <row r="43" spans="1:17" ht="13.8" customHeight="1" x14ac:dyDescent="0.25">
      <c r="A43" s="13">
        <v>2008</v>
      </c>
      <c r="B43" s="83">
        <v>0.53488514907430684</v>
      </c>
      <c r="C43" s="15">
        <v>0</v>
      </c>
      <c r="D43" s="16">
        <f t="shared" si="0"/>
        <v>0.53488514907430684</v>
      </c>
      <c r="E43" s="15">
        <v>6</v>
      </c>
      <c r="F43" s="16">
        <f t="shared" si="1"/>
        <v>0.50279204012984846</v>
      </c>
      <c r="G43" s="15">
        <v>0</v>
      </c>
      <c r="H43" s="16">
        <f t="shared" si="7"/>
        <v>0.50279204012984846</v>
      </c>
      <c r="I43" s="15">
        <v>10</v>
      </c>
      <c r="J43" s="17">
        <f t="shared" si="2"/>
        <v>15.400000000000006</v>
      </c>
      <c r="K43" s="16">
        <f t="shared" si="8"/>
        <v>0.4525128361168636</v>
      </c>
      <c r="L43" s="18">
        <f t="shared" si="3"/>
        <v>1.9836179117451554E-2</v>
      </c>
      <c r="M43" s="16">
        <f t="shared" si="9"/>
        <v>0.56234575989019286</v>
      </c>
      <c r="N43" s="15">
        <v>56.8</v>
      </c>
      <c r="O43" s="15">
        <v>43</v>
      </c>
      <c r="P43" s="15">
        <f t="shared" si="5"/>
        <v>0.74281951538983615</v>
      </c>
      <c r="Q43" s="18">
        <f t="shared" si="6"/>
        <v>1.3077808369539369E-2</v>
      </c>
    </row>
    <row r="44" spans="1:17" ht="13.8" customHeight="1" x14ac:dyDescent="0.25">
      <c r="A44" s="13">
        <v>2009</v>
      </c>
      <c r="B44" s="83">
        <v>0.54170499786224557</v>
      </c>
      <c r="C44" s="15">
        <v>0</v>
      </c>
      <c r="D44" s="16">
        <f t="shared" si="0"/>
        <v>0.54170499786224557</v>
      </c>
      <c r="E44" s="15">
        <v>6</v>
      </c>
      <c r="F44" s="16">
        <f t="shared" si="1"/>
        <v>0.50920269799051088</v>
      </c>
      <c r="G44" s="15">
        <v>0</v>
      </c>
      <c r="H44" s="16">
        <f t="shared" si="7"/>
        <v>0.50920269799051088</v>
      </c>
      <c r="I44" s="15">
        <v>10</v>
      </c>
      <c r="J44" s="17">
        <f t="shared" si="2"/>
        <v>15.399999999999991</v>
      </c>
      <c r="K44" s="16">
        <f t="shared" si="8"/>
        <v>0.45828242819145981</v>
      </c>
      <c r="L44" s="18">
        <f t="shared" si="3"/>
        <v>2.0089092742639335E-2</v>
      </c>
      <c r="M44" s="16">
        <f t="shared" si="9"/>
        <v>0.56951573470745376</v>
      </c>
      <c r="N44" s="15">
        <v>56.8</v>
      </c>
      <c r="O44" s="15">
        <v>43</v>
      </c>
      <c r="P44" s="15">
        <f t="shared" si="5"/>
        <v>0.75229055189263661</v>
      </c>
      <c r="Q44" s="18">
        <f t="shared" si="6"/>
        <v>1.3244551969940786E-2</v>
      </c>
    </row>
    <row r="45" spans="1:17" ht="13.8" customHeight="1" x14ac:dyDescent="0.25">
      <c r="A45" s="13">
        <v>2010</v>
      </c>
      <c r="B45" s="83">
        <v>0.77742301826034632</v>
      </c>
      <c r="C45" s="15">
        <v>0</v>
      </c>
      <c r="D45" s="16">
        <f t="shared" si="0"/>
        <v>0.77742301826034632</v>
      </c>
      <c r="E45" s="15">
        <v>6</v>
      </c>
      <c r="F45" s="16">
        <f t="shared" si="1"/>
        <v>0.73077763716472555</v>
      </c>
      <c r="G45" s="15">
        <v>0</v>
      </c>
      <c r="H45" s="16">
        <f t="shared" si="7"/>
        <v>0.73077763716472555</v>
      </c>
      <c r="I45" s="15">
        <v>10</v>
      </c>
      <c r="J45" s="17">
        <f t="shared" si="2"/>
        <v>15.400000000000006</v>
      </c>
      <c r="K45" s="16">
        <f t="shared" si="8"/>
        <v>0.65769987344825298</v>
      </c>
      <c r="L45" s="18">
        <f t="shared" si="3"/>
        <v>2.8830679384033008E-2</v>
      </c>
      <c r="M45" s="16">
        <f t="shared" si="9"/>
        <v>0.81733534519764373</v>
      </c>
      <c r="N45" s="15">
        <v>56.8</v>
      </c>
      <c r="O45" s="15">
        <v>43</v>
      </c>
      <c r="P45" s="15">
        <f t="shared" si="5"/>
        <v>1.0796429676099109</v>
      </c>
      <c r="Q45" s="18">
        <f t="shared" si="6"/>
        <v>1.90077987255266E-2</v>
      </c>
    </row>
    <row r="46" spans="1:17" ht="13.8" customHeight="1" x14ac:dyDescent="0.25">
      <c r="A46" s="19">
        <v>2011</v>
      </c>
      <c r="B46" s="20">
        <v>0.5837026489336542</v>
      </c>
      <c r="C46" s="21">
        <v>0</v>
      </c>
      <c r="D46" s="20">
        <f t="shared" si="0"/>
        <v>0.5837026489336542</v>
      </c>
      <c r="E46" s="21">
        <v>6</v>
      </c>
      <c r="F46" s="20">
        <f t="shared" si="1"/>
        <v>0.54868048999763497</v>
      </c>
      <c r="G46" s="21">
        <v>0</v>
      </c>
      <c r="H46" s="20">
        <f t="shared" si="7"/>
        <v>0.54868048999763497</v>
      </c>
      <c r="I46" s="21">
        <v>10</v>
      </c>
      <c r="J46" s="22">
        <f t="shared" si="2"/>
        <v>15.399999999999991</v>
      </c>
      <c r="K46" s="20">
        <f t="shared" si="8"/>
        <v>0.49381244099787147</v>
      </c>
      <c r="L46" s="23">
        <f t="shared" si="3"/>
        <v>2.1646572756071077E-2</v>
      </c>
      <c r="M46" s="20">
        <f t="shared" ref="M46:M52" si="10">+L46*28.3495</f>
        <v>0.61366951434823691</v>
      </c>
      <c r="N46" s="21">
        <v>56.8</v>
      </c>
      <c r="O46" s="21">
        <v>43</v>
      </c>
      <c r="P46" s="21">
        <f t="shared" si="5"/>
        <v>0.81061461430185699</v>
      </c>
      <c r="Q46" s="23">
        <f t="shared" si="6"/>
        <v>1.427138405461016E-2</v>
      </c>
    </row>
    <row r="47" spans="1:17" ht="13.8" customHeight="1" x14ac:dyDescent="0.25">
      <c r="A47" s="19">
        <v>2012</v>
      </c>
      <c r="B47" s="20">
        <v>0.62355260755472397</v>
      </c>
      <c r="C47" s="21">
        <v>0</v>
      </c>
      <c r="D47" s="20">
        <f t="shared" ref="D47:D52" si="11">+B47-B47*(C47/100)</f>
        <v>0.62355260755472397</v>
      </c>
      <c r="E47" s="21">
        <v>6</v>
      </c>
      <c r="F47" s="20">
        <f t="shared" ref="F47:F52" si="12">+(D47-D47*(E47)/100)</f>
        <v>0.5861394511014405</v>
      </c>
      <c r="G47" s="21">
        <v>0</v>
      </c>
      <c r="H47" s="20">
        <f t="shared" si="7"/>
        <v>0.5861394511014405</v>
      </c>
      <c r="I47" s="21">
        <v>10</v>
      </c>
      <c r="J47" s="22">
        <f t="shared" ref="J47:J52" si="13">100-(K47/B47*100)</f>
        <v>15.400000000000006</v>
      </c>
      <c r="K47" s="20">
        <f t="shared" si="8"/>
        <v>0.52752550599129644</v>
      </c>
      <c r="L47" s="23">
        <f t="shared" ref="L47:L52" si="14">+(K47/365)*16</f>
        <v>2.3124405742084228E-2</v>
      </c>
      <c r="M47" s="20">
        <f t="shared" si="10"/>
        <v>0.65556534058521676</v>
      </c>
      <c r="N47" s="21">
        <v>56.8</v>
      </c>
      <c r="O47" s="21">
        <v>43</v>
      </c>
      <c r="P47" s="21">
        <f t="shared" ref="P47:P52" si="15">+Q47*N47</f>
        <v>0.86595607779628636</v>
      </c>
      <c r="Q47" s="23">
        <f t="shared" ref="Q47:Q52" si="16">+M47/O47</f>
        <v>1.5245705595005042E-2</v>
      </c>
    </row>
    <row r="48" spans="1:17" ht="13.8" customHeight="1" x14ac:dyDescent="0.25">
      <c r="A48" s="19">
        <v>2013</v>
      </c>
      <c r="B48" s="20">
        <v>0.63485084669406144</v>
      </c>
      <c r="C48" s="21">
        <v>0</v>
      </c>
      <c r="D48" s="20">
        <f t="shared" si="11"/>
        <v>0.63485084669406144</v>
      </c>
      <c r="E48" s="21">
        <v>6</v>
      </c>
      <c r="F48" s="20">
        <f t="shared" si="12"/>
        <v>0.59675979589241779</v>
      </c>
      <c r="G48" s="21">
        <v>0</v>
      </c>
      <c r="H48" s="20">
        <f t="shared" si="7"/>
        <v>0.59675979589241779</v>
      </c>
      <c r="I48" s="21">
        <v>10</v>
      </c>
      <c r="J48" s="22">
        <f t="shared" si="13"/>
        <v>15.399999999999991</v>
      </c>
      <c r="K48" s="20">
        <f t="shared" si="8"/>
        <v>0.53708381630317603</v>
      </c>
      <c r="L48" s="23">
        <f t="shared" si="14"/>
        <v>2.3543400166714565E-2</v>
      </c>
      <c r="M48" s="20">
        <f t="shared" si="10"/>
        <v>0.66744362302627458</v>
      </c>
      <c r="N48" s="21">
        <v>56.8</v>
      </c>
      <c r="O48" s="21">
        <v>43</v>
      </c>
      <c r="P48" s="21">
        <f t="shared" si="15"/>
        <v>0.88164646018354398</v>
      </c>
      <c r="Q48" s="23">
        <f t="shared" si="16"/>
        <v>1.5521944721541269E-2</v>
      </c>
    </row>
    <row r="49" spans="1:17" ht="13.8" customHeight="1" x14ac:dyDescent="0.25">
      <c r="A49" s="19">
        <v>2014</v>
      </c>
      <c r="B49" s="20">
        <v>1.0349147822070182</v>
      </c>
      <c r="C49" s="21">
        <v>0</v>
      </c>
      <c r="D49" s="20">
        <f t="shared" si="11"/>
        <v>1.0349147822070182</v>
      </c>
      <c r="E49" s="21">
        <v>6</v>
      </c>
      <c r="F49" s="20">
        <f t="shared" si="12"/>
        <v>0.97281989527459711</v>
      </c>
      <c r="G49" s="21">
        <v>0</v>
      </c>
      <c r="H49" s="20">
        <f t="shared" si="7"/>
        <v>0.97281989527459711</v>
      </c>
      <c r="I49" s="21">
        <v>10</v>
      </c>
      <c r="J49" s="22">
        <f t="shared" si="13"/>
        <v>15.399999999999991</v>
      </c>
      <c r="K49" s="20">
        <f t="shared" si="8"/>
        <v>0.87553790574713741</v>
      </c>
      <c r="L49" s="23">
        <f t="shared" si="14"/>
        <v>3.8379743813573147E-2</v>
      </c>
      <c r="M49" s="20">
        <f t="shared" si="10"/>
        <v>1.088046547242892</v>
      </c>
      <c r="N49" s="21">
        <v>56.8</v>
      </c>
      <c r="O49" s="21">
        <v>43</v>
      </c>
      <c r="P49" s="21">
        <f t="shared" si="15"/>
        <v>1.4372335786836341</v>
      </c>
      <c r="Q49" s="23">
        <f t="shared" si="16"/>
        <v>2.5303408075416093E-2</v>
      </c>
    </row>
    <row r="50" spans="1:17" ht="13.8" customHeight="1" x14ac:dyDescent="0.25">
      <c r="A50" s="24">
        <v>2015</v>
      </c>
      <c r="B50" s="20">
        <v>1.4149001319076489</v>
      </c>
      <c r="C50" s="25">
        <v>0</v>
      </c>
      <c r="D50" s="26">
        <f t="shared" si="11"/>
        <v>1.4149001319076489</v>
      </c>
      <c r="E50" s="25">
        <v>6</v>
      </c>
      <c r="F50" s="26">
        <f t="shared" si="12"/>
        <v>1.33000612399319</v>
      </c>
      <c r="G50" s="25">
        <v>0</v>
      </c>
      <c r="H50" s="20">
        <f t="shared" si="7"/>
        <v>1.33000612399319</v>
      </c>
      <c r="I50" s="25">
        <v>10</v>
      </c>
      <c r="J50" s="27">
        <f t="shared" si="13"/>
        <v>15.400000000000006</v>
      </c>
      <c r="K50" s="20">
        <f t="shared" si="8"/>
        <v>1.1970055115938709</v>
      </c>
      <c r="L50" s="28">
        <f t="shared" si="14"/>
        <v>5.2471474480827215E-2</v>
      </c>
      <c r="M50" s="26">
        <f t="shared" si="10"/>
        <v>1.4875400657942111</v>
      </c>
      <c r="N50" s="25">
        <v>56.8</v>
      </c>
      <c r="O50" s="25">
        <v>43</v>
      </c>
      <c r="P50" s="25">
        <f t="shared" si="15"/>
        <v>1.9649366450490975</v>
      </c>
      <c r="Q50" s="28">
        <f t="shared" si="16"/>
        <v>3.4593955018470027E-2</v>
      </c>
    </row>
    <row r="51" spans="1:17" ht="13.8" customHeight="1" x14ac:dyDescent="0.25">
      <c r="A51" s="29">
        <v>2016</v>
      </c>
      <c r="B51" s="83">
        <v>0.99066560971985596</v>
      </c>
      <c r="C51" s="30">
        <v>0</v>
      </c>
      <c r="D51" s="14">
        <f t="shared" si="11"/>
        <v>0.99066560971985596</v>
      </c>
      <c r="E51" s="30">
        <v>6</v>
      </c>
      <c r="F51" s="14">
        <f t="shared" si="12"/>
        <v>0.9312256731366646</v>
      </c>
      <c r="G51" s="30">
        <v>0</v>
      </c>
      <c r="H51" s="16">
        <f t="shared" si="7"/>
        <v>0.9312256731366646</v>
      </c>
      <c r="I51" s="30">
        <v>10</v>
      </c>
      <c r="J51" s="32">
        <f t="shared" si="13"/>
        <v>15.399999999999991</v>
      </c>
      <c r="K51" s="16">
        <f t="shared" si="8"/>
        <v>0.83810310582299818</v>
      </c>
      <c r="L51" s="33">
        <f t="shared" si="14"/>
        <v>3.6738766282651977E-2</v>
      </c>
      <c r="M51" s="14">
        <f t="shared" si="10"/>
        <v>1.0415256547300422</v>
      </c>
      <c r="N51" s="30">
        <v>56.8</v>
      </c>
      <c r="O51" s="30">
        <v>43</v>
      </c>
      <c r="P51" s="30">
        <f t="shared" si="15"/>
        <v>1.375782725317823</v>
      </c>
      <c r="Q51" s="33">
        <f t="shared" si="16"/>
        <v>2.4221526854187027E-2</v>
      </c>
    </row>
    <row r="52" spans="1:17" ht="13.8" customHeight="1" x14ac:dyDescent="0.25">
      <c r="A52" s="29">
        <v>2017</v>
      </c>
      <c r="B52" s="83">
        <v>1.2610462188019738</v>
      </c>
      <c r="C52" s="30">
        <v>0</v>
      </c>
      <c r="D52" s="14">
        <f t="shared" si="11"/>
        <v>1.2610462188019738</v>
      </c>
      <c r="E52" s="30">
        <v>6</v>
      </c>
      <c r="F52" s="14">
        <f t="shared" si="12"/>
        <v>1.1853834456738555</v>
      </c>
      <c r="G52" s="30">
        <v>0</v>
      </c>
      <c r="H52" s="16">
        <f t="shared" si="7"/>
        <v>1.1853834456738555</v>
      </c>
      <c r="I52" s="30">
        <v>10</v>
      </c>
      <c r="J52" s="32">
        <f t="shared" si="13"/>
        <v>15.399999999999991</v>
      </c>
      <c r="K52" s="16">
        <f t="shared" si="8"/>
        <v>1.0668451011064699</v>
      </c>
      <c r="L52" s="33">
        <f t="shared" si="14"/>
        <v>4.6765812651242515E-2</v>
      </c>
      <c r="M52" s="14">
        <f t="shared" si="10"/>
        <v>1.3257874057563996</v>
      </c>
      <c r="N52" s="30">
        <v>56.8</v>
      </c>
      <c r="O52" s="30">
        <v>43</v>
      </c>
      <c r="P52" s="30">
        <f t="shared" si="15"/>
        <v>1.7512726662084535</v>
      </c>
      <c r="Q52" s="33">
        <f t="shared" si="16"/>
        <v>3.083226525014883E-2</v>
      </c>
    </row>
    <row r="53" spans="1:17" ht="13.8" customHeight="1" x14ac:dyDescent="0.25">
      <c r="A53" s="59">
        <v>2018</v>
      </c>
      <c r="B53" s="83">
        <v>1.2185173360066091</v>
      </c>
      <c r="C53" s="31">
        <v>0</v>
      </c>
      <c r="D53" s="35">
        <f>+B53-B53*(C53/100)</f>
        <v>1.2185173360066091</v>
      </c>
      <c r="E53" s="31">
        <v>6</v>
      </c>
      <c r="F53" s="35">
        <f>+(D53-D53*(E53)/100)</f>
        <v>1.1454062958462126</v>
      </c>
      <c r="G53" s="31">
        <v>0</v>
      </c>
      <c r="H53" s="80">
        <f>F53-(F53*G53/100)</f>
        <v>1.1454062958462126</v>
      </c>
      <c r="I53" s="31">
        <v>10</v>
      </c>
      <c r="J53" s="60">
        <f>100-(K53/B53*100)</f>
        <v>15.399999999999991</v>
      </c>
      <c r="K53" s="80">
        <f>+H53-H53*I53/100</f>
        <v>1.0308656662615914</v>
      </c>
      <c r="L53" s="61">
        <f>+(K53/365)*16</f>
        <v>4.5188631945713598E-2</v>
      </c>
      <c r="M53" s="35">
        <f>+L53*28.3495</f>
        <v>1.2810751213450076</v>
      </c>
      <c r="N53" s="31">
        <v>56.8</v>
      </c>
      <c r="O53" s="31">
        <v>43</v>
      </c>
      <c r="P53" s="31">
        <f>+Q53*N53</f>
        <v>1.6922108579627075</v>
      </c>
      <c r="Q53" s="61">
        <f>+M53/O53</f>
        <v>2.9792444682442035E-2</v>
      </c>
    </row>
    <row r="54" spans="1:17" ht="13.8" customHeight="1" x14ac:dyDescent="0.25">
      <c r="A54" s="59">
        <v>2019</v>
      </c>
      <c r="B54" s="84">
        <v>1.137723617138543</v>
      </c>
      <c r="C54" s="31">
        <v>0</v>
      </c>
      <c r="D54" s="35">
        <f>+B54-B54*(C54/100)</f>
        <v>1.137723617138543</v>
      </c>
      <c r="E54" s="31">
        <v>6</v>
      </c>
      <c r="F54" s="35">
        <f>+(D54-D54*(E54)/100)</f>
        <v>1.0694602001102305</v>
      </c>
      <c r="G54" s="31">
        <v>0</v>
      </c>
      <c r="H54" s="80">
        <f>F54-(F54*G54/100)</f>
        <v>1.0694602001102305</v>
      </c>
      <c r="I54" s="31">
        <v>10</v>
      </c>
      <c r="J54" s="60">
        <f>100-(K54/B54*100)</f>
        <v>15.399999999999991</v>
      </c>
      <c r="K54" s="80">
        <f>+H54-H54*I54/100</f>
        <v>0.96251418009920742</v>
      </c>
      <c r="L54" s="61">
        <f>+(K54/365)*16</f>
        <v>4.2192402415307723E-2</v>
      </c>
      <c r="M54" s="35">
        <f>+L54*28.3495</f>
        <v>1.1961335122727663</v>
      </c>
      <c r="N54" s="31">
        <v>56.8</v>
      </c>
      <c r="O54" s="31">
        <v>43</v>
      </c>
      <c r="P54" s="31">
        <f>+Q54*N54</f>
        <v>1.5800089185370494</v>
      </c>
      <c r="Q54" s="61">
        <f>+M54/O54</f>
        <v>2.7817058424948055E-2</v>
      </c>
    </row>
    <row r="55" spans="1:17" ht="13.8" customHeight="1" x14ac:dyDescent="0.25">
      <c r="A55" s="59">
        <v>2020</v>
      </c>
      <c r="B55" s="84">
        <v>1.5577139879300992</v>
      </c>
      <c r="C55" s="31">
        <v>0</v>
      </c>
      <c r="D55" s="35">
        <f>+B55-B55*(C55/100)</f>
        <v>1.5577139879300992</v>
      </c>
      <c r="E55" s="31">
        <v>6</v>
      </c>
      <c r="F55" s="35">
        <f>+(D55-D55*(E55)/100)</f>
        <v>1.4642511486542933</v>
      </c>
      <c r="G55" s="31">
        <v>0</v>
      </c>
      <c r="H55" s="80">
        <f>F55-(F55*G55/100)</f>
        <v>1.4642511486542933</v>
      </c>
      <c r="I55" s="31">
        <v>10</v>
      </c>
      <c r="J55" s="60">
        <f>100-(K55/B55*100)</f>
        <v>15.400000000000006</v>
      </c>
      <c r="K55" s="80">
        <f>+H55-H55*I55/100</f>
        <v>1.3178260337888639</v>
      </c>
      <c r="L55" s="61">
        <f>+(K55/365)*16</f>
        <v>5.776771654964883E-2</v>
      </c>
      <c r="M55" s="35">
        <f>+L55*28.3495</f>
        <v>1.6376858803242695</v>
      </c>
      <c r="N55" s="31">
        <v>56.8</v>
      </c>
      <c r="O55" s="31">
        <v>43</v>
      </c>
      <c r="P55" s="31">
        <f>+Q55*N55</f>
        <v>2.1632687907539188</v>
      </c>
      <c r="Q55" s="61">
        <f>+M55/O55</f>
        <v>3.8085718147076036E-2</v>
      </c>
    </row>
    <row r="56" spans="1:17" ht="13.8" customHeight="1" x14ac:dyDescent="0.25">
      <c r="A56" s="19">
        <v>2021</v>
      </c>
      <c r="B56" s="143">
        <v>1.0714612834595738</v>
      </c>
      <c r="C56" s="21">
        <v>0</v>
      </c>
      <c r="D56" s="20">
        <f t="shared" ref="D56:D57" si="17">+B56-B56*(C56/100)</f>
        <v>1.0714612834595738</v>
      </c>
      <c r="E56" s="21">
        <v>6</v>
      </c>
      <c r="F56" s="20">
        <f t="shared" ref="F56:F57" si="18">+(D56-D56*(E56)/100)</f>
        <v>1.0071736064519994</v>
      </c>
      <c r="G56" s="21">
        <v>0</v>
      </c>
      <c r="H56" s="20">
        <f t="shared" ref="H56:H57" si="19">F56-(F56*G56/100)</f>
        <v>1.0071736064519994</v>
      </c>
      <c r="I56" s="21">
        <v>10</v>
      </c>
      <c r="J56" s="22">
        <f t="shared" ref="J56:J57" si="20">100-(K56/B56*100)</f>
        <v>15.400000000000006</v>
      </c>
      <c r="K56" s="20">
        <f t="shared" ref="K56:K57" si="21">+H56-H56*I56/100</f>
        <v>0.9064562458067994</v>
      </c>
      <c r="L56" s="23">
        <f t="shared" ref="L56:L57" si="22">+(K56/365)*16</f>
        <v>3.973506830933915E-2</v>
      </c>
      <c r="M56" s="20">
        <f t="shared" ref="M56:M57" si="23">+L56*28.3495</f>
        <v>1.1264693190356101</v>
      </c>
      <c r="N56" s="21">
        <v>56.8</v>
      </c>
      <c r="O56" s="21">
        <v>43</v>
      </c>
      <c r="P56" s="21">
        <f t="shared" ref="P56:P57" si="24">+Q56*N56</f>
        <v>1.4879873795633174</v>
      </c>
      <c r="Q56" s="23">
        <f t="shared" ref="Q56:Q57" si="25">+M56/O56</f>
        <v>2.6196960907804885E-2</v>
      </c>
    </row>
    <row r="57" spans="1:17" ht="13.8" customHeight="1" thickBot="1" x14ac:dyDescent="0.3">
      <c r="A57" s="123">
        <v>2022</v>
      </c>
      <c r="B57" s="135">
        <v>1.4557150521573772</v>
      </c>
      <c r="C57" s="125">
        <v>0</v>
      </c>
      <c r="D57" s="124">
        <f t="shared" si="17"/>
        <v>1.4557150521573772</v>
      </c>
      <c r="E57" s="125">
        <v>6</v>
      </c>
      <c r="F57" s="124">
        <f t="shared" si="18"/>
        <v>1.3683721490279346</v>
      </c>
      <c r="G57" s="125">
        <v>0</v>
      </c>
      <c r="H57" s="124">
        <f t="shared" si="19"/>
        <v>1.3683721490279346</v>
      </c>
      <c r="I57" s="125">
        <v>10</v>
      </c>
      <c r="J57" s="126">
        <f t="shared" si="20"/>
        <v>15.399999999999991</v>
      </c>
      <c r="K57" s="124">
        <f t="shared" si="21"/>
        <v>1.2315349341251411</v>
      </c>
      <c r="L57" s="127">
        <f t="shared" si="22"/>
        <v>5.3985093002745912E-2</v>
      </c>
      <c r="M57" s="124">
        <f t="shared" si="23"/>
        <v>1.5304503940813452</v>
      </c>
      <c r="N57" s="125">
        <v>56.8</v>
      </c>
      <c r="O57" s="125">
        <v>43</v>
      </c>
      <c r="P57" s="125">
        <f t="shared" si="24"/>
        <v>2.0216181949725676</v>
      </c>
      <c r="Q57" s="127">
        <f t="shared" si="25"/>
        <v>3.5591869629798725E-2</v>
      </c>
    </row>
    <row r="58" spans="1:17" ht="15" customHeight="1" thickTop="1" x14ac:dyDescent="0.25">
      <c r="A58" s="7" t="s">
        <v>96</v>
      </c>
    </row>
    <row r="59" spans="1:17" ht="15" customHeight="1" x14ac:dyDescent="0.25">
      <c r="A59" s="7" t="s">
        <v>104</v>
      </c>
    </row>
    <row r="60" spans="1:17" ht="15" customHeight="1" x14ac:dyDescent="0.25">
      <c r="A60" s="7" t="s">
        <v>209</v>
      </c>
    </row>
    <row r="61" spans="1:17" ht="15" customHeight="1" x14ac:dyDescent="0.25">
      <c r="A61" s="7" t="s">
        <v>210</v>
      </c>
    </row>
    <row r="62" spans="1:17" ht="15" customHeight="1" x14ac:dyDescent="0.25">
      <c r="A62" s="7" t="s">
        <v>105</v>
      </c>
    </row>
    <row r="63" spans="1:17" ht="15" customHeight="1" x14ac:dyDescent="0.25">
      <c r="A63" s="7" t="s">
        <v>106</v>
      </c>
    </row>
    <row r="64" spans="1:17" ht="15" customHeight="1" x14ac:dyDescent="0.25">
      <c r="A64" s="7" t="s">
        <v>214</v>
      </c>
    </row>
  </sheetData>
  <phoneticPr fontId="2" type="noConversion"/>
  <printOptions horizontalCentered="1"/>
  <pageMargins left="0.5" right="0.5" top="0.61" bottom="0.56000000000000005" header="0.5" footer="0.5"/>
  <pageSetup scale="78"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R64"/>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171</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83">
        <v>0.38914480229405229</v>
      </c>
      <c r="C5" s="15">
        <v>0</v>
      </c>
      <c r="D5" s="16">
        <f t="shared" ref="D5:D46" si="0">+B5-B5*(C5/100)</f>
        <v>0.38914480229405229</v>
      </c>
      <c r="E5" s="15">
        <v>6</v>
      </c>
      <c r="F5" s="16">
        <f t="shared" ref="F5:F46" si="1">+(D5-D5*(E5)/100)</f>
        <v>0.36579611415640917</v>
      </c>
      <c r="G5" s="15">
        <v>0</v>
      </c>
      <c r="H5" s="16">
        <f>F5-(F5*G5/100)</f>
        <v>0.36579611415640917</v>
      </c>
      <c r="I5" s="15">
        <v>10</v>
      </c>
      <c r="J5" s="17">
        <f t="shared" ref="J5:J46" si="2">100-(K5/B5*100)</f>
        <v>15.400000000000006</v>
      </c>
      <c r="K5" s="16">
        <f>+H5-H5*I5/100</f>
        <v>0.32921650274076825</v>
      </c>
      <c r="L5" s="18">
        <f t="shared" ref="L5:L46" si="3">+(K5/365)*16</f>
        <v>1.4431408339321349E-2</v>
      </c>
      <c r="M5" s="16">
        <f t="shared" ref="M5:M39" si="4">+L5*28.3495</f>
        <v>0.40912321071559055</v>
      </c>
      <c r="N5" s="15">
        <v>52.3</v>
      </c>
      <c r="O5" s="15">
        <v>44.3</v>
      </c>
      <c r="P5" s="15">
        <f t="shared" ref="P5:P46" si="5">+Q5*N5</f>
        <v>0.48300550610441051</v>
      </c>
      <c r="Q5" s="114">
        <f t="shared" ref="Q5:Q46" si="6">+M5/O5</f>
        <v>9.2352869236024954E-3</v>
      </c>
      <c r="R5" s="119"/>
    </row>
    <row r="6" spans="1:18" ht="13.8" customHeight="1" x14ac:dyDescent="0.25">
      <c r="A6" s="19">
        <v>1971</v>
      </c>
      <c r="B6" s="20">
        <v>0.45506012202580171</v>
      </c>
      <c r="C6" s="21">
        <v>0</v>
      </c>
      <c r="D6" s="20">
        <f t="shared" si="0"/>
        <v>0.45506012202580171</v>
      </c>
      <c r="E6" s="21">
        <v>6</v>
      </c>
      <c r="F6" s="20">
        <f t="shared" si="1"/>
        <v>0.42775651470425358</v>
      </c>
      <c r="G6" s="21">
        <v>0</v>
      </c>
      <c r="H6" s="20">
        <f t="shared" ref="H6:H52" si="7">F6-(F6*G6/100)</f>
        <v>0.42775651470425358</v>
      </c>
      <c r="I6" s="21">
        <v>10</v>
      </c>
      <c r="J6" s="22">
        <f t="shared" si="2"/>
        <v>15.400000000000006</v>
      </c>
      <c r="K6" s="20">
        <f t="shared" ref="K6:K52" si="8">+H6-H6*I6/100</f>
        <v>0.38498086323382824</v>
      </c>
      <c r="L6" s="23">
        <f t="shared" si="3"/>
        <v>1.6875873456825348E-2</v>
      </c>
      <c r="M6" s="20">
        <f t="shared" si="4"/>
        <v>0.47842257456427018</v>
      </c>
      <c r="N6" s="21">
        <v>52.3</v>
      </c>
      <c r="O6" s="21">
        <v>44.3</v>
      </c>
      <c r="P6" s="21">
        <f t="shared" si="5"/>
        <v>0.56481942775872085</v>
      </c>
      <c r="Q6" s="115">
        <f t="shared" si="6"/>
        <v>1.0799606649306326E-2</v>
      </c>
      <c r="R6" s="119"/>
    </row>
    <row r="7" spans="1:18" ht="13.8" customHeight="1" x14ac:dyDescent="0.25">
      <c r="A7" s="19">
        <v>1972</v>
      </c>
      <c r="B7" s="20">
        <v>0.36661946868925555</v>
      </c>
      <c r="C7" s="21">
        <v>0</v>
      </c>
      <c r="D7" s="20">
        <f t="shared" si="0"/>
        <v>0.36661946868925555</v>
      </c>
      <c r="E7" s="21">
        <v>6</v>
      </c>
      <c r="F7" s="20">
        <f t="shared" si="1"/>
        <v>0.34462230056790022</v>
      </c>
      <c r="G7" s="21">
        <v>0</v>
      </c>
      <c r="H7" s="20">
        <f t="shared" si="7"/>
        <v>0.34462230056790022</v>
      </c>
      <c r="I7" s="21">
        <v>10</v>
      </c>
      <c r="J7" s="22">
        <f t="shared" si="2"/>
        <v>15.399999999999991</v>
      </c>
      <c r="K7" s="20">
        <f t="shared" si="8"/>
        <v>0.31016007051111022</v>
      </c>
      <c r="L7" s="23">
        <f t="shared" si="3"/>
        <v>1.359605788541853E-2</v>
      </c>
      <c r="M7" s="20">
        <f t="shared" si="4"/>
        <v>0.38544144302267258</v>
      </c>
      <c r="N7" s="21">
        <v>52.3</v>
      </c>
      <c r="O7" s="21">
        <v>44.3</v>
      </c>
      <c r="P7" s="21">
        <f t="shared" si="5"/>
        <v>0.45504712122089791</v>
      </c>
      <c r="Q7" s="115">
        <f t="shared" si="6"/>
        <v>8.7007097747781627E-3</v>
      </c>
      <c r="R7" s="119"/>
    </row>
    <row r="8" spans="1:18" ht="13.8" customHeight="1" x14ac:dyDescent="0.25">
      <c r="A8" s="19">
        <v>1973</v>
      </c>
      <c r="B8" s="20">
        <v>0.40364533832918864</v>
      </c>
      <c r="C8" s="21">
        <v>0</v>
      </c>
      <c r="D8" s="20">
        <f t="shared" si="0"/>
        <v>0.40364533832918864</v>
      </c>
      <c r="E8" s="21">
        <v>6</v>
      </c>
      <c r="F8" s="20">
        <f t="shared" si="1"/>
        <v>0.37942661802943733</v>
      </c>
      <c r="G8" s="21">
        <v>0</v>
      </c>
      <c r="H8" s="20">
        <f t="shared" si="7"/>
        <v>0.37942661802943733</v>
      </c>
      <c r="I8" s="21">
        <v>10</v>
      </c>
      <c r="J8" s="22">
        <f t="shared" si="2"/>
        <v>15.400000000000006</v>
      </c>
      <c r="K8" s="20">
        <f t="shared" si="8"/>
        <v>0.34148395622649358</v>
      </c>
      <c r="L8" s="23">
        <f t="shared" si="3"/>
        <v>1.4969159724996978E-2</v>
      </c>
      <c r="M8" s="20">
        <f t="shared" si="4"/>
        <v>0.42436819362380185</v>
      </c>
      <c r="N8" s="21">
        <v>52.3</v>
      </c>
      <c r="O8" s="21">
        <v>44.3</v>
      </c>
      <c r="P8" s="21">
        <f t="shared" si="5"/>
        <v>0.5010035333301317</v>
      </c>
      <c r="Q8" s="115">
        <f t="shared" si="6"/>
        <v>9.5794174632912385E-3</v>
      </c>
      <c r="R8" s="119"/>
    </row>
    <row r="9" spans="1:18" ht="13.8" customHeight="1" x14ac:dyDescent="0.25">
      <c r="A9" s="19">
        <v>1974</v>
      </c>
      <c r="B9" s="20">
        <v>0.56579647797095212</v>
      </c>
      <c r="C9" s="21">
        <v>0</v>
      </c>
      <c r="D9" s="20">
        <f t="shared" si="0"/>
        <v>0.56579647797095212</v>
      </c>
      <c r="E9" s="21">
        <v>6</v>
      </c>
      <c r="F9" s="20">
        <f t="shared" si="1"/>
        <v>0.53184868929269502</v>
      </c>
      <c r="G9" s="21">
        <v>0</v>
      </c>
      <c r="H9" s="20">
        <f t="shared" si="7"/>
        <v>0.53184868929269502</v>
      </c>
      <c r="I9" s="21">
        <v>10</v>
      </c>
      <c r="J9" s="22">
        <f t="shared" si="2"/>
        <v>15.399999999999991</v>
      </c>
      <c r="K9" s="20">
        <f t="shared" si="8"/>
        <v>0.47866382036342553</v>
      </c>
      <c r="L9" s="23">
        <f t="shared" si="3"/>
        <v>2.0982523632369337E-2</v>
      </c>
      <c r="M9" s="20">
        <f t="shared" si="4"/>
        <v>0.59484405371585447</v>
      </c>
      <c r="N9" s="21">
        <v>52.3</v>
      </c>
      <c r="O9" s="21">
        <v>44.3</v>
      </c>
      <c r="P9" s="21">
        <f t="shared" si="5"/>
        <v>0.70226510179095236</v>
      </c>
      <c r="Q9" s="115">
        <f t="shared" si="6"/>
        <v>1.3427631009387235E-2</v>
      </c>
      <c r="R9" s="119"/>
    </row>
    <row r="10" spans="1:18" ht="13.8" customHeight="1" x14ac:dyDescent="0.25">
      <c r="A10" s="19">
        <v>1975</v>
      </c>
      <c r="B10" s="20">
        <v>0.5879064512693718</v>
      </c>
      <c r="C10" s="21">
        <v>0</v>
      </c>
      <c r="D10" s="20">
        <f t="shared" si="0"/>
        <v>0.5879064512693718</v>
      </c>
      <c r="E10" s="21">
        <v>6</v>
      </c>
      <c r="F10" s="20">
        <f t="shared" si="1"/>
        <v>0.55263206419320954</v>
      </c>
      <c r="G10" s="21">
        <v>0</v>
      </c>
      <c r="H10" s="20">
        <f t="shared" si="7"/>
        <v>0.55263206419320954</v>
      </c>
      <c r="I10" s="21">
        <v>10</v>
      </c>
      <c r="J10" s="22">
        <f t="shared" si="2"/>
        <v>15.399999999999991</v>
      </c>
      <c r="K10" s="20">
        <f t="shared" si="8"/>
        <v>0.49736885777388862</v>
      </c>
      <c r="L10" s="23">
        <f t="shared" si="3"/>
        <v>2.18024704777595E-2</v>
      </c>
      <c r="M10" s="20">
        <f t="shared" si="4"/>
        <v>0.61808913680924293</v>
      </c>
      <c r="N10" s="21">
        <v>52.3</v>
      </c>
      <c r="O10" s="21">
        <v>44.3</v>
      </c>
      <c r="P10" s="21">
        <f t="shared" si="5"/>
        <v>0.72970794255357574</v>
      </c>
      <c r="Q10" s="115">
        <f t="shared" si="6"/>
        <v>1.3952350718041602E-2</v>
      </c>
      <c r="R10" s="119"/>
    </row>
    <row r="11" spans="1:18" ht="13.8" customHeight="1" x14ac:dyDescent="0.25">
      <c r="A11" s="13">
        <v>1976</v>
      </c>
      <c r="B11" s="83">
        <v>0.43252817208246375</v>
      </c>
      <c r="C11" s="15">
        <v>0</v>
      </c>
      <c r="D11" s="16">
        <f t="shared" si="0"/>
        <v>0.43252817208246375</v>
      </c>
      <c r="E11" s="15">
        <v>6</v>
      </c>
      <c r="F11" s="16">
        <f t="shared" si="1"/>
        <v>0.40657648175751593</v>
      </c>
      <c r="G11" s="15">
        <v>0</v>
      </c>
      <c r="H11" s="16">
        <f t="shared" si="7"/>
        <v>0.40657648175751593</v>
      </c>
      <c r="I11" s="15">
        <v>10</v>
      </c>
      <c r="J11" s="17">
        <f t="shared" si="2"/>
        <v>15.399999999999991</v>
      </c>
      <c r="K11" s="16">
        <f t="shared" si="8"/>
        <v>0.36591883358176436</v>
      </c>
      <c r="L11" s="18">
        <f t="shared" si="3"/>
        <v>1.6040277636460903E-2</v>
      </c>
      <c r="M11" s="16">
        <f t="shared" si="4"/>
        <v>0.45473385085484835</v>
      </c>
      <c r="N11" s="15">
        <v>52.3</v>
      </c>
      <c r="O11" s="15">
        <v>44.3</v>
      </c>
      <c r="P11" s="15">
        <f t="shared" si="5"/>
        <v>0.53685283069319578</v>
      </c>
      <c r="Q11" s="114">
        <f t="shared" si="6"/>
        <v>1.0264872479793418E-2</v>
      </c>
      <c r="R11" s="119"/>
    </row>
    <row r="12" spans="1:18" ht="13.8" customHeight="1" x14ac:dyDescent="0.25">
      <c r="A12" s="13">
        <v>1977</v>
      </c>
      <c r="B12" s="83">
        <v>0.37579120864152132</v>
      </c>
      <c r="C12" s="15">
        <v>0</v>
      </c>
      <c r="D12" s="16">
        <f t="shared" si="0"/>
        <v>0.37579120864152132</v>
      </c>
      <c r="E12" s="15">
        <v>6</v>
      </c>
      <c r="F12" s="16">
        <f t="shared" si="1"/>
        <v>0.35324373612303006</v>
      </c>
      <c r="G12" s="15">
        <v>0</v>
      </c>
      <c r="H12" s="16">
        <f t="shared" si="7"/>
        <v>0.35324373612303006</v>
      </c>
      <c r="I12" s="15">
        <v>10</v>
      </c>
      <c r="J12" s="17">
        <f t="shared" si="2"/>
        <v>15.399999999999991</v>
      </c>
      <c r="K12" s="16">
        <f t="shared" si="8"/>
        <v>0.31791936251072705</v>
      </c>
      <c r="L12" s="18">
        <f t="shared" si="3"/>
        <v>1.393619123334694E-2</v>
      </c>
      <c r="M12" s="16">
        <f t="shared" si="4"/>
        <v>0.39508405336976904</v>
      </c>
      <c r="N12" s="15">
        <v>52.3</v>
      </c>
      <c r="O12" s="15">
        <v>44.3</v>
      </c>
      <c r="P12" s="15">
        <f t="shared" si="5"/>
        <v>0.46643106075031426</v>
      </c>
      <c r="Q12" s="114">
        <f t="shared" si="6"/>
        <v>8.9183759225681513E-3</v>
      </c>
      <c r="R12" s="119"/>
    </row>
    <row r="13" spans="1:18" ht="13.8" customHeight="1" x14ac:dyDescent="0.25">
      <c r="A13" s="13">
        <v>1978</v>
      </c>
      <c r="B13" s="83">
        <v>0.32609726621290752</v>
      </c>
      <c r="C13" s="15">
        <v>0</v>
      </c>
      <c r="D13" s="16">
        <f t="shared" si="0"/>
        <v>0.32609726621290752</v>
      </c>
      <c r="E13" s="15">
        <v>6</v>
      </c>
      <c r="F13" s="16">
        <f t="shared" si="1"/>
        <v>0.30653143024013307</v>
      </c>
      <c r="G13" s="15">
        <v>0</v>
      </c>
      <c r="H13" s="16">
        <f t="shared" si="7"/>
        <v>0.30653143024013307</v>
      </c>
      <c r="I13" s="15">
        <v>10</v>
      </c>
      <c r="J13" s="17">
        <f t="shared" si="2"/>
        <v>15.399999999999991</v>
      </c>
      <c r="K13" s="16">
        <f t="shared" si="8"/>
        <v>0.27587828721611979</v>
      </c>
      <c r="L13" s="18">
        <f t="shared" si="3"/>
        <v>1.2093294782076484E-2</v>
      </c>
      <c r="M13" s="16">
        <f t="shared" si="4"/>
        <v>0.34283886042447731</v>
      </c>
      <c r="N13" s="15">
        <v>52.3</v>
      </c>
      <c r="O13" s="15">
        <v>44.3</v>
      </c>
      <c r="P13" s="15">
        <f t="shared" si="5"/>
        <v>0.40475106998194504</v>
      </c>
      <c r="Q13" s="114">
        <f t="shared" si="6"/>
        <v>7.7390261946834616E-3</v>
      </c>
      <c r="R13" s="119"/>
    </row>
    <row r="14" spans="1:18" ht="13.8" customHeight="1" x14ac:dyDescent="0.25">
      <c r="A14" s="13">
        <v>1979</v>
      </c>
      <c r="B14" s="83">
        <v>0.40402550487658562</v>
      </c>
      <c r="C14" s="15">
        <v>0</v>
      </c>
      <c r="D14" s="16">
        <f t="shared" si="0"/>
        <v>0.40402550487658562</v>
      </c>
      <c r="E14" s="15">
        <v>6</v>
      </c>
      <c r="F14" s="16">
        <f t="shared" si="1"/>
        <v>0.37978397458399049</v>
      </c>
      <c r="G14" s="15">
        <v>0</v>
      </c>
      <c r="H14" s="16">
        <f t="shared" si="7"/>
        <v>0.37978397458399049</v>
      </c>
      <c r="I14" s="15">
        <v>10</v>
      </c>
      <c r="J14" s="17">
        <f t="shared" si="2"/>
        <v>15.399999999999991</v>
      </c>
      <c r="K14" s="16">
        <f t="shared" si="8"/>
        <v>0.34180557712559145</v>
      </c>
      <c r="L14" s="18">
        <f t="shared" si="3"/>
        <v>1.4983258175368393E-2</v>
      </c>
      <c r="M14" s="16">
        <f t="shared" si="4"/>
        <v>0.42476787764260626</v>
      </c>
      <c r="N14" s="15">
        <v>52.3</v>
      </c>
      <c r="O14" s="15">
        <v>44.3</v>
      </c>
      <c r="P14" s="15">
        <f t="shared" si="5"/>
        <v>0.50147539504984895</v>
      </c>
      <c r="Q14" s="114">
        <f t="shared" si="6"/>
        <v>9.5884396759053341E-3</v>
      </c>
      <c r="R14" s="119"/>
    </row>
    <row r="15" spans="1:18" ht="13.8" customHeight="1" x14ac:dyDescent="0.25">
      <c r="A15" s="13">
        <v>1980</v>
      </c>
      <c r="B15" s="83">
        <v>0.41358650307826073</v>
      </c>
      <c r="C15" s="15">
        <v>0</v>
      </c>
      <c r="D15" s="16">
        <f t="shared" si="0"/>
        <v>0.41358650307826073</v>
      </c>
      <c r="E15" s="15">
        <v>6</v>
      </c>
      <c r="F15" s="16">
        <f t="shared" si="1"/>
        <v>0.38877131289356509</v>
      </c>
      <c r="G15" s="15">
        <v>0</v>
      </c>
      <c r="H15" s="16">
        <f t="shared" si="7"/>
        <v>0.38877131289356509</v>
      </c>
      <c r="I15" s="15">
        <v>10</v>
      </c>
      <c r="J15" s="17">
        <f t="shared" si="2"/>
        <v>15.399999999999991</v>
      </c>
      <c r="K15" s="16">
        <f t="shared" si="8"/>
        <v>0.3498941816042086</v>
      </c>
      <c r="L15" s="18">
        <f t="shared" si="3"/>
        <v>1.5337827138814623E-2</v>
      </c>
      <c r="M15" s="16">
        <f t="shared" si="4"/>
        <v>0.43481973047182515</v>
      </c>
      <c r="N15" s="15">
        <v>52.3</v>
      </c>
      <c r="O15" s="15">
        <v>44.3</v>
      </c>
      <c r="P15" s="15">
        <f t="shared" si="5"/>
        <v>0.51334248089563106</v>
      </c>
      <c r="Q15" s="114">
        <f t="shared" si="6"/>
        <v>9.8153438029757369E-3</v>
      </c>
      <c r="R15" s="119"/>
    </row>
    <row r="16" spans="1:18" ht="13.8" customHeight="1" x14ac:dyDescent="0.25">
      <c r="A16" s="19">
        <v>1981</v>
      </c>
      <c r="B16" s="20">
        <v>0.28968177904559805</v>
      </c>
      <c r="C16" s="21">
        <v>0</v>
      </c>
      <c r="D16" s="20">
        <f t="shared" si="0"/>
        <v>0.28968177904559805</v>
      </c>
      <c r="E16" s="21">
        <v>6</v>
      </c>
      <c r="F16" s="20">
        <f t="shared" si="1"/>
        <v>0.27230087230286215</v>
      </c>
      <c r="G16" s="21">
        <v>0</v>
      </c>
      <c r="H16" s="20">
        <f t="shared" si="7"/>
        <v>0.27230087230286215</v>
      </c>
      <c r="I16" s="21">
        <v>10</v>
      </c>
      <c r="J16" s="22">
        <f t="shared" si="2"/>
        <v>15.400000000000006</v>
      </c>
      <c r="K16" s="20">
        <f t="shared" si="8"/>
        <v>0.24507078507257593</v>
      </c>
      <c r="L16" s="23">
        <f t="shared" si="3"/>
        <v>1.074282893468826E-2</v>
      </c>
      <c r="M16" s="20">
        <f t="shared" si="4"/>
        <v>0.30455382888394483</v>
      </c>
      <c r="N16" s="21">
        <v>52.3</v>
      </c>
      <c r="O16" s="21">
        <v>44.3</v>
      </c>
      <c r="P16" s="21">
        <f t="shared" si="5"/>
        <v>0.3595522629939123</v>
      </c>
      <c r="Q16" s="115">
        <f t="shared" si="6"/>
        <v>6.8748042637459331E-3</v>
      </c>
      <c r="R16" s="119"/>
    </row>
    <row r="17" spans="1:18" ht="13.8" customHeight="1" x14ac:dyDescent="0.25">
      <c r="A17" s="19">
        <v>1982</v>
      </c>
      <c r="B17" s="20">
        <v>0.49405826313160045</v>
      </c>
      <c r="C17" s="21">
        <v>0</v>
      </c>
      <c r="D17" s="20">
        <f t="shared" si="0"/>
        <v>0.49405826313160045</v>
      </c>
      <c r="E17" s="21">
        <v>6</v>
      </c>
      <c r="F17" s="20">
        <f t="shared" si="1"/>
        <v>0.4644147673437044</v>
      </c>
      <c r="G17" s="21">
        <v>0</v>
      </c>
      <c r="H17" s="20">
        <f t="shared" si="7"/>
        <v>0.4644147673437044</v>
      </c>
      <c r="I17" s="21">
        <v>10</v>
      </c>
      <c r="J17" s="22">
        <f t="shared" si="2"/>
        <v>15.400000000000006</v>
      </c>
      <c r="K17" s="20">
        <f t="shared" si="8"/>
        <v>0.41797329060933397</v>
      </c>
      <c r="L17" s="23">
        <f t="shared" si="3"/>
        <v>1.8322116848628337E-2</v>
      </c>
      <c r="M17" s="20">
        <f t="shared" si="4"/>
        <v>0.51942285160018897</v>
      </c>
      <c r="N17" s="21">
        <v>52.3</v>
      </c>
      <c r="O17" s="21">
        <v>44.3</v>
      </c>
      <c r="P17" s="21">
        <f t="shared" si="5"/>
        <v>0.61322381802911696</v>
      </c>
      <c r="Q17" s="115">
        <f t="shared" si="6"/>
        <v>1.1725120803616004E-2</v>
      </c>
      <c r="R17" s="119"/>
    </row>
    <row r="18" spans="1:18" ht="13.8" customHeight="1" x14ac:dyDescent="0.25">
      <c r="A18" s="19">
        <v>1983</v>
      </c>
      <c r="B18" s="20">
        <v>0.44604318266206305</v>
      </c>
      <c r="C18" s="21">
        <v>0</v>
      </c>
      <c r="D18" s="20">
        <f t="shared" si="0"/>
        <v>0.44604318266206305</v>
      </c>
      <c r="E18" s="21">
        <v>6</v>
      </c>
      <c r="F18" s="20">
        <f t="shared" si="1"/>
        <v>0.41928059170233928</v>
      </c>
      <c r="G18" s="21">
        <v>0</v>
      </c>
      <c r="H18" s="20">
        <f t="shared" si="7"/>
        <v>0.41928059170233928</v>
      </c>
      <c r="I18" s="21">
        <v>10</v>
      </c>
      <c r="J18" s="22">
        <f t="shared" si="2"/>
        <v>15.400000000000006</v>
      </c>
      <c r="K18" s="20">
        <f t="shared" si="8"/>
        <v>0.37735253253210532</v>
      </c>
      <c r="L18" s="23">
        <f t="shared" si="3"/>
        <v>1.6541480878119685E-2</v>
      </c>
      <c r="M18" s="20">
        <f t="shared" si="4"/>
        <v>0.46894271215425398</v>
      </c>
      <c r="N18" s="21">
        <v>52.3</v>
      </c>
      <c r="O18" s="21">
        <v>44.3</v>
      </c>
      <c r="P18" s="21">
        <f t="shared" si="5"/>
        <v>0.55362762631303575</v>
      </c>
      <c r="Q18" s="115">
        <f t="shared" si="6"/>
        <v>1.0585614269847721E-2</v>
      </c>
      <c r="R18" s="119"/>
    </row>
    <row r="19" spans="1:18" ht="13.8" customHeight="1" x14ac:dyDescent="0.25">
      <c r="A19" s="19">
        <v>1984</v>
      </c>
      <c r="B19" s="20">
        <v>0.48743716892040545</v>
      </c>
      <c r="C19" s="21">
        <v>0</v>
      </c>
      <c r="D19" s="20">
        <f t="shared" si="0"/>
        <v>0.48743716892040545</v>
      </c>
      <c r="E19" s="21">
        <v>6</v>
      </c>
      <c r="F19" s="20">
        <f t="shared" si="1"/>
        <v>0.45819093878518113</v>
      </c>
      <c r="G19" s="21">
        <v>0</v>
      </c>
      <c r="H19" s="20">
        <f t="shared" si="7"/>
        <v>0.45819093878518113</v>
      </c>
      <c r="I19" s="21">
        <v>10</v>
      </c>
      <c r="J19" s="22">
        <f t="shared" si="2"/>
        <v>15.400000000000006</v>
      </c>
      <c r="K19" s="20">
        <f t="shared" si="8"/>
        <v>0.41237184490666301</v>
      </c>
      <c r="L19" s="23">
        <f t="shared" si="3"/>
        <v>1.8076574023305775E-2</v>
      </c>
      <c r="M19" s="20">
        <f t="shared" si="4"/>
        <v>0.51246183527370703</v>
      </c>
      <c r="N19" s="21">
        <v>52.3</v>
      </c>
      <c r="O19" s="21">
        <v>44.3</v>
      </c>
      <c r="P19" s="21">
        <f t="shared" si="5"/>
        <v>0.60500573329153218</v>
      </c>
      <c r="Q19" s="115">
        <f t="shared" si="6"/>
        <v>1.156798725222815E-2</v>
      </c>
      <c r="R19" s="119"/>
    </row>
    <row r="20" spans="1:18" ht="13.8" customHeight="1" x14ac:dyDescent="0.25">
      <c r="A20" s="19">
        <v>1985</v>
      </c>
      <c r="B20" s="20">
        <v>0.47081864919946648</v>
      </c>
      <c r="C20" s="21">
        <v>0</v>
      </c>
      <c r="D20" s="20">
        <f t="shared" si="0"/>
        <v>0.47081864919946648</v>
      </c>
      <c r="E20" s="21">
        <v>6</v>
      </c>
      <c r="F20" s="20">
        <f t="shared" si="1"/>
        <v>0.44256953024749851</v>
      </c>
      <c r="G20" s="21">
        <v>0</v>
      </c>
      <c r="H20" s="20">
        <f t="shared" si="7"/>
        <v>0.44256953024749851</v>
      </c>
      <c r="I20" s="21">
        <v>10</v>
      </c>
      <c r="J20" s="22">
        <f t="shared" si="2"/>
        <v>15.399999999999991</v>
      </c>
      <c r="K20" s="20">
        <f t="shared" si="8"/>
        <v>0.39831257722274865</v>
      </c>
      <c r="L20" s="23">
        <f t="shared" si="3"/>
        <v>1.7460277357709528E-2</v>
      </c>
      <c r="M20" s="20">
        <f t="shared" si="4"/>
        <v>0.49499013295238625</v>
      </c>
      <c r="N20" s="21">
        <v>52.3</v>
      </c>
      <c r="O20" s="21">
        <v>44.3</v>
      </c>
      <c r="P20" s="21">
        <f t="shared" si="5"/>
        <v>0.58437887028013091</v>
      </c>
      <c r="Q20" s="115">
        <f t="shared" si="6"/>
        <v>1.1173592165968088E-2</v>
      </c>
      <c r="R20" s="119"/>
    </row>
    <row r="21" spans="1:18" ht="13.8" customHeight="1" x14ac:dyDescent="0.25">
      <c r="A21" s="13">
        <v>1986</v>
      </c>
      <c r="B21" s="83">
        <v>0.46614292066104013</v>
      </c>
      <c r="C21" s="15">
        <v>0</v>
      </c>
      <c r="D21" s="16">
        <f t="shared" si="0"/>
        <v>0.46614292066104013</v>
      </c>
      <c r="E21" s="15">
        <v>6</v>
      </c>
      <c r="F21" s="16">
        <f t="shared" si="1"/>
        <v>0.43817434542137773</v>
      </c>
      <c r="G21" s="15">
        <v>0</v>
      </c>
      <c r="H21" s="16">
        <f t="shared" si="7"/>
        <v>0.43817434542137773</v>
      </c>
      <c r="I21" s="15">
        <v>10</v>
      </c>
      <c r="J21" s="17">
        <f t="shared" si="2"/>
        <v>15.399999999999991</v>
      </c>
      <c r="K21" s="16">
        <f t="shared" si="8"/>
        <v>0.39435691087923996</v>
      </c>
      <c r="L21" s="18">
        <f t="shared" si="3"/>
        <v>1.7286878285117369E-2</v>
      </c>
      <c r="M21" s="16">
        <f t="shared" si="4"/>
        <v>0.49007435594393484</v>
      </c>
      <c r="N21" s="15">
        <v>52.3</v>
      </c>
      <c r="O21" s="15">
        <v>44.3</v>
      </c>
      <c r="P21" s="15">
        <f t="shared" si="5"/>
        <v>0.57857536830401335</v>
      </c>
      <c r="Q21" s="114">
        <f t="shared" si="6"/>
        <v>1.1062626545009816E-2</v>
      </c>
      <c r="R21" s="119"/>
    </row>
    <row r="22" spans="1:18" ht="13.8" customHeight="1" x14ac:dyDescent="0.25">
      <c r="A22" s="13">
        <v>1987</v>
      </c>
      <c r="B22" s="83">
        <v>0.2049455527915521</v>
      </c>
      <c r="C22" s="15">
        <v>0</v>
      </c>
      <c r="D22" s="16">
        <f t="shared" si="0"/>
        <v>0.2049455527915521</v>
      </c>
      <c r="E22" s="15">
        <v>6</v>
      </c>
      <c r="F22" s="16">
        <f t="shared" si="1"/>
        <v>0.19264881962405897</v>
      </c>
      <c r="G22" s="15">
        <v>0</v>
      </c>
      <c r="H22" s="16">
        <f t="shared" si="7"/>
        <v>0.19264881962405897</v>
      </c>
      <c r="I22" s="15">
        <v>10</v>
      </c>
      <c r="J22" s="17">
        <f t="shared" si="2"/>
        <v>15.400000000000006</v>
      </c>
      <c r="K22" s="16">
        <f t="shared" si="8"/>
        <v>0.17338393766165308</v>
      </c>
      <c r="L22" s="18">
        <f t="shared" si="3"/>
        <v>7.6003917879080805E-3</v>
      </c>
      <c r="M22" s="16">
        <f t="shared" si="4"/>
        <v>0.21546730699130012</v>
      </c>
      <c r="N22" s="15">
        <v>52.3</v>
      </c>
      <c r="O22" s="15">
        <v>44.3</v>
      </c>
      <c r="P22" s="15">
        <f t="shared" si="5"/>
        <v>0.25437788161726854</v>
      </c>
      <c r="Q22" s="114">
        <f t="shared" si="6"/>
        <v>4.8638218282460524E-3</v>
      </c>
      <c r="R22" s="119"/>
    </row>
    <row r="23" spans="1:18" ht="13.8" customHeight="1" x14ac:dyDescent="0.25">
      <c r="A23" s="13">
        <v>1988</v>
      </c>
      <c r="B23" s="83">
        <v>0.5449247207382224</v>
      </c>
      <c r="C23" s="15">
        <v>0</v>
      </c>
      <c r="D23" s="16">
        <f t="shared" si="0"/>
        <v>0.5449247207382224</v>
      </c>
      <c r="E23" s="15">
        <v>6</v>
      </c>
      <c r="F23" s="16">
        <f t="shared" si="1"/>
        <v>0.51222923749392901</v>
      </c>
      <c r="G23" s="15">
        <v>0</v>
      </c>
      <c r="H23" s="16">
        <f t="shared" si="7"/>
        <v>0.51222923749392901</v>
      </c>
      <c r="I23" s="15">
        <v>10</v>
      </c>
      <c r="J23" s="17">
        <f t="shared" si="2"/>
        <v>15.40000000000002</v>
      </c>
      <c r="K23" s="16">
        <f t="shared" si="8"/>
        <v>0.4610063137445361</v>
      </c>
      <c r="L23" s="18">
        <f t="shared" si="3"/>
        <v>2.0208495944965967E-2</v>
      </c>
      <c r="M23" s="16">
        <f t="shared" si="4"/>
        <v>0.57290075579181265</v>
      </c>
      <c r="N23" s="15">
        <v>52.3</v>
      </c>
      <c r="O23" s="15">
        <v>44.3</v>
      </c>
      <c r="P23" s="15">
        <f t="shared" si="5"/>
        <v>0.67635913155557115</v>
      </c>
      <c r="Q23" s="114">
        <f t="shared" si="6"/>
        <v>1.2932296970469813E-2</v>
      </c>
      <c r="R23" s="119"/>
    </row>
    <row r="24" spans="1:18" ht="13.8" customHeight="1" x14ac:dyDescent="0.25">
      <c r="A24" s="13">
        <v>1989</v>
      </c>
      <c r="B24" s="83">
        <v>0.44334888534903072</v>
      </c>
      <c r="C24" s="15">
        <v>0</v>
      </c>
      <c r="D24" s="16">
        <f t="shared" si="0"/>
        <v>0.44334888534903072</v>
      </c>
      <c r="E24" s="15">
        <v>6</v>
      </c>
      <c r="F24" s="16">
        <f t="shared" si="1"/>
        <v>0.41674795222808886</v>
      </c>
      <c r="G24" s="15">
        <v>0</v>
      </c>
      <c r="H24" s="16">
        <f t="shared" si="7"/>
        <v>0.41674795222808886</v>
      </c>
      <c r="I24" s="15">
        <v>10</v>
      </c>
      <c r="J24" s="17">
        <f t="shared" si="2"/>
        <v>15.400000000000006</v>
      </c>
      <c r="K24" s="16">
        <f t="shared" si="8"/>
        <v>0.37507315700527999</v>
      </c>
      <c r="L24" s="18">
        <f t="shared" si="3"/>
        <v>1.6441563046806794E-2</v>
      </c>
      <c r="M24" s="16">
        <f t="shared" si="4"/>
        <v>0.46611009159544919</v>
      </c>
      <c r="N24" s="15">
        <v>52.3</v>
      </c>
      <c r="O24" s="15">
        <v>44.3</v>
      </c>
      <c r="P24" s="15">
        <f t="shared" si="5"/>
        <v>0.55028347156753932</v>
      </c>
      <c r="Q24" s="114">
        <f t="shared" si="6"/>
        <v>1.0521672496511269E-2</v>
      </c>
      <c r="R24" s="119"/>
    </row>
    <row r="25" spans="1:18" ht="13.8" customHeight="1" x14ac:dyDescent="0.25">
      <c r="A25" s="13">
        <v>1990</v>
      </c>
      <c r="B25" s="83">
        <v>0.36326419650424568</v>
      </c>
      <c r="C25" s="15">
        <v>0</v>
      </c>
      <c r="D25" s="16">
        <f t="shared" si="0"/>
        <v>0.36326419650424568</v>
      </c>
      <c r="E25" s="15">
        <v>6</v>
      </c>
      <c r="F25" s="16">
        <f t="shared" si="1"/>
        <v>0.34146834471399096</v>
      </c>
      <c r="G25" s="15">
        <v>0</v>
      </c>
      <c r="H25" s="16">
        <f t="shared" si="7"/>
        <v>0.34146834471399096</v>
      </c>
      <c r="I25" s="15">
        <v>10</v>
      </c>
      <c r="J25" s="17">
        <f t="shared" si="2"/>
        <v>15.400000000000006</v>
      </c>
      <c r="K25" s="16">
        <f t="shared" si="8"/>
        <v>0.30732151024259186</v>
      </c>
      <c r="L25" s="18">
        <f t="shared" si="3"/>
        <v>1.3471627846250602E-2</v>
      </c>
      <c r="M25" s="16">
        <f t="shared" si="4"/>
        <v>0.38191391362728144</v>
      </c>
      <c r="N25" s="15">
        <v>52.3</v>
      </c>
      <c r="O25" s="15">
        <v>44.3</v>
      </c>
      <c r="P25" s="15">
        <f t="shared" si="5"/>
        <v>0.45088256620105688</v>
      </c>
      <c r="Q25" s="114">
        <f t="shared" si="6"/>
        <v>8.6210815717219294E-3</v>
      </c>
      <c r="R25" s="119"/>
    </row>
    <row r="26" spans="1:18" ht="13.8" customHeight="1" x14ac:dyDescent="0.25">
      <c r="A26" s="19">
        <v>1991</v>
      </c>
      <c r="B26" s="20">
        <v>0.49515529028415006</v>
      </c>
      <c r="C26" s="21">
        <v>0</v>
      </c>
      <c r="D26" s="20">
        <f t="shared" si="0"/>
        <v>0.49515529028415006</v>
      </c>
      <c r="E26" s="21">
        <v>6</v>
      </c>
      <c r="F26" s="20">
        <f t="shared" si="1"/>
        <v>0.46544597286710104</v>
      </c>
      <c r="G26" s="21">
        <v>0</v>
      </c>
      <c r="H26" s="20">
        <f t="shared" si="7"/>
        <v>0.46544597286710104</v>
      </c>
      <c r="I26" s="21">
        <v>10</v>
      </c>
      <c r="J26" s="22">
        <f t="shared" si="2"/>
        <v>15.400000000000006</v>
      </c>
      <c r="K26" s="20">
        <f t="shared" si="8"/>
        <v>0.41890137558039092</v>
      </c>
      <c r="L26" s="23">
        <f t="shared" si="3"/>
        <v>1.8362800025441793E-2</v>
      </c>
      <c r="M26" s="20">
        <f t="shared" si="4"/>
        <v>0.52057619932126209</v>
      </c>
      <c r="N26" s="21">
        <v>52.3</v>
      </c>
      <c r="O26" s="21">
        <v>44.3</v>
      </c>
      <c r="P26" s="21">
        <f t="shared" si="5"/>
        <v>0.61458544524835235</v>
      </c>
      <c r="Q26" s="115">
        <f t="shared" si="6"/>
        <v>1.1751155740886279E-2</v>
      </c>
      <c r="R26" s="119"/>
    </row>
    <row r="27" spans="1:18" ht="13.8" customHeight="1" x14ac:dyDescent="0.25">
      <c r="A27" s="19">
        <v>1992</v>
      </c>
      <c r="B27" s="20">
        <v>0.48550452715906162</v>
      </c>
      <c r="C27" s="21">
        <v>0</v>
      </c>
      <c r="D27" s="20">
        <f t="shared" si="0"/>
        <v>0.48550452715906162</v>
      </c>
      <c r="E27" s="21">
        <v>6</v>
      </c>
      <c r="F27" s="20">
        <f t="shared" si="1"/>
        <v>0.45637425552951794</v>
      </c>
      <c r="G27" s="21">
        <v>0</v>
      </c>
      <c r="H27" s="20">
        <f t="shared" si="7"/>
        <v>0.45637425552951794</v>
      </c>
      <c r="I27" s="21">
        <v>10</v>
      </c>
      <c r="J27" s="22">
        <f t="shared" si="2"/>
        <v>15.400000000000006</v>
      </c>
      <c r="K27" s="20">
        <f t="shared" si="8"/>
        <v>0.41073682997656613</v>
      </c>
      <c r="L27" s="23">
        <f t="shared" si="3"/>
        <v>1.8004902135959063E-2</v>
      </c>
      <c r="M27" s="20">
        <f t="shared" si="4"/>
        <v>0.51042997310337146</v>
      </c>
      <c r="N27" s="21">
        <v>52.3</v>
      </c>
      <c r="O27" s="21">
        <v>44.3</v>
      </c>
      <c r="P27" s="21">
        <f t="shared" si="5"/>
        <v>0.6026069434154927</v>
      </c>
      <c r="Q27" s="115">
        <f t="shared" si="6"/>
        <v>1.1522121289015157E-2</v>
      </c>
      <c r="R27" s="119"/>
    </row>
    <row r="28" spans="1:18" ht="13.8" customHeight="1" x14ac:dyDescent="0.25">
      <c r="A28" s="19">
        <v>1993</v>
      </c>
      <c r="B28" s="20">
        <v>0.41975139766767205</v>
      </c>
      <c r="C28" s="21">
        <v>0</v>
      </c>
      <c r="D28" s="20">
        <f t="shared" si="0"/>
        <v>0.41975139766767205</v>
      </c>
      <c r="E28" s="21">
        <v>6</v>
      </c>
      <c r="F28" s="20">
        <f t="shared" si="1"/>
        <v>0.39456631380761176</v>
      </c>
      <c r="G28" s="21">
        <v>0</v>
      </c>
      <c r="H28" s="20">
        <f t="shared" si="7"/>
        <v>0.39456631380761176</v>
      </c>
      <c r="I28" s="21">
        <v>10</v>
      </c>
      <c r="J28" s="22">
        <f t="shared" si="2"/>
        <v>15.399999999999991</v>
      </c>
      <c r="K28" s="20">
        <f t="shared" si="8"/>
        <v>0.35510968242685059</v>
      </c>
      <c r="L28" s="23">
        <f t="shared" si="3"/>
        <v>1.556645183240989E-2</v>
      </c>
      <c r="M28" s="20">
        <f t="shared" si="4"/>
        <v>0.44130112622290413</v>
      </c>
      <c r="N28" s="21">
        <v>52.3</v>
      </c>
      <c r="O28" s="21">
        <v>44.3</v>
      </c>
      <c r="P28" s="21">
        <f t="shared" si="5"/>
        <v>0.5209943318613518</v>
      </c>
      <c r="Q28" s="115">
        <f t="shared" si="6"/>
        <v>9.9616507048059626E-3</v>
      </c>
      <c r="R28" s="119"/>
    </row>
    <row r="29" spans="1:18" ht="13.8" customHeight="1" x14ac:dyDescent="0.25">
      <c r="A29" s="19">
        <v>1994</v>
      </c>
      <c r="B29" s="20">
        <v>0.35100104769279822</v>
      </c>
      <c r="C29" s="21">
        <v>0</v>
      </c>
      <c r="D29" s="20">
        <f t="shared" si="0"/>
        <v>0.35100104769279822</v>
      </c>
      <c r="E29" s="21">
        <v>6</v>
      </c>
      <c r="F29" s="20">
        <f t="shared" si="1"/>
        <v>0.32994098483123036</v>
      </c>
      <c r="G29" s="21">
        <v>0</v>
      </c>
      <c r="H29" s="20">
        <f t="shared" si="7"/>
        <v>0.32994098483123036</v>
      </c>
      <c r="I29" s="21">
        <v>10</v>
      </c>
      <c r="J29" s="22">
        <f t="shared" si="2"/>
        <v>15.400000000000006</v>
      </c>
      <c r="K29" s="20">
        <f t="shared" si="8"/>
        <v>0.29694688634810729</v>
      </c>
      <c r="L29" s="23">
        <f t="shared" si="3"/>
        <v>1.3016849812519771E-2</v>
      </c>
      <c r="M29" s="20">
        <f t="shared" si="4"/>
        <v>0.36902118376002924</v>
      </c>
      <c r="N29" s="21">
        <v>52.3</v>
      </c>
      <c r="O29" s="21">
        <v>44.3</v>
      </c>
      <c r="P29" s="21">
        <f t="shared" si="5"/>
        <v>0.43566157811849959</v>
      </c>
      <c r="Q29" s="115">
        <f t="shared" si="6"/>
        <v>8.3300492948087876E-3</v>
      </c>
      <c r="R29" s="119"/>
    </row>
    <row r="30" spans="1:18" ht="13.8" customHeight="1" x14ac:dyDescent="0.25">
      <c r="A30" s="19">
        <v>1995</v>
      </c>
      <c r="B30" s="20">
        <v>0.36258184178243286</v>
      </c>
      <c r="C30" s="21">
        <v>0</v>
      </c>
      <c r="D30" s="20">
        <f t="shared" si="0"/>
        <v>0.36258184178243286</v>
      </c>
      <c r="E30" s="21">
        <v>6</v>
      </c>
      <c r="F30" s="20">
        <f t="shared" si="1"/>
        <v>0.34082693127548691</v>
      </c>
      <c r="G30" s="21">
        <v>0</v>
      </c>
      <c r="H30" s="20">
        <f t="shared" si="7"/>
        <v>0.34082693127548691</v>
      </c>
      <c r="I30" s="21">
        <v>10</v>
      </c>
      <c r="J30" s="22">
        <f t="shared" si="2"/>
        <v>15.399999999999991</v>
      </c>
      <c r="K30" s="20">
        <f t="shared" si="8"/>
        <v>0.30674423814793822</v>
      </c>
      <c r="L30" s="23">
        <f t="shared" si="3"/>
        <v>1.3446322768128799E-2</v>
      </c>
      <c r="M30" s="20">
        <f t="shared" si="4"/>
        <v>0.38119652731506737</v>
      </c>
      <c r="N30" s="21">
        <v>52.3</v>
      </c>
      <c r="O30" s="21">
        <v>44.3</v>
      </c>
      <c r="P30" s="21">
        <f t="shared" si="5"/>
        <v>0.45003562931327362</v>
      </c>
      <c r="Q30" s="115">
        <f t="shared" si="6"/>
        <v>8.6048877497757869E-3</v>
      </c>
      <c r="R30" s="119"/>
    </row>
    <row r="31" spans="1:18" ht="13.8" customHeight="1" x14ac:dyDescent="0.25">
      <c r="A31" s="13">
        <v>1996</v>
      </c>
      <c r="B31" s="83">
        <v>0.54026556085839217</v>
      </c>
      <c r="C31" s="15">
        <v>0</v>
      </c>
      <c r="D31" s="16">
        <f t="shared" si="0"/>
        <v>0.54026556085839217</v>
      </c>
      <c r="E31" s="15">
        <v>6</v>
      </c>
      <c r="F31" s="16">
        <f t="shared" si="1"/>
        <v>0.50784962720688864</v>
      </c>
      <c r="G31" s="15">
        <v>0</v>
      </c>
      <c r="H31" s="16">
        <f t="shared" si="7"/>
        <v>0.50784962720688864</v>
      </c>
      <c r="I31" s="15">
        <v>10</v>
      </c>
      <c r="J31" s="17">
        <f t="shared" si="2"/>
        <v>15.400000000000006</v>
      </c>
      <c r="K31" s="16">
        <f t="shared" si="8"/>
        <v>0.45706466448619976</v>
      </c>
      <c r="L31" s="18">
        <f t="shared" si="3"/>
        <v>2.0035711319943004E-2</v>
      </c>
      <c r="M31" s="16">
        <f t="shared" si="4"/>
        <v>0.56800239806472419</v>
      </c>
      <c r="N31" s="15">
        <v>52.3</v>
      </c>
      <c r="O31" s="15">
        <v>44.3</v>
      </c>
      <c r="P31" s="15">
        <f t="shared" si="5"/>
        <v>0.67057619455496775</v>
      </c>
      <c r="Q31" s="114">
        <f t="shared" si="6"/>
        <v>1.2821724561280456E-2</v>
      </c>
      <c r="R31" s="119"/>
    </row>
    <row r="32" spans="1:18" ht="13.8" customHeight="1" x14ac:dyDescent="0.25">
      <c r="A32" s="13">
        <v>1997</v>
      </c>
      <c r="B32" s="83">
        <v>0.39961737116726287</v>
      </c>
      <c r="C32" s="15">
        <v>0</v>
      </c>
      <c r="D32" s="16">
        <f t="shared" si="0"/>
        <v>0.39961737116726287</v>
      </c>
      <c r="E32" s="15">
        <v>6</v>
      </c>
      <c r="F32" s="16">
        <f t="shared" si="1"/>
        <v>0.37564032889722709</v>
      </c>
      <c r="G32" s="15">
        <v>0</v>
      </c>
      <c r="H32" s="16">
        <f t="shared" si="7"/>
        <v>0.37564032889722709</v>
      </c>
      <c r="I32" s="15">
        <v>10</v>
      </c>
      <c r="J32" s="17">
        <f t="shared" si="2"/>
        <v>15.400000000000006</v>
      </c>
      <c r="K32" s="16">
        <f t="shared" si="8"/>
        <v>0.33807629600750438</v>
      </c>
      <c r="L32" s="18">
        <f t="shared" si="3"/>
        <v>1.4819782838685123E-2</v>
      </c>
      <c r="M32" s="16">
        <f t="shared" si="4"/>
        <v>0.42013343358530386</v>
      </c>
      <c r="N32" s="15">
        <v>52.3</v>
      </c>
      <c r="O32" s="15">
        <v>44.3</v>
      </c>
      <c r="P32" s="15">
        <f t="shared" si="5"/>
        <v>0.49600403107249197</v>
      </c>
      <c r="Q32" s="114">
        <f t="shared" si="6"/>
        <v>9.4838246858985082E-3</v>
      </c>
      <c r="R32" s="119"/>
    </row>
    <row r="33" spans="1:18" ht="13.8" customHeight="1" x14ac:dyDescent="0.25">
      <c r="A33" s="13">
        <v>1998</v>
      </c>
      <c r="B33" s="83">
        <v>0.35309078101515673</v>
      </c>
      <c r="C33" s="15">
        <v>0</v>
      </c>
      <c r="D33" s="16">
        <f t="shared" si="0"/>
        <v>0.35309078101515673</v>
      </c>
      <c r="E33" s="15">
        <v>6</v>
      </c>
      <c r="F33" s="16">
        <f t="shared" si="1"/>
        <v>0.33190533415424733</v>
      </c>
      <c r="G33" s="15">
        <v>0</v>
      </c>
      <c r="H33" s="16">
        <f t="shared" si="7"/>
        <v>0.33190533415424733</v>
      </c>
      <c r="I33" s="15">
        <v>10</v>
      </c>
      <c r="J33" s="17">
        <f t="shared" si="2"/>
        <v>15.399999999999991</v>
      </c>
      <c r="K33" s="16">
        <f t="shared" si="8"/>
        <v>0.29871480073882262</v>
      </c>
      <c r="L33" s="18">
        <f t="shared" si="3"/>
        <v>1.3094347429647019E-2</v>
      </c>
      <c r="M33" s="16">
        <f t="shared" si="4"/>
        <v>0.37121820245677817</v>
      </c>
      <c r="N33" s="15">
        <v>52.3</v>
      </c>
      <c r="O33" s="15">
        <v>44.3</v>
      </c>
      <c r="P33" s="15">
        <f t="shared" si="5"/>
        <v>0.43825534962730245</v>
      </c>
      <c r="Q33" s="114">
        <f t="shared" si="6"/>
        <v>8.3796433963155351E-3</v>
      </c>
      <c r="R33" s="119"/>
    </row>
    <row r="34" spans="1:18" ht="13.8" customHeight="1" x14ac:dyDescent="0.25">
      <c r="A34" s="13">
        <v>1999</v>
      </c>
      <c r="B34" s="83">
        <v>0.53294174976279562</v>
      </c>
      <c r="C34" s="15">
        <v>0</v>
      </c>
      <c r="D34" s="16">
        <f t="shared" si="0"/>
        <v>0.53294174976279562</v>
      </c>
      <c r="E34" s="15">
        <v>6</v>
      </c>
      <c r="F34" s="16">
        <f t="shared" si="1"/>
        <v>0.50096524477702786</v>
      </c>
      <c r="G34" s="15">
        <v>0</v>
      </c>
      <c r="H34" s="16">
        <f t="shared" si="7"/>
        <v>0.50096524477702786</v>
      </c>
      <c r="I34" s="15">
        <v>10</v>
      </c>
      <c r="J34" s="17">
        <f t="shared" si="2"/>
        <v>15.400000000000006</v>
      </c>
      <c r="K34" s="16">
        <f t="shared" si="8"/>
        <v>0.45086872029932507</v>
      </c>
      <c r="L34" s="18">
        <f t="shared" si="3"/>
        <v>1.9764108287093702E-2</v>
      </c>
      <c r="M34" s="16">
        <f t="shared" si="4"/>
        <v>0.5603025878849629</v>
      </c>
      <c r="N34" s="15">
        <v>52.3</v>
      </c>
      <c r="O34" s="15">
        <v>44.3</v>
      </c>
      <c r="P34" s="15">
        <f t="shared" si="5"/>
        <v>0.66148589946689751</v>
      </c>
      <c r="Q34" s="114">
        <f t="shared" si="6"/>
        <v>1.2647913947741826E-2</v>
      </c>
      <c r="R34" s="119"/>
    </row>
    <row r="35" spans="1:18" ht="13.8" customHeight="1" x14ac:dyDescent="0.25">
      <c r="A35" s="13">
        <v>2000</v>
      </c>
      <c r="B35" s="83">
        <v>0.47028900954370784</v>
      </c>
      <c r="C35" s="15">
        <v>0</v>
      </c>
      <c r="D35" s="16">
        <f t="shared" si="0"/>
        <v>0.47028900954370784</v>
      </c>
      <c r="E35" s="15">
        <v>6</v>
      </c>
      <c r="F35" s="16">
        <f t="shared" si="1"/>
        <v>0.44207166897108535</v>
      </c>
      <c r="G35" s="15">
        <v>0</v>
      </c>
      <c r="H35" s="16">
        <f t="shared" si="7"/>
        <v>0.44207166897108535</v>
      </c>
      <c r="I35" s="15">
        <v>10</v>
      </c>
      <c r="J35" s="17">
        <f t="shared" si="2"/>
        <v>15.400000000000006</v>
      </c>
      <c r="K35" s="16">
        <f t="shared" si="8"/>
        <v>0.39786450207397683</v>
      </c>
      <c r="L35" s="18">
        <f t="shared" si="3"/>
        <v>1.7440635707352409E-2</v>
      </c>
      <c r="M35" s="16">
        <f t="shared" si="4"/>
        <v>0.4944333019855871</v>
      </c>
      <c r="N35" s="15">
        <v>52.3</v>
      </c>
      <c r="O35" s="15">
        <v>44.3</v>
      </c>
      <c r="P35" s="15">
        <f t="shared" si="5"/>
        <v>0.58372148293106563</v>
      </c>
      <c r="Q35" s="114">
        <f t="shared" si="6"/>
        <v>1.1161022618184812E-2</v>
      </c>
      <c r="R35" s="119"/>
    </row>
    <row r="36" spans="1:18" ht="13.8" customHeight="1" x14ac:dyDescent="0.25">
      <c r="A36" s="19">
        <v>2001</v>
      </c>
      <c r="B36" s="20">
        <v>0.44883076521320908</v>
      </c>
      <c r="C36" s="21">
        <v>0</v>
      </c>
      <c r="D36" s="20">
        <f t="shared" si="0"/>
        <v>0.44883076521320908</v>
      </c>
      <c r="E36" s="21">
        <v>6</v>
      </c>
      <c r="F36" s="20">
        <f t="shared" si="1"/>
        <v>0.42190091930041651</v>
      </c>
      <c r="G36" s="21">
        <v>0</v>
      </c>
      <c r="H36" s="20">
        <f t="shared" si="7"/>
        <v>0.42190091930041651</v>
      </c>
      <c r="I36" s="21">
        <v>10</v>
      </c>
      <c r="J36" s="22">
        <f t="shared" si="2"/>
        <v>15.400000000000006</v>
      </c>
      <c r="K36" s="20">
        <f t="shared" si="8"/>
        <v>0.37971082737037487</v>
      </c>
      <c r="L36" s="23">
        <f t="shared" si="3"/>
        <v>1.6644858186098625E-2</v>
      </c>
      <c r="M36" s="20">
        <f t="shared" si="4"/>
        <v>0.47187340714680293</v>
      </c>
      <c r="N36" s="21">
        <v>52.3</v>
      </c>
      <c r="O36" s="21">
        <v>44.3</v>
      </c>
      <c r="P36" s="21">
        <f t="shared" si="5"/>
        <v>0.55708756645096602</v>
      </c>
      <c r="Q36" s="115">
        <f t="shared" si="6"/>
        <v>1.0651769913020383E-2</v>
      </c>
      <c r="R36" s="119"/>
    </row>
    <row r="37" spans="1:18" ht="13.8" customHeight="1" x14ac:dyDescent="0.25">
      <c r="A37" s="19">
        <v>2002</v>
      </c>
      <c r="B37" s="20">
        <v>0.35861638436744236</v>
      </c>
      <c r="C37" s="21">
        <v>0</v>
      </c>
      <c r="D37" s="20">
        <f t="shared" si="0"/>
        <v>0.35861638436744236</v>
      </c>
      <c r="E37" s="21">
        <v>6</v>
      </c>
      <c r="F37" s="20">
        <f t="shared" si="1"/>
        <v>0.33709940130539584</v>
      </c>
      <c r="G37" s="21">
        <v>0</v>
      </c>
      <c r="H37" s="20">
        <f t="shared" si="7"/>
        <v>0.33709940130539584</v>
      </c>
      <c r="I37" s="21">
        <v>10</v>
      </c>
      <c r="J37" s="22">
        <f t="shared" si="2"/>
        <v>15.399999999999991</v>
      </c>
      <c r="K37" s="20">
        <f t="shared" si="8"/>
        <v>0.30338946117485627</v>
      </c>
      <c r="L37" s="23">
        <f t="shared" si="3"/>
        <v>1.3299264051500548E-2</v>
      </c>
      <c r="M37" s="20">
        <f t="shared" si="4"/>
        <v>0.3770274862280148</v>
      </c>
      <c r="N37" s="21">
        <v>52.3</v>
      </c>
      <c r="O37" s="21">
        <v>44.3</v>
      </c>
      <c r="P37" s="21">
        <f t="shared" si="5"/>
        <v>0.44511371398928157</v>
      </c>
      <c r="Q37" s="115">
        <f t="shared" si="6"/>
        <v>8.5107784701583481E-3</v>
      </c>
      <c r="R37" s="119"/>
    </row>
    <row r="38" spans="1:18" ht="13.8" customHeight="1" x14ac:dyDescent="0.25">
      <c r="A38" s="19">
        <v>2003</v>
      </c>
      <c r="B38" s="20">
        <v>0.50706653200038065</v>
      </c>
      <c r="C38" s="21">
        <v>0</v>
      </c>
      <c r="D38" s="20">
        <f t="shared" si="0"/>
        <v>0.50706653200038065</v>
      </c>
      <c r="E38" s="21">
        <v>6</v>
      </c>
      <c r="F38" s="20">
        <f t="shared" si="1"/>
        <v>0.47664254008035783</v>
      </c>
      <c r="G38" s="21">
        <v>0</v>
      </c>
      <c r="H38" s="20">
        <f t="shared" si="7"/>
        <v>0.47664254008035783</v>
      </c>
      <c r="I38" s="21">
        <v>10</v>
      </c>
      <c r="J38" s="22">
        <f t="shared" si="2"/>
        <v>15.400000000000006</v>
      </c>
      <c r="K38" s="20">
        <f t="shared" si="8"/>
        <v>0.42897828607232202</v>
      </c>
      <c r="L38" s="23">
        <f t="shared" si="3"/>
        <v>1.8804527608649733E-2</v>
      </c>
      <c r="M38" s="20">
        <f t="shared" si="4"/>
        <v>0.53309895544141561</v>
      </c>
      <c r="N38" s="21">
        <v>52.3</v>
      </c>
      <c r="O38" s="21">
        <v>44.3</v>
      </c>
      <c r="P38" s="21">
        <f t="shared" si="5"/>
        <v>0.62936964716898502</v>
      </c>
      <c r="Q38" s="115">
        <f t="shared" si="6"/>
        <v>1.2033836465946177E-2</v>
      </c>
      <c r="R38" s="119"/>
    </row>
    <row r="39" spans="1:18" ht="13.8" customHeight="1" x14ac:dyDescent="0.25">
      <c r="A39" s="19">
        <v>2004</v>
      </c>
      <c r="B39" s="20">
        <v>0.33713075376047585</v>
      </c>
      <c r="C39" s="21">
        <v>0</v>
      </c>
      <c r="D39" s="20">
        <f t="shared" si="0"/>
        <v>0.33713075376047585</v>
      </c>
      <c r="E39" s="21">
        <v>6</v>
      </c>
      <c r="F39" s="20">
        <f t="shared" si="1"/>
        <v>0.31690290853484732</v>
      </c>
      <c r="G39" s="21">
        <v>0</v>
      </c>
      <c r="H39" s="20">
        <f t="shared" si="7"/>
        <v>0.31690290853484732</v>
      </c>
      <c r="I39" s="21">
        <v>10</v>
      </c>
      <c r="J39" s="22">
        <f t="shared" si="2"/>
        <v>15.400000000000006</v>
      </c>
      <c r="K39" s="20">
        <f t="shared" si="8"/>
        <v>0.28521261768136258</v>
      </c>
      <c r="L39" s="23">
        <f t="shared" si="3"/>
        <v>1.250247091205973E-2</v>
      </c>
      <c r="M39" s="20">
        <f t="shared" si="4"/>
        <v>0.35443879912143728</v>
      </c>
      <c r="N39" s="21">
        <v>52.3</v>
      </c>
      <c r="O39" s="21">
        <v>44.3</v>
      </c>
      <c r="P39" s="21">
        <f t="shared" si="5"/>
        <v>0.4184458057347894</v>
      </c>
      <c r="Q39" s="115">
        <f t="shared" si="6"/>
        <v>8.0008758266690138E-3</v>
      </c>
      <c r="R39" s="119"/>
    </row>
    <row r="40" spans="1:18" ht="13.8" customHeight="1" x14ac:dyDescent="0.25">
      <c r="A40" s="19">
        <v>2005</v>
      </c>
      <c r="B40" s="20">
        <v>0.29348197760155048</v>
      </c>
      <c r="C40" s="21">
        <v>0</v>
      </c>
      <c r="D40" s="20">
        <f t="shared" si="0"/>
        <v>0.29348197760155048</v>
      </c>
      <c r="E40" s="21">
        <v>6</v>
      </c>
      <c r="F40" s="20">
        <f t="shared" si="1"/>
        <v>0.27587305894545744</v>
      </c>
      <c r="G40" s="21">
        <v>0</v>
      </c>
      <c r="H40" s="20">
        <f t="shared" si="7"/>
        <v>0.27587305894545744</v>
      </c>
      <c r="I40" s="21">
        <v>10</v>
      </c>
      <c r="J40" s="22">
        <f t="shared" si="2"/>
        <v>15.400000000000006</v>
      </c>
      <c r="K40" s="20">
        <f t="shared" si="8"/>
        <v>0.24828575305091169</v>
      </c>
      <c r="L40" s="23">
        <f t="shared" si="3"/>
        <v>1.0883759037848184E-2</v>
      </c>
      <c r="M40" s="20">
        <f t="shared" ref="M40:M45" si="9">+L40*28.3495</f>
        <v>0.30854912684347707</v>
      </c>
      <c r="N40" s="21">
        <v>52.3</v>
      </c>
      <c r="O40" s="21">
        <v>44.3</v>
      </c>
      <c r="P40" s="21">
        <f t="shared" si="5"/>
        <v>0.36426905945629462</v>
      </c>
      <c r="Q40" s="115">
        <f t="shared" si="6"/>
        <v>6.9649915766021916E-3</v>
      </c>
      <c r="R40" s="119"/>
    </row>
    <row r="41" spans="1:18" ht="13.8" customHeight="1" x14ac:dyDescent="0.25">
      <c r="A41" s="13">
        <v>2006</v>
      </c>
      <c r="B41" s="83">
        <v>0.20668089020975475</v>
      </c>
      <c r="C41" s="15">
        <v>0</v>
      </c>
      <c r="D41" s="16">
        <f t="shared" si="0"/>
        <v>0.20668089020975475</v>
      </c>
      <c r="E41" s="15">
        <v>6</v>
      </c>
      <c r="F41" s="16">
        <f t="shared" si="1"/>
        <v>0.19428003679716946</v>
      </c>
      <c r="G41" s="15">
        <v>0</v>
      </c>
      <c r="H41" s="16">
        <f t="shared" si="7"/>
        <v>0.19428003679716946</v>
      </c>
      <c r="I41" s="15">
        <v>10</v>
      </c>
      <c r="J41" s="17">
        <f t="shared" si="2"/>
        <v>15.400000000000006</v>
      </c>
      <c r="K41" s="16">
        <f t="shared" si="8"/>
        <v>0.17485203311745251</v>
      </c>
      <c r="L41" s="18">
        <f t="shared" si="3"/>
        <v>7.6647466572033977E-3</v>
      </c>
      <c r="M41" s="16">
        <f t="shared" si="9"/>
        <v>0.21729173535838772</v>
      </c>
      <c r="N41" s="15">
        <v>52.3</v>
      </c>
      <c r="O41" s="15">
        <v>44.3</v>
      </c>
      <c r="P41" s="15">
        <f t="shared" si="5"/>
        <v>0.2565317778610311</v>
      </c>
      <c r="Q41" s="114">
        <f t="shared" si="6"/>
        <v>4.9050053128304226E-3</v>
      </c>
      <c r="R41" s="119"/>
    </row>
    <row r="42" spans="1:18" ht="13.8" customHeight="1" x14ac:dyDescent="0.25">
      <c r="A42" s="13">
        <v>2007</v>
      </c>
      <c r="B42" s="83">
        <v>0.26917834674972102</v>
      </c>
      <c r="C42" s="15">
        <v>0</v>
      </c>
      <c r="D42" s="16">
        <f t="shared" si="0"/>
        <v>0.26917834674972102</v>
      </c>
      <c r="E42" s="15">
        <v>6</v>
      </c>
      <c r="F42" s="16">
        <f t="shared" si="1"/>
        <v>0.25302764594473776</v>
      </c>
      <c r="G42" s="15">
        <v>0</v>
      </c>
      <c r="H42" s="16">
        <f t="shared" si="7"/>
        <v>0.25302764594473776</v>
      </c>
      <c r="I42" s="15">
        <v>10</v>
      </c>
      <c r="J42" s="17">
        <f t="shared" si="2"/>
        <v>15.400000000000006</v>
      </c>
      <c r="K42" s="16">
        <f t="shared" si="8"/>
        <v>0.22772488135026397</v>
      </c>
      <c r="L42" s="18">
        <f t="shared" si="3"/>
        <v>9.9824605523403387E-3</v>
      </c>
      <c r="M42" s="16">
        <f t="shared" si="9"/>
        <v>0.28299776542857241</v>
      </c>
      <c r="N42" s="15">
        <v>52.3</v>
      </c>
      <c r="O42" s="15">
        <v>44.3</v>
      </c>
      <c r="P42" s="15">
        <f t="shared" si="5"/>
        <v>0.33410345670235525</v>
      </c>
      <c r="Q42" s="114">
        <f t="shared" si="6"/>
        <v>6.3882114092228539E-3</v>
      </c>
      <c r="R42" s="119"/>
    </row>
    <row r="43" spans="1:18" ht="13.8" customHeight="1" x14ac:dyDescent="0.25">
      <c r="A43" s="13">
        <v>2008</v>
      </c>
      <c r="B43" s="83">
        <v>0.20119296591552066</v>
      </c>
      <c r="C43" s="15">
        <v>0</v>
      </c>
      <c r="D43" s="16">
        <f t="shared" si="0"/>
        <v>0.20119296591552066</v>
      </c>
      <c r="E43" s="15">
        <v>6</v>
      </c>
      <c r="F43" s="16">
        <f t="shared" si="1"/>
        <v>0.18912138796058942</v>
      </c>
      <c r="G43" s="15">
        <v>0</v>
      </c>
      <c r="H43" s="16">
        <f t="shared" si="7"/>
        <v>0.18912138796058942</v>
      </c>
      <c r="I43" s="15">
        <v>10</v>
      </c>
      <c r="J43" s="17">
        <f t="shared" si="2"/>
        <v>15.400000000000006</v>
      </c>
      <c r="K43" s="16">
        <f t="shared" si="8"/>
        <v>0.17020924916453048</v>
      </c>
      <c r="L43" s="18">
        <f t="shared" si="3"/>
        <v>7.4612273606369526E-3</v>
      </c>
      <c r="M43" s="16">
        <f t="shared" si="9"/>
        <v>0.21152206506037727</v>
      </c>
      <c r="N43" s="15">
        <v>52.3</v>
      </c>
      <c r="O43" s="15">
        <v>44.3</v>
      </c>
      <c r="P43" s="15">
        <f t="shared" si="5"/>
        <v>0.24972018064690138</v>
      </c>
      <c r="Q43" s="114">
        <f t="shared" si="6"/>
        <v>4.774764448315514E-3</v>
      </c>
      <c r="R43" s="119"/>
    </row>
    <row r="44" spans="1:18" ht="13.8" customHeight="1" x14ac:dyDescent="0.25">
      <c r="A44" s="13">
        <v>2009</v>
      </c>
      <c r="B44" s="83">
        <v>0.1962170550121346</v>
      </c>
      <c r="C44" s="15">
        <v>0</v>
      </c>
      <c r="D44" s="16">
        <f t="shared" si="0"/>
        <v>0.1962170550121346</v>
      </c>
      <c r="E44" s="15">
        <v>6</v>
      </c>
      <c r="F44" s="16">
        <f t="shared" si="1"/>
        <v>0.18444403171140653</v>
      </c>
      <c r="G44" s="15">
        <v>0</v>
      </c>
      <c r="H44" s="16">
        <f t="shared" si="7"/>
        <v>0.18444403171140653</v>
      </c>
      <c r="I44" s="15">
        <v>10</v>
      </c>
      <c r="J44" s="17">
        <f t="shared" si="2"/>
        <v>15.400000000000006</v>
      </c>
      <c r="K44" s="16">
        <f t="shared" si="8"/>
        <v>0.16599962854026587</v>
      </c>
      <c r="L44" s="18">
        <f t="shared" si="3"/>
        <v>7.276696045600696E-3</v>
      </c>
      <c r="M44" s="16">
        <f t="shared" si="9"/>
        <v>0.20629069454475693</v>
      </c>
      <c r="N44" s="15">
        <v>52.3</v>
      </c>
      <c r="O44" s="15">
        <v>44.3</v>
      </c>
      <c r="P44" s="15">
        <f t="shared" si="5"/>
        <v>0.24354409310814421</v>
      </c>
      <c r="Q44" s="114">
        <f t="shared" si="6"/>
        <v>4.6566748204234076E-3</v>
      </c>
      <c r="R44" s="119"/>
    </row>
    <row r="45" spans="1:18" ht="13.8" customHeight="1" x14ac:dyDescent="0.25">
      <c r="A45" s="13">
        <v>2010</v>
      </c>
      <c r="B45" s="83">
        <v>0.2092507499783392</v>
      </c>
      <c r="C45" s="15">
        <v>0</v>
      </c>
      <c r="D45" s="16">
        <f t="shared" si="0"/>
        <v>0.2092507499783392</v>
      </c>
      <c r="E45" s="15">
        <v>6</v>
      </c>
      <c r="F45" s="16">
        <f t="shared" si="1"/>
        <v>0.19669570497963884</v>
      </c>
      <c r="G45" s="15">
        <v>0</v>
      </c>
      <c r="H45" s="16">
        <f t="shared" si="7"/>
        <v>0.19669570497963884</v>
      </c>
      <c r="I45" s="15">
        <v>10</v>
      </c>
      <c r="J45" s="17">
        <f t="shared" si="2"/>
        <v>15.400000000000006</v>
      </c>
      <c r="K45" s="16">
        <f t="shared" si="8"/>
        <v>0.17702613448167495</v>
      </c>
      <c r="L45" s="18">
        <f t="shared" si="3"/>
        <v>7.7600497307035599E-3</v>
      </c>
      <c r="M45" s="16">
        <f t="shared" si="9"/>
        <v>0.21999352984058057</v>
      </c>
      <c r="N45" s="15">
        <v>52.3</v>
      </c>
      <c r="O45" s="15">
        <v>44.3</v>
      </c>
      <c r="P45" s="15">
        <f t="shared" si="5"/>
        <v>0.25972148105332649</v>
      </c>
      <c r="Q45" s="114">
        <f t="shared" si="6"/>
        <v>4.9659939015932412E-3</v>
      </c>
      <c r="R45" s="119"/>
    </row>
    <row r="46" spans="1:18" ht="13.8" customHeight="1" x14ac:dyDescent="0.25">
      <c r="A46" s="19">
        <v>2011</v>
      </c>
      <c r="B46" s="20">
        <v>0.36147586717779234</v>
      </c>
      <c r="C46" s="21">
        <v>0</v>
      </c>
      <c r="D46" s="20">
        <f t="shared" si="0"/>
        <v>0.36147586717779234</v>
      </c>
      <c r="E46" s="21">
        <v>6</v>
      </c>
      <c r="F46" s="20">
        <f t="shared" si="1"/>
        <v>0.33978731514712479</v>
      </c>
      <c r="G46" s="21">
        <v>0</v>
      </c>
      <c r="H46" s="20">
        <f t="shared" si="7"/>
        <v>0.33978731514712479</v>
      </c>
      <c r="I46" s="21">
        <v>10</v>
      </c>
      <c r="J46" s="22">
        <f t="shared" si="2"/>
        <v>15.400000000000006</v>
      </c>
      <c r="K46" s="20">
        <f t="shared" si="8"/>
        <v>0.30580858363241231</v>
      </c>
      <c r="L46" s="23">
        <f t="shared" si="3"/>
        <v>1.340530777566739E-2</v>
      </c>
      <c r="M46" s="20">
        <f t="shared" ref="M46:M52" si="10">+L46*28.3495</f>
        <v>0.38003377278628264</v>
      </c>
      <c r="N46" s="21">
        <v>52.3</v>
      </c>
      <c r="O46" s="21">
        <v>44.3</v>
      </c>
      <c r="P46" s="21">
        <f t="shared" si="5"/>
        <v>0.44866289654001318</v>
      </c>
      <c r="Q46" s="115">
        <f t="shared" si="6"/>
        <v>8.5786404692163136E-3</v>
      </c>
      <c r="R46" s="119"/>
    </row>
    <row r="47" spans="1:18" ht="13.8" customHeight="1" x14ac:dyDescent="0.25">
      <c r="A47" s="19">
        <v>2012</v>
      </c>
      <c r="B47" s="20">
        <v>0.16307996336782812</v>
      </c>
      <c r="C47" s="21">
        <v>0</v>
      </c>
      <c r="D47" s="20">
        <f t="shared" ref="D47:D52" si="11">+B47-B47*(C47/100)</f>
        <v>0.16307996336782812</v>
      </c>
      <c r="E47" s="21">
        <v>6</v>
      </c>
      <c r="F47" s="20">
        <f t="shared" ref="F47:F52" si="12">+(D47-D47*(E47)/100)</f>
        <v>0.15329516556575845</v>
      </c>
      <c r="G47" s="21">
        <v>0</v>
      </c>
      <c r="H47" s="20">
        <f t="shared" si="7"/>
        <v>0.15329516556575845</v>
      </c>
      <c r="I47" s="21">
        <v>10</v>
      </c>
      <c r="J47" s="22">
        <f t="shared" ref="J47:J52" si="13">100-(K47/B47*100)</f>
        <v>15.400000000000006</v>
      </c>
      <c r="K47" s="20">
        <f t="shared" si="8"/>
        <v>0.13796564900918259</v>
      </c>
      <c r="L47" s="23">
        <f t="shared" ref="L47:L52" si="14">+(K47/365)*16</f>
        <v>6.0478092716354011E-3</v>
      </c>
      <c r="M47" s="20">
        <f t="shared" si="10"/>
        <v>0.17145236894622781</v>
      </c>
      <c r="N47" s="21">
        <v>52.3</v>
      </c>
      <c r="O47" s="21">
        <v>44.3</v>
      </c>
      <c r="P47" s="21">
        <f t="shared" ref="P47:P52" si="15">+Q47*N47</f>
        <v>0.20241442202906804</v>
      </c>
      <c r="Q47" s="115">
        <f t="shared" ref="Q47:Q52" si="16">+M47/O47</f>
        <v>3.8702566353550297E-3</v>
      </c>
      <c r="R47" s="119"/>
    </row>
    <row r="48" spans="1:18" ht="13.8" customHeight="1" x14ac:dyDescent="0.25">
      <c r="A48" s="19">
        <v>2013</v>
      </c>
      <c r="B48" s="20">
        <v>0.18733185208635414</v>
      </c>
      <c r="C48" s="21">
        <v>0</v>
      </c>
      <c r="D48" s="20">
        <f t="shared" si="11"/>
        <v>0.18733185208635414</v>
      </c>
      <c r="E48" s="21">
        <v>6</v>
      </c>
      <c r="F48" s="20">
        <f t="shared" si="12"/>
        <v>0.17609194096117289</v>
      </c>
      <c r="G48" s="21">
        <v>0</v>
      </c>
      <c r="H48" s="20">
        <f t="shared" si="7"/>
        <v>0.17609194096117289</v>
      </c>
      <c r="I48" s="21">
        <v>10</v>
      </c>
      <c r="J48" s="22">
        <f t="shared" si="13"/>
        <v>15.400000000000006</v>
      </c>
      <c r="K48" s="20">
        <f t="shared" si="8"/>
        <v>0.15848274686505559</v>
      </c>
      <c r="L48" s="23">
        <f t="shared" si="14"/>
        <v>6.9471889036736697E-3</v>
      </c>
      <c r="M48" s="20">
        <f t="shared" si="10"/>
        <v>0.19694933182469671</v>
      </c>
      <c r="N48" s="21">
        <v>52.3</v>
      </c>
      <c r="O48" s="21">
        <v>44.3</v>
      </c>
      <c r="P48" s="21">
        <f t="shared" si="15"/>
        <v>0.23251580258310695</v>
      </c>
      <c r="Q48" s="115">
        <f t="shared" si="16"/>
        <v>4.44580884480128E-3</v>
      </c>
      <c r="R48" s="119"/>
    </row>
    <row r="49" spans="1:18" ht="13.8" customHeight="1" x14ac:dyDescent="0.25">
      <c r="A49" s="19">
        <v>2014</v>
      </c>
      <c r="B49" s="20">
        <v>0.27330749709752233</v>
      </c>
      <c r="C49" s="21">
        <v>0</v>
      </c>
      <c r="D49" s="20">
        <f t="shared" si="11"/>
        <v>0.27330749709752233</v>
      </c>
      <c r="E49" s="21">
        <v>6</v>
      </c>
      <c r="F49" s="20">
        <f t="shared" si="12"/>
        <v>0.25690904727167096</v>
      </c>
      <c r="G49" s="21">
        <v>0</v>
      </c>
      <c r="H49" s="20">
        <f t="shared" si="7"/>
        <v>0.25690904727167096</v>
      </c>
      <c r="I49" s="21">
        <v>10</v>
      </c>
      <c r="J49" s="22">
        <f t="shared" si="13"/>
        <v>15.400000000000006</v>
      </c>
      <c r="K49" s="20">
        <f t="shared" si="8"/>
        <v>0.23121814254450387</v>
      </c>
      <c r="L49" s="23">
        <f t="shared" si="14"/>
        <v>1.0135589810170032E-2</v>
      </c>
      <c r="M49" s="20">
        <f t="shared" si="10"/>
        <v>0.28733890332341533</v>
      </c>
      <c r="N49" s="21">
        <v>52.3</v>
      </c>
      <c r="O49" s="21">
        <v>44.3</v>
      </c>
      <c r="P49" s="21">
        <f t="shared" si="15"/>
        <v>0.33922854726443841</v>
      </c>
      <c r="Q49" s="115">
        <f t="shared" si="16"/>
        <v>6.4862054926278856E-3</v>
      </c>
      <c r="R49" s="119"/>
    </row>
    <row r="50" spans="1:18" ht="13.8" customHeight="1" x14ac:dyDescent="0.25">
      <c r="A50" s="24">
        <v>2015</v>
      </c>
      <c r="B50" s="20">
        <v>0.34911156191782333</v>
      </c>
      <c r="C50" s="25">
        <v>0</v>
      </c>
      <c r="D50" s="26">
        <f t="shared" si="11"/>
        <v>0.34911156191782333</v>
      </c>
      <c r="E50" s="25">
        <v>6</v>
      </c>
      <c r="F50" s="26">
        <f t="shared" si="12"/>
        <v>0.32816486820275392</v>
      </c>
      <c r="G50" s="25">
        <v>0</v>
      </c>
      <c r="H50" s="20">
        <f t="shared" si="7"/>
        <v>0.32816486820275392</v>
      </c>
      <c r="I50" s="25">
        <v>10</v>
      </c>
      <c r="J50" s="27">
        <f t="shared" si="13"/>
        <v>15.400000000000006</v>
      </c>
      <c r="K50" s="20">
        <f t="shared" si="8"/>
        <v>0.29534838138247854</v>
      </c>
      <c r="L50" s="28">
        <f t="shared" si="14"/>
        <v>1.2946778361971662E-2</v>
      </c>
      <c r="M50" s="26">
        <f t="shared" si="10"/>
        <v>0.36703469317271559</v>
      </c>
      <c r="N50" s="25">
        <v>52.3</v>
      </c>
      <c r="O50" s="25">
        <v>44.3</v>
      </c>
      <c r="P50" s="25">
        <f t="shared" si="15"/>
        <v>0.43331635333934593</v>
      </c>
      <c r="Q50" s="116">
        <f t="shared" si="16"/>
        <v>8.2852075208287943E-3</v>
      </c>
      <c r="R50" s="119"/>
    </row>
    <row r="51" spans="1:18" ht="13.8" customHeight="1" x14ac:dyDescent="0.25">
      <c r="A51" s="29">
        <v>2016</v>
      </c>
      <c r="B51" s="83">
        <v>0.20090016423385931</v>
      </c>
      <c r="C51" s="30">
        <v>0</v>
      </c>
      <c r="D51" s="14">
        <f t="shared" si="11"/>
        <v>0.20090016423385931</v>
      </c>
      <c r="E51" s="30">
        <v>6</v>
      </c>
      <c r="F51" s="14">
        <f t="shared" si="12"/>
        <v>0.18884615437982774</v>
      </c>
      <c r="G51" s="30">
        <v>0</v>
      </c>
      <c r="H51" s="16">
        <f t="shared" si="7"/>
        <v>0.18884615437982774</v>
      </c>
      <c r="I51" s="30">
        <v>10</v>
      </c>
      <c r="J51" s="32">
        <f t="shared" si="13"/>
        <v>15.40000000000002</v>
      </c>
      <c r="K51" s="16">
        <f t="shared" si="8"/>
        <v>0.16996153894184496</v>
      </c>
      <c r="L51" s="33">
        <f t="shared" si="14"/>
        <v>7.4503688303274506E-3</v>
      </c>
      <c r="M51" s="14">
        <f t="shared" si="10"/>
        <v>0.21121423115536805</v>
      </c>
      <c r="N51" s="30">
        <v>52.3</v>
      </c>
      <c r="O51" s="30">
        <v>44.3</v>
      </c>
      <c r="P51" s="30">
        <f t="shared" si="15"/>
        <v>0.24935675596897855</v>
      </c>
      <c r="Q51" s="117">
        <f t="shared" si="16"/>
        <v>4.7678156017013111E-3</v>
      </c>
      <c r="R51" s="119"/>
    </row>
    <row r="52" spans="1:18" ht="13.8" customHeight="1" x14ac:dyDescent="0.25">
      <c r="A52" s="29">
        <v>2017</v>
      </c>
      <c r="B52" s="83">
        <v>0.34083794010540536</v>
      </c>
      <c r="C52" s="30">
        <v>0</v>
      </c>
      <c r="D52" s="14">
        <f t="shared" si="11"/>
        <v>0.34083794010540536</v>
      </c>
      <c r="E52" s="30">
        <v>6</v>
      </c>
      <c r="F52" s="14">
        <f t="shared" si="12"/>
        <v>0.32038766369908106</v>
      </c>
      <c r="G52" s="30">
        <v>0</v>
      </c>
      <c r="H52" s="16">
        <f t="shared" si="7"/>
        <v>0.32038766369908106</v>
      </c>
      <c r="I52" s="30">
        <v>10</v>
      </c>
      <c r="J52" s="32">
        <f t="shared" si="13"/>
        <v>15.399999999999991</v>
      </c>
      <c r="K52" s="16">
        <f t="shared" si="8"/>
        <v>0.28834889732917296</v>
      </c>
      <c r="L52" s="33">
        <f t="shared" si="14"/>
        <v>1.2639951663744568E-2</v>
      </c>
      <c r="M52" s="14">
        <f t="shared" si="10"/>
        <v>0.35833630969132663</v>
      </c>
      <c r="N52" s="30">
        <v>52.3</v>
      </c>
      <c r="O52" s="30">
        <v>44.3</v>
      </c>
      <c r="P52" s="30">
        <f t="shared" si="15"/>
        <v>0.42304715568524565</v>
      </c>
      <c r="Q52" s="117">
        <f t="shared" si="16"/>
        <v>8.0888557492398792E-3</v>
      </c>
      <c r="R52" s="119"/>
    </row>
    <row r="53" spans="1:18" ht="13.8" customHeight="1" x14ac:dyDescent="0.25">
      <c r="A53" s="59">
        <v>2018</v>
      </c>
      <c r="B53" s="83">
        <v>0.25739914459674545</v>
      </c>
      <c r="C53" s="31">
        <v>0</v>
      </c>
      <c r="D53" s="35">
        <f>+B53-B53*(C53/100)</f>
        <v>0.25739914459674545</v>
      </c>
      <c r="E53" s="31">
        <v>6</v>
      </c>
      <c r="F53" s="35">
        <f>+(D53-D53*(E53)/100)</f>
        <v>0.24195519592094072</v>
      </c>
      <c r="G53" s="31">
        <v>0</v>
      </c>
      <c r="H53" s="80">
        <f>F53-(F53*G53/100)</f>
        <v>0.24195519592094072</v>
      </c>
      <c r="I53" s="31">
        <v>10</v>
      </c>
      <c r="J53" s="60">
        <f>100-(K53/B53*100)</f>
        <v>15.400000000000006</v>
      </c>
      <c r="K53" s="80">
        <f>+H53-H53*I53/100</f>
        <v>0.21775967632884666</v>
      </c>
      <c r="L53" s="61">
        <f>+(K53/365)*16</f>
        <v>9.5456296472919075E-3</v>
      </c>
      <c r="M53" s="35">
        <f>+L53*28.3495</f>
        <v>0.27061382768590192</v>
      </c>
      <c r="N53" s="31">
        <v>52.3</v>
      </c>
      <c r="O53" s="31">
        <v>44.3</v>
      </c>
      <c r="P53" s="31">
        <f>+Q53*N53</f>
        <v>0.31948314194069233</v>
      </c>
      <c r="Q53" s="120">
        <f>+M53/O53</f>
        <v>6.1086642818488019E-3</v>
      </c>
      <c r="R53" s="119"/>
    </row>
    <row r="54" spans="1:18" ht="13.8" customHeight="1" x14ac:dyDescent="0.25">
      <c r="A54" s="59">
        <v>2019</v>
      </c>
      <c r="B54" s="84">
        <v>0.12579143770896473</v>
      </c>
      <c r="C54" s="31">
        <v>0</v>
      </c>
      <c r="D54" s="35">
        <f>+B54-B54*(C54/100)</f>
        <v>0.12579143770896473</v>
      </c>
      <c r="E54" s="31">
        <v>6</v>
      </c>
      <c r="F54" s="35">
        <f>+(D54-D54*(E54)/100)</f>
        <v>0.11824395144642684</v>
      </c>
      <c r="G54" s="31">
        <v>0</v>
      </c>
      <c r="H54" s="80">
        <f>F54-(F54*G54/100)</f>
        <v>0.11824395144642684</v>
      </c>
      <c r="I54" s="31">
        <v>10</v>
      </c>
      <c r="J54" s="60">
        <f>100-(K54/B54*100)</f>
        <v>15.400000000000006</v>
      </c>
      <c r="K54" s="80">
        <f>+H54-H54*I54/100</f>
        <v>0.10641955630178415</v>
      </c>
      <c r="L54" s="61">
        <f>+(K54/365)*16</f>
        <v>4.664966851585059E-3</v>
      </c>
      <c r="M54" s="35">
        <f>+L54*28.3495</f>
        <v>0.13224947775901064</v>
      </c>
      <c r="N54" s="31">
        <v>52.3</v>
      </c>
      <c r="O54" s="31">
        <v>44.3</v>
      </c>
      <c r="P54" s="31">
        <f>+Q54*N54</f>
        <v>0.15613200195928345</v>
      </c>
      <c r="Q54" s="120">
        <f>+M54/O54</f>
        <v>2.9853155250341005E-3</v>
      </c>
      <c r="R54" s="119"/>
    </row>
    <row r="55" spans="1:18" ht="13.8" customHeight="1" x14ac:dyDescent="0.25">
      <c r="A55" s="59">
        <v>2020</v>
      </c>
      <c r="B55" s="84">
        <v>0.46788951545166446</v>
      </c>
      <c r="C55" s="31">
        <v>0</v>
      </c>
      <c r="D55" s="35">
        <f>+B55-B55*(C55/100)</f>
        <v>0.46788951545166446</v>
      </c>
      <c r="E55" s="31">
        <v>6</v>
      </c>
      <c r="F55" s="35">
        <f>+(D55-D55*(E55)/100)</f>
        <v>0.43981614452456458</v>
      </c>
      <c r="G55" s="31">
        <v>0</v>
      </c>
      <c r="H55" s="80">
        <f>F55-(F55*G55/100)</f>
        <v>0.43981614452456458</v>
      </c>
      <c r="I55" s="31">
        <v>10</v>
      </c>
      <c r="J55" s="60">
        <f>100-(K55/B55*100)</f>
        <v>15.400000000000006</v>
      </c>
      <c r="K55" s="80">
        <f>+H55-H55*I55/100</f>
        <v>0.39583453007210812</v>
      </c>
      <c r="L55" s="61">
        <f>+(K55/365)*16</f>
        <v>1.735165063329789E-2</v>
      </c>
      <c r="M55" s="35">
        <f>+L55*28.3495</f>
        <v>0.49191061962867849</v>
      </c>
      <c r="N55" s="31">
        <v>52.3</v>
      </c>
      <c r="O55" s="31">
        <v>44.3</v>
      </c>
      <c r="P55" s="31">
        <f>+Q55*N55</f>
        <v>0.58074323716884613</v>
      </c>
      <c r="Q55" s="120">
        <f>+M55/O55</f>
        <v>1.110407719252096E-2</v>
      </c>
      <c r="R55" s="119"/>
    </row>
    <row r="56" spans="1:18" ht="13.8" customHeight="1" x14ac:dyDescent="0.25">
      <c r="A56" s="19">
        <v>2021</v>
      </c>
      <c r="B56" s="143">
        <v>0.36264196016851369</v>
      </c>
      <c r="C56" s="21">
        <v>0</v>
      </c>
      <c r="D56" s="20">
        <f t="shared" ref="D56:D57" si="17">+B56-B56*(C56/100)</f>
        <v>0.36264196016851369</v>
      </c>
      <c r="E56" s="21">
        <v>6</v>
      </c>
      <c r="F56" s="20">
        <f t="shared" ref="F56:F57" si="18">+(D56-D56*(E56)/100)</f>
        <v>0.34088344255840286</v>
      </c>
      <c r="G56" s="21">
        <v>0</v>
      </c>
      <c r="H56" s="20">
        <f t="shared" ref="H56:H57" si="19">F56-(F56*G56/100)</f>
        <v>0.34088344255840286</v>
      </c>
      <c r="I56" s="21">
        <v>10</v>
      </c>
      <c r="J56" s="22">
        <f t="shared" ref="J56:J57" si="20">100-(K56/B56*100)</f>
        <v>15.400000000000006</v>
      </c>
      <c r="K56" s="20">
        <f t="shared" ref="K56:K57" si="21">+H56-H56*I56/100</f>
        <v>0.30679509830256257</v>
      </c>
      <c r="L56" s="23">
        <f t="shared" ref="L56:L57" si="22">+(K56/365)*16</f>
        <v>1.3448552254358908E-2</v>
      </c>
      <c r="M56" s="20">
        <f t="shared" ref="M56:M57" si="23">+L56*28.3495</f>
        <v>0.38125973213494785</v>
      </c>
      <c r="N56" s="21">
        <v>52.3</v>
      </c>
      <c r="O56" s="21">
        <v>44.3</v>
      </c>
      <c r="P56" s="21">
        <f t="shared" ref="P56:P57" si="24">+Q56*N56</f>
        <v>0.45011024809611222</v>
      </c>
      <c r="Q56" s="115">
        <f t="shared" ref="Q56:Q57" si="25">+M56/O56</f>
        <v>8.6063144951455499E-3</v>
      </c>
      <c r="R56" s="119"/>
    </row>
    <row r="57" spans="1:18" ht="13.8" customHeight="1" thickBot="1" x14ac:dyDescent="0.3">
      <c r="A57" s="123">
        <v>2022</v>
      </c>
      <c r="B57" s="135">
        <v>0.17491983052716739</v>
      </c>
      <c r="C57" s="125">
        <v>0</v>
      </c>
      <c r="D57" s="124">
        <f t="shared" si="17"/>
        <v>0.17491983052716739</v>
      </c>
      <c r="E57" s="125">
        <v>6</v>
      </c>
      <c r="F57" s="124">
        <f t="shared" si="18"/>
        <v>0.16442464069553736</v>
      </c>
      <c r="G57" s="125">
        <v>0</v>
      </c>
      <c r="H57" s="124">
        <f t="shared" si="19"/>
        <v>0.16442464069553736</v>
      </c>
      <c r="I57" s="125">
        <v>10</v>
      </c>
      <c r="J57" s="126">
        <f t="shared" si="20"/>
        <v>15.399999999999991</v>
      </c>
      <c r="K57" s="124">
        <f t="shared" si="21"/>
        <v>0.14798217662598362</v>
      </c>
      <c r="L57" s="127">
        <f t="shared" si="22"/>
        <v>6.4868899342896925E-3</v>
      </c>
      <c r="M57" s="124">
        <f t="shared" si="23"/>
        <v>0.18390008619214562</v>
      </c>
      <c r="N57" s="125">
        <v>52.3</v>
      </c>
      <c r="O57" s="125">
        <v>44.3</v>
      </c>
      <c r="P57" s="125">
        <f t="shared" si="24"/>
        <v>0.21711003403722837</v>
      </c>
      <c r="Q57" s="128">
        <f t="shared" si="25"/>
        <v>4.1512434806353421E-3</v>
      </c>
      <c r="R57" s="119"/>
    </row>
    <row r="58" spans="1:18" ht="15" customHeight="1" thickTop="1" x14ac:dyDescent="0.25">
      <c r="A58" s="7" t="s">
        <v>96</v>
      </c>
    </row>
    <row r="59" spans="1:18" ht="15" customHeight="1" x14ac:dyDescent="0.25">
      <c r="A59" s="7" t="s">
        <v>104</v>
      </c>
    </row>
    <row r="60" spans="1:18" ht="15" customHeight="1" x14ac:dyDescent="0.25">
      <c r="A60" s="7" t="s">
        <v>209</v>
      </c>
    </row>
    <row r="61" spans="1:18" ht="15" customHeight="1" x14ac:dyDescent="0.25">
      <c r="A61" s="7" t="s">
        <v>210</v>
      </c>
    </row>
    <row r="62" spans="1:18" ht="15" customHeight="1" x14ac:dyDescent="0.25">
      <c r="A62" s="7" t="s">
        <v>105</v>
      </c>
    </row>
    <row r="63" spans="1:18" ht="15" customHeight="1" x14ac:dyDescent="0.25">
      <c r="A63" s="7" t="s">
        <v>106</v>
      </c>
    </row>
    <row r="64" spans="1:18" ht="15" customHeight="1" x14ac:dyDescent="0.25">
      <c r="A64" s="7" t="s">
        <v>214</v>
      </c>
    </row>
  </sheetData>
  <phoneticPr fontId="2" type="noConversion"/>
  <printOptions horizontalCentered="1"/>
  <pageMargins left="0.5" right="0.5" top="0.61" bottom="0.56000000000000005" header="0.5" footer="0.5"/>
  <pageSetup scale="77"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R64"/>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172</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83">
        <v>0.35676298840181908</v>
      </c>
      <c r="C5" s="15">
        <v>0</v>
      </c>
      <c r="D5" s="16">
        <f t="shared" ref="D5:D46" si="0">+B5-B5*(C5/100)</f>
        <v>0.35676298840181908</v>
      </c>
      <c r="E5" s="15">
        <v>6</v>
      </c>
      <c r="F5" s="16">
        <f t="shared" ref="F5:F46" si="1">+(D5-D5*(E5)/100)</f>
        <v>0.33535720909770994</v>
      </c>
      <c r="G5" s="15">
        <v>0</v>
      </c>
      <c r="H5" s="16">
        <f>F5-(F5*G5/100)</f>
        <v>0.33535720909770994</v>
      </c>
      <c r="I5" s="15">
        <v>10</v>
      </c>
      <c r="J5" s="17">
        <f t="shared" ref="J5:J46" si="2">100-(K5/B5*100)</f>
        <v>15.399999999999991</v>
      </c>
      <c r="K5" s="16">
        <f>+H5-H5*I5/100</f>
        <v>0.30182148818793897</v>
      </c>
      <c r="L5" s="18">
        <f t="shared" ref="L5:L46" si="3">+(K5/365)*16</f>
        <v>1.3230530989060338E-2</v>
      </c>
      <c r="M5" s="16">
        <f t="shared" ref="M5:M39" si="4">+L5*28.3495</f>
        <v>0.37507893827436606</v>
      </c>
      <c r="N5" s="15">
        <v>54</v>
      </c>
      <c r="O5" s="15">
        <v>47</v>
      </c>
      <c r="P5" s="15">
        <f t="shared" ref="P5:P46" si="5">+Q5*N5</f>
        <v>0.43094175886842057</v>
      </c>
      <c r="Q5" s="114">
        <f t="shared" ref="Q5:Q46" si="6">+M5/O5</f>
        <v>7.9804029420077888E-3</v>
      </c>
      <c r="R5" s="119"/>
    </row>
    <row r="6" spans="1:18" ht="13.8" customHeight="1" x14ac:dyDescent="0.25">
      <c r="A6" s="19">
        <v>1971</v>
      </c>
      <c r="B6" s="20">
        <v>0.30631626945688462</v>
      </c>
      <c r="C6" s="21">
        <v>0</v>
      </c>
      <c r="D6" s="20">
        <f t="shared" si="0"/>
        <v>0.30631626945688462</v>
      </c>
      <c r="E6" s="21">
        <v>6</v>
      </c>
      <c r="F6" s="20">
        <f t="shared" si="1"/>
        <v>0.28793729328947154</v>
      </c>
      <c r="G6" s="21">
        <v>0</v>
      </c>
      <c r="H6" s="20">
        <f t="shared" ref="H6:H52" si="7">F6-(F6*G6/100)</f>
        <v>0.28793729328947154</v>
      </c>
      <c r="I6" s="21">
        <v>10</v>
      </c>
      <c r="J6" s="22">
        <f t="shared" si="2"/>
        <v>15.399999999999991</v>
      </c>
      <c r="K6" s="20">
        <f t="shared" ref="K6:K52" si="8">+H6-H6*I6/100</f>
        <v>0.2591435639605244</v>
      </c>
      <c r="L6" s="23">
        <f t="shared" si="3"/>
        <v>1.1359717872242166E-2</v>
      </c>
      <c r="M6" s="20">
        <f t="shared" si="4"/>
        <v>0.32204232181912928</v>
      </c>
      <c r="N6" s="21">
        <v>54</v>
      </c>
      <c r="O6" s="21">
        <v>47</v>
      </c>
      <c r="P6" s="21">
        <f t="shared" si="5"/>
        <v>0.3700060718772975</v>
      </c>
      <c r="Q6" s="115">
        <f t="shared" si="6"/>
        <v>6.8519642940240277E-3</v>
      </c>
      <c r="R6" s="119"/>
    </row>
    <row r="7" spans="1:18" ht="13.8" customHeight="1" x14ac:dyDescent="0.25">
      <c r="A7" s="19">
        <v>1972</v>
      </c>
      <c r="B7" s="20">
        <v>0.2576275869954644</v>
      </c>
      <c r="C7" s="21">
        <v>0</v>
      </c>
      <c r="D7" s="20">
        <f t="shared" si="0"/>
        <v>0.2576275869954644</v>
      </c>
      <c r="E7" s="21">
        <v>6</v>
      </c>
      <c r="F7" s="20">
        <f t="shared" si="1"/>
        <v>0.24216993177573654</v>
      </c>
      <c r="G7" s="21">
        <v>0</v>
      </c>
      <c r="H7" s="20">
        <f t="shared" si="7"/>
        <v>0.24216993177573654</v>
      </c>
      <c r="I7" s="21">
        <v>10</v>
      </c>
      <c r="J7" s="22">
        <f t="shared" si="2"/>
        <v>15.399999999999991</v>
      </c>
      <c r="K7" s="20">
        <f t="shared" si="8"/>
        <v>0.21795293859816289</v>
      </c>
      <c r="L7" s="23">
        <f t="shared" si="3"/>
        <v>9.5541014180016617E-3</v>
      </c>
      <c r="M7" s="20">
        <f t="shared" si="4"/>
        <v>0.27085399814963812</v>
      </c>
      <c r="N7" s="21">
        <v>54</v>
      </c>
      <c r="O7" s="21">
        <v>47</v>
      </c>
      <c r="P7" s="21">
        <f t="shared" si="5"/>
        <v>0.3111939553208608</v>
      </c>
      <c r="Q7" s="115">
        <f t="shared" si="6"/>
        <v>5.7628510244603854E-3</v>
      </c>
      <c r="R7" s="119"/>
    </row>
    <row r="8" spans="1:18" ht="13.8" customHeight="1" x14ac:dyDescent="0.25">
      <c r="A8" s="19">
        <v>1973</v>
      </c>
      <c r="B8" s="20">
        <v>0.3390653535243901</v>
      </c>
      <c r="C8" s="21">
        <v>0</v>
      </c>
      <c r="D8" s="20">
        <f t="shared" si="0"/>
        <v>0.3390653535243901</v>
      </c>
      <c r="E8" s="21">
        <v>6</v>
      </c>
      <c r="F8" s="20">
        <f t="shared" si="1"/>
        <v>0.31872143231292671</v>
      </c>
      <c r="G8" s="21">
        <v>0</v>
      </c>
      <c r="H8" s="20">
        <f t="shared" si="7"/>
        <v>0.31872143231292671</v>
      </c>
      <c r="I8" s="21">
        <v>10</v>
      </c>
      <c r="J8" s="22">
        <f t="shared" si="2"/>
        <v>15.399999999999991</v>
      </c>
      <c r="K8" s="20">
        <f t="shared" si="8"/>
        <v>0.28684928908163404</v>
      </c>
      <c r="L8" s="23">
        <f t="shared" si="3"/>
        <v>1.2574215411797656E-2</v>
      </c>
      <c r="M8" s="20">
        <f t="shared" si="4"/>
        <v>0.35647271981675765</v>
      </c>
      <c r="N8" s="21">
        <v>54</v>
      </c>
      <c r="O8" s="21">
        <v>47</v>
      </c>
      <c r="P8" s="21">
        <f t="shared" si="5"/>
        <v>0.4095644014915939</v>
      </c>
      <c r="Q8" s="115">
        <f t="shared" si="6"/>
        <v>7.5845259535480356E-3</v>
      </c>
      <c r="R8" s="119"/>
    </row>
    <row r="9" spans="1:18" ht="13.8" customHeight="1" x14ac:dyDescent="0.25">
      <c r="A9" s="19">
        <v>1974</v>
      </c>
      <c r="B9" s="20">
        <v>0.3796702423148503</v>
      </c>
      <c r="C9" s="21">
        <v>0</v>
      </c>
      <c r="D9" s="20">
        <f t="shared" si="0"/>
        <v>0.3796702423148503</v>
      </c>
      <c r="E9" s="21">
        <v>6</v>
      </c>
      <c r="F9" s="20">
        <f t="shared" si="1"/>
        <v>0.3568900277759593</v>
      </c>
      <c r="G9" s="21">
        <v>0</v>
      </c>
      <c r="H9" s="20">
        <f t="shared" si="7"/>
        <v>0.3568900277759593</v>
      </c>
      <c r="I9" s="21">
        <v>10</v>
      </c>
      <c r="J9" s="22">
        <f t="shared" si="2"/>
        <v>15.400000000000006</v>
      </c>
      <c r="K9" s="20">
        <f t="shared" si="8"/>
        <v>0.32120102499836334</v>
      </c>
      <c r="L9" s="23">
        <f t="shared" si="3"/>
        <v>1.4080044931435106E-2</v>
      </c>
      <c r="M9" s="20">
        <f t="shared" si="4"/>
        <v>0.39916223378371951</v>
      </c>
      <c r="N9" s="21">
        <v>54</v>
      </c>
      <c r="O9" s="21">
        <v>47</v>
      </c>
      <c r="P9" s="21">
        <f t="shared" si="5"/>
        <v>0.45861192817703944</v>
      </c>
      <c r="Q9" s="115">
        <f t="shared" si="6"/>
        <v>8.4928134847599892E-3</v>
      </c>
      <c r="R9" s="119"/>
    </row>
    <row r="10" spans="1:18" ht="13.8" customHeight="1" x14ac:dyDescent="0.25">
      <c r="A10" s="19">
        <v>1975</v>
      </c>
      <c r="B10" s="20">
        <v>0.42579396498636396</v>
      </c>
      <c r="C10" s="21">
        <v>0</v>
      </c>
      <c r="D10" s="20">
        <f t="shared" si="0"/>
        <v>0.42579396498636396</v>
      </c>
      <c r="E10" s="21">
        <v>6</v>
      </c>
      <c r="F10" s="20">
        <f t="shared" si="1"/>
        <v>0.40024632708718211</v>
      </c>
      <c r="G10" s="21">
        <v>0</v>
      </c>
      <c r="H10" s="20">
        <f t="shared" si="7"/>
        <v>0.40024632708718211</v>
      </c>
      <c r="I10" s="21">
        <v>10</v>
      </c>
      <c r="J10" s="22">
        <f t="shared" si="2"/>
        <v>15.400000000000006</v>
      </c>
      <c r="K10" s="20">
        <f t="shared" si="8"/>
        <v>0.36022169437846391</v>
      </c>
      <c r="L10" s="23">
        <f t="shared" si="3"/>
        <v>1.5790540027549104E-2</v>
      </c>
      <c r="M10" s="20">
        <f t="shared" si="4"/>
        <v>0.44765391451100334</v>
      </c>
      <c r="N10" s="21">
        <v>54</v>
      </c>
      <c r="O10" s="21">
        <v>47</v>
      </c>
      <c r="P10" s="21">
        <f t="shared" si="5"/>
        <v>0.51432577411902514</v>
      </c>
      <c r="Q10" s="115">
        <f t="shared" si="6"/>
        <v>9.5245513725745398E-3</v>
      </c>
      <c r="R10" s="119"/>
    </row>
    <row r="11" spans="1:18" ht="13.8" customHeight="1" x14ac:dyDescent="0.25">
      <c r="A11" s="13">
        <v>1976</v>
      </c>
      <c r="B11" s="83">
        <v>0.30841378677735226</v>
      </c>
      <c r="C11" s="15">
        <v>0</v>
      </c>
      <c r="D11" s="16">
        <f t="shared" si="0"/>
        <v>0.30841378677735226</v>
      </c>
      <c r="E11" s="15">
        <v>6</v>
      </c>
      <c r="F11" s="16">
        <f t="shared" si="1"/>
        <v>0.28990895957071111</v>
      </c>
      <c r="G11" s="15">
        <v>0</v>
      </c>
      <c r="H11" s="16">
        <f t="shared" si="7"/>
        <v>0.28990895957071111</v>
      </c>
      <c r="I11" s="15">
        <v>10</v>
      </c>
      <c r="J11" s="17">
        <f t="shared" si="2"/>
        <v>15.400000000000006</v>
      </c>
      <c r="K11" s="16">
        <f t="shared" si="8"/>
        <v>0.26091806361364001</v>
      </c>
      <c r="L11" s="18">
        <f t="shared" si="3"/>
        <v>1.1437504158406137E-2</v>
      </c>
      <c r="M11" s="16">
        <f t="shared" si="4"/>
        <v>0.32424752413873476</v>
      </c>
      <c r="N11" s="15">
        <v>54</v>
      </c>
      <c r="O11" s="15">
        <v>47</v>
      </c>
      <c r="P11" s="15">
        <f t="shared" si="5"/>
        <v>0.3725397085849293</v>
      </c>
      <c r="Q11" s="114">
        <f t="shared" si="6"/>
        <v>6.8988834923135057E-3</v>
      </c>
      <c r="R11" s="119"/>
    </row>
    <row r="12" spans="1:18" ht="13.8" customHeight="1" x14ac:dyDescent="0.25">
      <c r="A12" s="13">
        <v>1977</v>
      </c>
      <c r="B12" s="83">
        <v>0.30302534973369855</v>
      </c>
      <c r="C12" s="15">
        <v>0</v>
      </c>
      <c r="D12" s="16">
        <f t="shared" si="0"/>
        <v>0.30302534973369855</v>
      </c>
      <c r="E12" s="15">
        <v>6</v>
      </c>
      <c r="F12" s="16">
        <f t="shared" si="1"/>
        <v>0.28484382874967662</v>
      </c>
      <c r="G12" s="15">
        <v>0</v>
      </c>
      <c r="H12" s="16">
        <f t="shared" si="7"/>
        <v>0.28484382874967662</v>
      </c>
      <c r="I12" s="15">
        <v>10</v>
      </c>
      <c r="J12" s="17">
        <f t="shared" si="2"/>
        <v>15.40000000000002</v>
      </c>
      <c r="K12" s="16">
        <f t="shared" si="8"/>
        <v>0.25635944587470894</v>
      </c>
      <c r="L12" s="18">
        <f t="shared" si="3"/>
        <v>1.1237674339713269E-2</v>
      </c>
      <c r="M12" s="16">
        <f t="shared" si="4"/>
        <v>0.31858244869370134</v>
      </c>
      <c r="N12" s="15">
        <v>54</v>
      </c>
      <c r="O12" s="15">
        <v>47</v>
      </c>
      <c r="P12" s="15">
        <f t="shared" si="5"/>
        <v>0.36603089849914622</v>
      </c>
      <c r="Q12" s="114">
        <f t="shared" si="6"/>
        <v>6.7783499722064112E-3</v>
      </c>
      <c r="R12" s="119"/>
    </row>
    <row r="13" spans="1:18" ht="13.8" customHeight="1" x14ac:dyDescent="0.25">
      <c r="A13" s="13">
        <v>1978</v>
      </c>
      <c r="B13" s="83">
        <v>0.29392923602219378</v>
      </c>
      <c r="C13" s="15">
        <v>0</v>
      </c>
      <c r="D13" s="16">
        <f t="shared" si="0"/>
        <v>0.29392923602219378</v>
      </c>
      <c r="E13" s="15">
        <v>6</v>
      </c>
      <c r="F13" s="16">
        <f t="shared" si="1"/>
        <v>0.27629348186086217</v>
      </c>
      <c r="G13" s="15">
        <v>0</v>
      </c>
      <c r="H13" s="16">
        <f t="shared" si="7"/>
        <v>0.27629348186086217</v>
      </c>
      <c r="I13" s="15">
        <v>10</v>
      </c>
      <c r="J13" s="17">
        <f t="shared" si="2"/>
        <v>15.400000000000006</v>
      </c>
      <c r="K13" s="16">
        <f t="shared" si="8"/>
        <v>0.24866413367477594</v>
      </c>
      <c r="L13" s="18">
        <f t="shared" si="3"/>
        <v>1.0900345585743603E-2</v>
      </c>
      <c r="M13" s="16">
        <f t="shared" si="4"/>
        <v>0.30901934718303825</v>
      </c>
      <c r="N13" s="15">
        <v>54</v>
      </c>
      <c r="O13" s="15">
        <v>47</v>
      </c>
      <c r="P13" s="15">
        <f t="shared" si="5"/>
        <v>0.35504350527412903</v>
      </c>
      <c r="Q13" s="114">
        <f t="shared" si="6"/>
        <v>6.5748797272986862E-3</v>
      </c>
      <c r="R13" s="119"/>
    </row>
    <row r="14" spans="1:18" ht="13.8" customHeight="1" x14ac:dyDescent="0.25">
      <c r="A14" s="13">
        <v>1979</v>
      </c>
      <c r="B14" s="83">
        <v>0.32540303481371219</v>
      </c>
      <c r="C14" s="15">
        <v>0</v>
      </c>
      <c r="D14" s="16">
        <f t="shared" si="0"/>
        <v>0.32540303481371219</v>
      </c>
      <c r="E14" s="15">
        <v>6</v>
      </c>
      <c r="F14" s="16">
        <f t="shared" si="1"/>
        <v>0.30587885272488946</v>
      </c>
      <c r="G14" s="15">
        <v>0</v>
      </c>
      <c r="H14" s="16">
        <f t="shared" si="7"/>
        <v>0.30587885272488946</v>
      </c>
      <c r="I14" s="15">
        <v>10</v>
      </c>
      <c r="J14" s="17">
        <f t="shared" si="2"/>
        <v>15.400000000000006</v>
      </c>
      <c r="K14" s="16">
        <f t="shared" si="8"/>
        <v>0.2752909674524005</v>
      </c>
      <c r="L14" s="18">
        <f t="shared" si="3"/>
        <v>1.206754925818742E-2</v>
      </c>
      <c r="M14" s="16">
        <f t="shared" si="4"/>
        <v>0.34210898769498427</v>
      </c>
      <c r="N14" s="15">
        <v>54</v>
      </c>
      <c r="O14" s="15">
        <v>47</v>
      </c>
      <c r="P14" s="15">
        <f t="shared" si="5"/>
        <v>0.39306139011764152</v>
      </c>
      <c r="Q14" s="114">
        <f t="shared" si="6"/>
        <v>7.2789146318081761E-3</v>
      </c>
      <c r="R14" s="119"/>
    </row>
    <row r="15" spans="1:18" ht="13.8" customHeight="1" x14ac:dyDescent="0.25">
      <c r="A15" s="13">
        <v>1980</v>
      </c>
      <c r="B15" s="83">
        <v>0.30642137041883671</v>
      </c>
      <c r="C15" s="15">
        <v>0</v>
      </c>
      <c r="D15" s="16">
        <f t="shared" si="0"/>
        <v>0.30642137041883671</v>
      </c>
      <c r="E15" s="15">
        <v>6</v>
      </c>
      <c r="F15" s="16">
        <f t="shared" si="1"/>
        <v>0.28803608819370652</v>
      </c>
      <c r="G15" s="15">
        <v>0</v>
      </c>
      <c r="H15" s="16">
        <f t="shared" si="7"/>
        <v>0.28803608819370652</v>
      </c>
      <c r="I15" s="15">
        <v>10</v>
      </c>
      <c r="J15" s="17">
        <f t="shared" si="2"/>
        <v>15.400000000000006</v>
      </c>
      <c r="K15" s="16">
        <f t="shared" si="8"/>
        <v>0.25923247937433586</v>
      </c>
      <c r="L15" s="18">
        <f t="shared" si="3"/>
        <v>1.1363615534217462E-2</v>
      </c>
      <c r="M15" s="16">
        <f t="shared" si="4"/>
        <v>0.32215281858729794</v>
      </c>
      <c r="N15" s="15">
        <v>54</v>
      </c>
      <c r="O15" s="15">
        <v>47</v>
      </c>
      <c r="P15" s="15">
        <f t="shared" si="5"/>
        <v>0.37013302561093808</v>
      </c>
      <c r="Q15" s="114">
        <f t="shared" si="6"/>
        <v>6.8543152890914458E-3</v>
      </c>
      <c r="R15" s="119"/>
    </row>
    <row r="16" spans="1:18" ht="13.8" customHeight="1" x14ac:dyDescent="0.25">
      <c r="A16" s="19">
        <v>1981</v>
      </c>
      <c r="B16" s="20">
        <v>0.2825001521964115</v>
      </c>
      <c r="C16" s="21">
        <v>0</v>
      </c>
      <c r="D16" s="20">
        <f t="shared" si="0"/>
        <v>0.2825001521964115</v>
      </c>
      <c r="E16" s="21">
        <v>6</v>
      </c>
      <c r="F16" s="20">
        <f t="shared" si="1"/>
        <v>0.26555014306462682</v>
      </c>
      <c r="G16" s="21">
        <v>0</v>
      </c>
      <c r="H16" s="20">
        <f t="shared" si="7"/>
        <v>0.26555014306462682</v>
      </c>
      <c r="I16" s="21">
        <v>10</v>
      </c>
      <c r="J16" s="22">
        <f t="shared" si="2"/>
        <v>15.399999999999991</v>
      </c>
      <c r="K16" s="20">
        <f t="shared" si="8"/>
        <v>0.23899512875816414</v>
      </c>
      <c r="L16" s="23">
        <f t="shared" si="3"/>
        <v>1.0476498794878428E-2</v>
      </c>
      <c r="M16" s="20">
        <f t="shared" si="4"/>
        <v>0.29700350258540598</v>
      </c>
      <c r="N16" s="21">
        <v>54</v>
      </c>
      <c r="O16" s="21">
        <v>47</v>
      </c>
      <c r="P16" s="21">
        <f t="shared" si="5"/>
        <v>0.3412380668002537</v>
      </c>
      <c r="Q16" s="115">
        <f t="shared" si="6"/>
        <v>6.3192234592639573E-3</v>
      </c>
      <c r="R16" s="119"/>
    </row>
    <row r="17" spans="1:18" ht="13.8" customHeight="1" x14ac:dyDescent="0.25">
      <c r="A17" s="19">
        <v>1982</v>
      </c>
      <c r="B17" s="20">
        <v>0.34482215704515307</v>
      </c>
      <c r="C17" s="21">
        <v>0</v>
      </c>
      <c r="D17" s="20">
        <f t="shared" si="0"/>
        <v>0.34482215704515307</v>
      </c>
      <c r="E17" s="21">
        <v>6</v>
      </c>
      <c r="F17" s="20">
        <f t="shared" si="1"/>
        <v>0.32413282762244389</v>
      </c>
      <c r="G17" s="21">
        <v>0</v>
      </c>
      <c r="H17" s="20">
        <f t="shared" si="7"/>
        <v>0.32413282762244389</v>
      </c>
      <c r="I17" s="21">
        <v>10</v>
      </c>
      <c r="J17" s="22">
        <f t="shared" si="2"/>
        <v>15.40000000000002</v>
      </c>
      <c r="K17" s="20">
        <f t="shared" si="8"/>
        <v>0.29171954486019946</v>
      </c>
      <c r="L17" s="23">
        <f t="shared" si="3"/>
        <v>1.2787706076063539E-2</v>
      </c>
      <c r="M17" s="20">
        <f t="shared" si="4"/>
        <v>0.36252507340336326</v>
      </c>
      <c r="N17" s="21">
        <v>54</v>
      </c>
      <c r="O17" s="21">
        <v>47</v>
      </c>
      <c r="P17" s="21">
        <f t="shared" si="5"/>
        <v>0.41651816944216202</v>
      </c>
      <c r="Q17" s="115">
        <f t="shared" si="6"/>
        <v>7.7132994341141117E-3</v>
      </c>
      <c r="R17" s="119"/>
    </row>
    <row r="18" spans="1:18" ht="13.8" customHeight="1" x14ac:dyDescent="0.25">
      <c r="A18" s="19">
        <v>1983</v>
      </c>
      <c r="B18" s="20">
        <v>0.27923793569974426</v>
      </c>
      <c r="C18" s="21">
        <v>0</v>
      </c>
      <c r="D18" s="20">
        <f t="shared" si="0"/>
        <v>0.27923793569974426</v>
      </c>
      <c r="E18" s="21">
        <v>6</v>
      </c>
      <c r="F18" s="20">
        <f t="shared" si="1"/>
        <v>0.2624836595577596</v>
      </c>
      <c r="G18" s="21">
        <v>0</v>
      </c>
      <c r="H18" s="20">
        <f t="shared" si="7"/>
        <v>0.2624836595577596</v>
      </c>
      <c r="I18" s="21">
        <v>10</v>
      </c>
      <c r="J18" s="22">
        <f t="shared" si="2"/>
        <v>15.400000000000006</v>
      </c>
      <c r="K18" s="20">
        <f t="shared" si="8"/>
        <v>0.23623529360198364</v>
      </c>
      <c r="L18" s="23">
        <f t="shared" si="3"/>
        <v>1.0355519719539009E-2</v>
      </c>
      <c r="M18" s="20">
        <f t="shared" si="4"/>
        <v>0.29357380628907109</v>
      </c>
      <c r="N18" s="21">
        <v>54</v>
      </c>
      <c r="O18" s="21">
        <v>47</v>
      </c>
      <c r="P18" s="21">
        <f t="shared" si="5"/>
        <v>0.33729756467254973</v>
      </c>
      <c r="Q18" s="115">
        <f t="shared" si="6"/>
        <v>6.2462511976398103E-3</v>
      </c>
      <c r="R18" s="119"/>
    </row>
    <row r="19" spans="1:18" ht="13.8" customHeight="1" x14ac:dyDescent="0.25">
      <c r="A19" s="19">
        <v>1984</v>
      </c>
      <c r="B19" s="20">
        <v>0.30701731345304378</v>
      </c>
      <c r="C19" s="21">
        <v>0</v>
      </c>
      <c r="D19" s="20">
        <f t="shared" si="0"/>
        <v>0.30701731345304378</v>
      </c>
      <c r="E19" s="21">
        <v>6</v>
      </c>
      <c r="F19" s="20">
        <f t="shared" si="1"/>
        <v>0.28859627464586113</v>
      </c>
      <c r="G19" s="21">
        <v>0</v>
      </c>
      <c r="H19" s="20">
        <f t="shared" si="7"/>
        <v>0.28859627464586113</v>
      </c>
      <c r="I19" s="21">
        <v>10</v>
      </c>
      <c r="J19" s="22">
        <f t="shared" si="2"/>
        <v>15.400000000000006</v>
      </c>
      <c r="K19" s="20">
        <f t="shared" si="8"/>
        <v>0.25973664718127504</v>
      </c>
      <c r="L19" s="23">
        <f t="shared" si="3"/>
        <v>1.1385716040823016E-2</v>
      </c>
      <c r="M19" s="20">
        <f t="shared" si="4"/>
        <v>0.32277935689931209</v>
      </c>
      <c r="N19" s="21">
        <v>54</v>
      </c>
      <c r="O19" s="21">
        <v>47</v>
      </c>
      <c r="P19" s="21">
        <f t="shared" si="5"/>
        <v>0.37085287813963513</v>
      </c>
      <c r="Q19" s="115">
        <f t="shared" si="6"/>
        <v>6.8676458914747251E-3</v>
      </c>
      <c r="R19" s="119"/>
    </row>
    <row r="20" spans="1:18" ht="13.8" customHeight="1" x14ac:dyDescent="0.25">
      <c r="A20" s="19">
        <v>1985</v>
      </c>
      <c r="B20" s="20">
        <v>0.3676325765517936</v>
      </c>
      <c r="C20" s="21">
        <v>0</v>
      </c>
      <c r="D20" s="20">
        <f t="shared" si="0"/>
        <v>0.3676325765517936</v>
      </c>
      <c r="E20" s="21">
        <v>6</v>
      </c>
      <c r="F20" s="20">
        <f t="shared" si="1"/>
        <v>0.34557462195868599</v>
      </c>
      <c r="G20" s="21">
        <v>0</v>
      </c>
      <c r="H20" s="20">
        <f t="shared" si="7"/>
        <v>0.34557462195868599</v>
      </c>
      <c r="I20" s="21">
        <v>10</v>
      </c>
      <c r="J20" s="22">
        <f t="shared" si="2"/>
        <v>15.399999999999991</v>
      </c>
      <c r="K20" s="20">
        <f t="shared" si="8"/>
        <v>0.31101715976281741</v>
      </c>
      <c r="L20" s="23">
        <f t="shared" si="3"/>
        <v>1.3633628921109805E-2</v>
      </c>
      <c r="M20" s="20">
        <f t="shared" si="4"/>
        <v>0.38650656309900239</v>
      </c>
      <c r="N20" s="21">
        <v>54</v>
      </c>
      <c r="O20" s="21">
        <v>47</v>
      </c>
      <c r="P20" s="21">
        <f t="shared" si="5"/>
        <v>0.44407137036906658</v>
      </c>
      <c r="Q20" s="115">
        <f t="shared" si="6"/>
        <v>8.2235438957234553E-3</v>
      </c>
      <c r="R20" s="119"/>
    </row>
    <row r="21" spans="1:18" ht="13.8" customHeight="1" x14ac:dyDescent="0.25">
      <c r="A21" s="13">
        <v>1986</v>
      </c>
      <c r="B21" s="83">
        <v>0.3485885535484996</v>
      </c>
      <c r="C21" s="15">
        <v>0</v>
      </c>
      <c r="D21" s="16">
        <f t="shared" si="0"/>
        <v>0.3485885535484996</v>
      </c>
      <c r="E21" s="15">
        <v>6</v>
      </c>
      <c r="F21" s="16">
        <f t="shared" si="1"/>
        <v>0.32767324033558964</v>
      </c>
      <c r="G21" s="15">
        <v>0</v>
      </c>
      <c r="H21" s="16">
        <f t="shared" si="7"/>
        <v>0.32767324033558964</v>
      </c>
      <c r="I21" s="15">
        <v>10</v>
      </c>
      <c r="J21" s="17">
        <f t="shared" si="2"/>
        <v>15.400000000000006</v>
      </c>
      <c r="K21" s="16">
        <f t="shared" si="8"/>
        <v>0.29490591630203067</v>
      </c>
      <c r="L21" s="18">
        <f t="shared" si="3"/>
        <v>1.2927382632417782E-2</v>
      </c>
      <c r="M21" s="16">
        <f t="shared" si="4"/>
        <v>0.36648483393772791</v>
      </c>
      <c r="N21" s="15">
        <v>54</v>
      </c>
      <c r="O21" s="15">
        <v>47</v>
      </c>
      <c r="P21" s="15">
        <f t="shared" si="5"/>
        <v>0.42106768154547458</v>
      </c>
      <c r="Q21" s="114">
        <f t="shared" si="6"/>
        <v>7.7975496582495295E-3</v>
      </c>
      <c r="R21" s="119"/>
    </row>
    <row r="22" spans="1:18" ht="13.8" customHeight="1" x14ac:dyDescent="0.25">
      <c r="A22" s="13">
        <v>1987</v>
      </c>
      <c r="B22" s="83">
        <v>0.18291659115994793</v>
      </c>
      <c r="C22" s="15">
        <v>0</v>
      </c>
      <c r="D22" s="16">
        <f t="shared" si="0"/>
        <v>0.18291659115994793</v>
      </c>
      <c r="E22" s="15">
        <v>6</v>
      </c>
      <c r="F22" s="16">
        <f t="shared" si="1"/>
        <v>0.17194159569035106</v>
      </c>
      <c r="G22" s="15">
        <v>0</v>
      </c>
      <c r="H22" s="16">
        <f t="shared" si="7"/>
        <v>0.17194159569035106</v>
      </c>
      <c r="I22" s="15">
        <v>10</v>
      </c>
      <c r="J22" s="17">
        <f t="shared" si="2"/>
        <v>15.400000000000006</v>
      </c>
      <c r="K22" s="16">
        <f t="shared" si="8"/>
        <v>0.15474743612131595</v>
      </c>
      <c r="L22" s="18">
        <f t="shared" si="3"/>
        <v>6.7834492546330278E-3</v>
      </c>
      <c r="M22" s="16">
        <f t="shared" si="4"/>
        <v>0.192307394644219</v>
      </c>
      <c r="N22" s="15">
        <v>54</v>
      </c>
      <c r="O22" s="15">
        <v>47</v>
      </c>
      <c r="P22" s="15">
        <f t="shared" si="5"/>
        <v>0.22094892150612397</v>
      </c>
      <c r="Q22" s="114">
        <f t="shared" si="6"/>
        <v>4.0916466945578513E-3</v>
      </c>
      <c r="R22" s="119"/>
    </row>
    <row r="23" spans="1:18" ht="13.8" customHeight="1" x14ac:dyDescent="0.25">
      <c r="A23" s="13">
        <v>1988</v>
      </c>
      <c r="B23" s="83">
        <v>0.19852383673236168</v>
      </c>
      <c r="C23" s="15">
        <v>0</v>
      </c>
      <c r="D23" s="16">
        <f t="shared" si="0"/>
        <v>0.19852383673236168</v>
      </c>
      <c r="E23" s="15">
        <v>6</v>
      </c>
      <c r="F23" s="16">
        <f t="shared" si="1"/>
        <v>0.18661240652841998</v>
      </c>
      <c r="G23" s="15">
        <v>0</v>
      </c>
      <c r="H23" s="16">
        <f t="shared" si="7"/>
        <v>0.18661240652841998</v>
      </c>
      <c r="I23" s="15">
        <v>10</v>
      </c>
      <c r="J23" s="17">
        <f t="shared" si="2"/>
        <v>15.400000000000006</v>
      </c>
      <c r="K23" s="16">
        <f t="shared" si="8"/>
        <v>0.16795116587557798</v>
      </c>
      <c r="L23" s="18">
        <f t="shared" si="3"/>
        <v>7.3622428876965688E-3</v>
      </c>
      <c r="M23" s="16">
        <f t="shared" si="4"/>
        <v>0.20871590474475388</v>
      </c>
      <c r="N23" s="15">
        <v>54</v>
      </c>
      <c r="O23" s="15">
        <v>47</v>
      </c>
      <c r="P23" s="15">
        <f t="shared" si="5"/>
        <v>0.23980125225992999</v>
      </c>
      <c r="Q23" s="114">
        <f t="shared" si="6"/>
        <v>4.4407639307394442E-3</v>
      </c>
      <c r="R23" s="119"/>
    </row>
    <row r="24" spans="1:18" ht="13.8" customHeight="1" x14ac:dyDescent="0.25">
      <c r="A24" s="13">
        <v>1989</v>
      </c>
      <c r="B24" s="83">
        <v>0.29813705314908101</v>
      </c>
      <c r="C24" s="15">
        <v>0</v>
      </c>
      <c r="D24" s="16">
        <f t="shared" si="0"/>
        <v>0.29813705314908101</v>
      </c>
      <c r="E24" s="15">
        <v>6</v>
      </c>
      <c r="F24" s="16">
        <f t="shared" si="1"/>
        <v>0.28024882996013617</v>
      </c>
      <c r="G24" s="15">
        <v>0</v>
      </c>
      <c r="H24" s="16">
        <f t="shared" si="7"/>
        <v>0.28024882996013617</v>
      </c>
      <c r="I24" s="15">
        <v>10</v>
      </c>
      <c r="J24" s="17">
        <f t="shared" si="2"/>
        <v>15.400000000000006</v>
      </c>
      <c r="K24" s="16">
        <f t="shared" si="8"/>
        <v>0.25222394696412254</v>
      </c>
      <c r="L24" s="18">
        <f t="shared" si="3"/>
        <v>1.1056392195687563E-2</v>
      </c>
      <c r="M24" s="16">
        <f t="shared" si="4"/>
        <v>0.31344319055164455</v>
      </c>
      <c r="N24" s="15">
        <v>54</v>
      </c>
      <c r="O24" s="15">
        <v>47</v>
      </c>
      <c r="P24" s="15">
        <f t="shared" si="5"/>
        <v>0.36012621893167668</v>
      </c>
      <c r="Q24" s="114">
        <f t="shared" si="6"/>
        <v>6.6690040542903093E-3</v>
      </c>
      <c r="R24" s="119"/>
    </row>
    <row r="25" spans="1:18" ht="13.8" customHeight="1" x14ac:dyDescent="0.25">
      <c r="A25" s="13">
        <v>1990</v>
      </c>
      <c r="B25" s="83">
        <v>0.24055899285177415</v>
      </c>
      <c r="C25" s="15">
        <v>0</v>
      </c>
      <c r="D25" s="16">
        <f t="shared" si="0"/>
        <v>0.24055899285177415</v>
      </c>
      <c r="E25" s="15">
        <v>6</v>
      </c>
      <c r="F25" s="16">
        <f t="shared" si="1"/>
        <v>0.22612545328066769</v>
      </c>
      <c r="G25" s="15">
        <v>0</v>
      </c>
      <c r="H25" s="16">
        <f t="shared" si="7"/>
        <v>0.22612545328066769</v>
      </c>
      <c r="I25" s="15">
        <v>10</v>
      </c>
      <c r="J25" s="17">
        <f t="shared" si="2"/>
        <v>15.40000000000002</v>
      </c>
      <c r="K25" s="16">
        <f t="shared" si="8"/>
        <v>0.20351290795260091</v>
      </c>
      <c r="L25" s="18">
        <f t="shared" si="3"/>
        <v>8.9211137732646967E-3</v>
      </c>
      <c r="M25" s="16">
        <f t="shared" si="4"/>
        <v>0.25290911491516749</v>
      </c>
      <c r="N25" s="15">
        <v>54</v>
      </c>
      <c r="O25" s="15">
        <v>47</v>
      </c>
      <c r="P25" s="15">
        <f t="shared" si="5"/>
        <v>0.29057642990253285</v>
      </c>
      <c r="Q25" s="114">
        <f t="shared" si="6"/>
        <v>5.3810449981950533E-3</v>
      </c>
      <c r="R25" s="119"/>
    </row>
    <row r="26" spans="1:18" ht="13.8" customHeight="1" x14ac:dyDescent="0.25">
      <c r="A26" s="19">
        <v>1991</v>
      </c>
      <c r="B26" s="20">
        <v>0.24744567305606072</v>
      </c>
      <c r="C26" s="21">
        <v>0</v>
      </c>
      <c r="D26" s="20">
        <f t="shared" si="0"/>
        <v>0.24744567305606072</v>
      </c>
      <c r="E26" s="21">
        <v>6</v>
      </c>
      <c r="F26" s="20">
        <f t="shared" si="1"/>
        <v>0.23259893267269707</v>
      </c>
      <c r="G26" s="21">
        <v>0</v>
      </c>
      <c r="H26" s="20">
        <f t="shared" si="7"/>
        <v>0.23259893267269707</v>
      </c>
      <c r="I26" s="21">
        <v>10</v>
      </c>
      <c r="J26" s="22">
        <f t="shared" si="2"/>
        <v>15.400000000000006</v>
      </c>
      <c r="K26" s="20">
        <f t="shared" si="8"/>
        <v>0.20933903940542736</v>
      </c>
      <c r="L26" s="23">
        <f t="shared" si="3"/>
        <v>9.1765058369502397E-3</v>
      </c>
      <c r="M26" s="20">
        <f t="shared" si="4"/>
        <v>0.26014935222462082</v>
      </c>
      <c r="N26" s="21">
        <v>54</v>
      </c>
      <c r="O26" s="21">
        <v>47</v>
      </c>
      <c r="P26" s="21">
        <f t="shared" si="5"/>
        <v>0.29889500042828776</v>
      </c>
      <c r="Q26" s="115">
        <f t="shared" si="6"/>
        <v>5.5350926005238469E-3</v>
      </c>
      <c r="R26" s="119"/>
    </row>
    <row r="27" spans="1:18" ht="13.8" customHeight="1" x14ac:dyDescent="0.25">
      <c r="A27" s="19">
        <v>1992</v>
      </c>
      <c r="B27" s="20">
        <v>0.21924814125670511</v>
      </c>
      <c r="C27" s="21">
        <v>0</v>
      </c>
      <c r="D27" s="20">
        <f t="shared" si="0"/>
        <v>0.21924814125670511</v>
      </c>
      <c r="E27" s="21">
        <v>6</v>
      </c>
      <c r="F27" s="20">
        <f t="shared" si="1"/>
        <v>0.2060932527813028</v>
      </c>
      <c r="G27" s="21">
        <v>0</v>
      </c>
      <c r="H27" s="20">
        <f t="shared" si="7"/>
        <v>0.2060932527813028</v>
      </c>
      <c r="I27" s="21">
        <v>10</v>
      </c>
      <c r="J27" s="22">
        <f t="shared" si="2"/>
        <v>15.400000000000006</v>
      </c>
      <c r="K27" s="20">
        <f t="shared" si="8"/>
        <v>0.18548392750317252</v>
      </c>
      <c r="L27" s="23">
        <f t="shared" si="3"/>
        <v>8.1308023015089319E-3</v>
      </c>
      <c r="M27" s="20">
        <f t="shared" si="4"/>
        <v>0.23050417984662747</v>
      </c>
      <c r="N27" s="21">
        <v>54</v>
      </c>
      <c r="O27" s="21">
        <v>47</v>
      </c>
      <c r="P27" s="21">
        <f t="shared" si="5"/>
        <v>0.2648345896110188</v>
      </c>
      <c r="Q27" s="115">
        <f t="shared" si="6"/>
        <v>4.9043442520559036E-3</v>
      </c>
      <c r="R27" s="119"/>
    </row>
    <row r="28" spans="1:18" ht="13.8" customHeight="1" x14ac:dyDescent="0.25">
      <c r="A28" s="19">
        <v>1993</v>
      </c>
      <c r="B28" s="20">
        <v>0.22232973814143819</v>
      </c>
      <c r="C28" s="21">
        <v>0</v>
      </c>
      <c r="D28" s="20">
        <f t="shared" si="0"/>
        <v>0.22232973814143819</v>
      </c>
      <c r="E28" s="21">
        <v>6</v>
      </c>
      <c r="F28" s="20">
        <f t="shared" si="1"/>
        <v>0.20898995385295191</v>
      </c>
      <c r="G28" s="21">
        <v>0</v>
      </c>
      <c r="H28" s="20">
        <f t="shared" si="7"/>
        <v>0.20898995385295191</v>
      </c>
      <c r="I28" s="21">
        <v>10</v>
      </c>
      <c r="J28" s="22">
        <f t="shared" si="2"/>
        <v>15.399999999999991</v>
      </c>
      <c r="K28" s="20">
        <f t="shared" si="8"/>
        <v>0.18809095846765672</v>
      </c>
      <c r="L28" s="23">
        <f t="shared" si="3"/>
        <v>8.2450831109109803E-3</v>
      </c>
      <c r="M28" s="20">
        <f t="shared" si="4"/>
        <v>0.23374398365277083</v>
      </c>
      <c r="N28" s="21">
        <v>54</v>
      </c>
      <c r="O28" s="21">
        <v>47</v>
      </c>
      <c r="P28" s="21">
        <f t="shared" si="5"/>
        <v>0.26855691738828985</v>
      </c>
      <c r="Q28" s="115">
        <f t="shared" si="6"/>
        <v>4.973276247931294E-3</v>
      </c>
      <c r="R28" s="119"/>
    </row>
    <row r="29" spans="1:18" ht="13.8" customHeight="1" x14ac:dyDescent="0.25">
      <c r="A29" s="19">
        <v>1994</v>
      </c>
      <c r="B29" s="20">
        <v>0.19367947053553811</v>
      </c>
      <c r="C29" s="21">
        <v>0</v>
      </c>
      <c r="D29" s="20">
        <f t="shared" si="0"/>
        <v>0.19367947053553811</v>
      </c>
      <c r="E29" s="21">
        <v>6</v>
      </c>
      <c r="F29" s="20">
        <f t="shared" si="1"/>
        <v>0.18205870230340582</v>
      </c>
      <c r="G29" s="21">
        <v>0</v>
      </c>
      <c r="H29" s="20">
        <f t="shared" si="7"/>
        <v>0.18205870230340582</v>
      </c>
      <c r="I29" s="21">
        <v>10</v>
      </c>
      <c r="J29" s="22">
        <f t="shared" si="2"/>
        <v>15.400000000000006</v>
      </c>
      <c r="K29" s="20">
        <f t="shared" si="8"/>
        <v>0.16385283207306522</v>
      </c>
      <c r="L29" s="23">
        <f t="shared" si="3"/>
        <v>7.18258989909327E-3</v>
      </c>
      <c r="M29" s="20">
        <f t="shared" si="4"/>
        <v>0.20362283234434464</v>
      </c>
      <c r="N29" s="21">
        <v>54</v>
      </c>
      <c r="O29" s="21">
        <v>47</v>
      </c>
      <c r="P29" s="21">
        <f t="shared" si="5"/>
        <v>0.23394963716158745</v>
      </c>
      <c r="Q29" s="115">
        <f t="shared" si="6"/>
        <v>4.3324006881775455E-3</v>
      </c>
      <c r="R29" s="119"/>
    </row>
    <row r="30" spans="1:18" ht="13.8" customHeight="1" x14ac:dyDescent="0.25">
      <c r="A30" s="19">
        <v>1995</v>
      </c>
      <c r="B30" s="20">
        <v>0.23648659386172555</v>
      </c>
      <c r="C30" s="21">
        <v>0</v>
      </c>
      <c r="D30" s="20">
        <f t="shared" si="0"/>
        <v>0.23648659386172555</v>
      </c>
      <c r="E30" s="21">
        <v>6</v>
      </c>
      <c r="F30" s="20">
        <f t="shared" si="1"/>
        <v>0.22229739823002201</v>
      </c>
      <c r="G30" s="21">
        <v>0</v>
      </c>
      <c r="H30" s="20">
        <f t="shared" si="7"/>
        <v>0.22229739823002201</v>
      </c>
      <c r="I30" s="21">
        <v>10</v>
      </c>
      <c r="J30" s="22">
        <f t="shared" si="2"/>
        <v>15.400000000000006</v>
      </c>
      <c r="K30" s="20">
        <f t="shared" si="8"/>
        <v>0.20006765840701982</v>
      </c>
      <c r="L30" s="23">
        <f t="shared" si="3"/>
        <v>8.7700891356501838E-3</v>
      </c>
      <c r="M30" s="20">
        <f t="shared" si="4"/>
        <v>0.24862764195111486</v>
      </c>
      <c r="N30" s="21">
        <v>54</v>
      </c>
      <c r="O30" s="21">
        <v>47</v>
      </c>
      <c r="P30" s="21">
        <f t="shared" si="5"/>
        <v>0.28565729075234475</v>
      </c>
      <c r="Q30" s="115">
        <f t="shared" si="6"/>
        <v>5.2899498287471251E-3</v>
      </c>
      <c r="R30" s="119"/>
    </row>
    <row r="31" spans="1:18" ht="13.8" customHeight="1" x14ac:dyDescent="0.25">
      <c r="A31" s="13">
        <v>1996</v>
      </c>
      <c r="B31" s="83">
        <v>0.19952011925819621</v>
      </c>
      <c r="C31" s="15">
        <v>0</v>
      </c>
      <c r="D31" s="16">
        <f t="shared" si="0"/>
        <v>0.19952011925819621</v>
      </c>
      <c r="E31" s="15">
        <v>6</v>
      </c>
      <c r="F31" s="16">
        <f t="shared" si="1"/>
        <v>0.18754891210270444</v>
      </c>
      <c r="G31" s="15">
        <v>0</v>
      </c>
      <c r="H31" s="16">
        <f t="shared" si="7"/>
        <v>0.18754891210270444</v>
      </c>
      <c r="I31" s="15">
        <v>10</v>
      </c>
      <c r="J31" s="17">
        <f t="shared" si="2"/>
        <v>15.399999999999991</v>
      </c>
      <c r="K31" s="16">
        <f t="shared" si="8"/>
        <v>0.168794020892434</v>
      </c>
      <c r="L31" s="18">
        <f t="shared" si="3"/>
        <v>7.3991899569286141E-3</v>
      </c>
      <c r="M31" s="16">
        <f t="shared" si="4"/>
        <v>0.20976333568394773</v>
      </c>
      <c r="N31" s="15">
        <v>54</v>
      </c>
      <c r="O31" s="15">
        <v>47</v>
      </c>
      <c r="P31" s="15">
        <f t="shared" si="5"/>
        <v>0.24100468355176974</v>
      </c>
      <c r="Q31" s="114">
        <f t="shared" si="6"/>
        <v>4.4630496954031432E-3</v>
      </c>
      <c r="R31" s="119"/>
    </row>
    <row r="32" spans="1:18" ht="13.8" customHeight="1" x14ac:dyDescent="0.25">
      <c r="A32" s="13">
        <v>1997</v>
      </c>
      <c r="B32" s="83">
        <v>0.20951740121357812</v>
      </c>
      <c r="C32" s="15">
        <v>0</v>
      </c>
      <c r="D32" s="16">
        <f t="shared" si="0"/>
        <v>0.20951740121357812</v>
      </c>
      <c r="E32" s="15">
        <v>6</v>
      </c>
      <c r="F32" s="16">
        <f t="shared" si="1"/>
        <v>0.19694635714076342</v>
      </c>
      <c r="G32" s="15">
        <v>0</v>
      </c>
      <c r="H32" s="16">
        <f t="shared" si="7"/>
        <v>0.19694635714076342</v>
      </c>
      <c r="I32" s="15">
        <v>10</v>
      </c>
      <c r="J32" s="17">
        <f t="shared" si="2"/>
        <v>15.400000000000006</v>
      </c>
      <c r="K32" s="16">
        <f t="shared" si="8"/>
        <v>0.17725172142668708</v>
      </c>
      <c r="L32" s="18">
        <f t="shared" si="3"/>
        <v>7.7699384734986115E-3</v>
      </c>
      <c r="M32" s="16">
        <f t="shared" si="4"/>
        <v>0.22027387075444887</v>
      </c>
      <c r="N32" s="15">
        <v>54</v>
      </c>
      <c r="O32" s="15">
        <v>47</v>
      </c>
      <c r="P32" s="15">
        <f t="shared" si="5"/>
        <v>0.25308061746255828</v>
      </c>
      <c r="Q32" s="114">
        <f t="shared" si="6"/>
        <v>4.6866781011584866E-3</v>
      </c>
      <c r="R32" s="119"/>
    </row>
    <row r="33" spans="1:18" ht="13.8" customHeight="1" x14ac:dyDescent="0.25">
      <c r="A33" s="13">
        <v>1998</v>
      </c>
      <c r="B33" s="83">
        <v>0.2144599858754504</v>
      </c>
      <c r="C33" s="15">
        <v>0</v>
      </c>
      <c r="D33" s="16">
        <f t="shared" si="0"/>
        <v>0.2144599858754504</v>
      </c>
      <c r="E33" s="15">
        <v>6</v>
      </c>
      <c r="F33" s="16">
        <f t="shared" si="1"/>
        <v>0.20159238672292337</v>
      </c>
      <c r="G33" s="15">
        <v>0</v>
      </c>
      <c r="H33" s="16">
        <f t="shared" si="7"/>
        <v>0.20159238672292337</v>
      </c>
      <c r="I33" s="15">
        <v>10</v>
      </c>
      <c r="J33" s="17">
        <f t="shared" si="2"/>
        <v>15.400000000000006</v>
      </c>
      <c r="K33" s="16">
        <f t="shared" si="8"/>
        <v>0.18143314805063104</v>
      </c>
      <c r="L33" s="18">
        <f t="shared" si="3"/>
        <v>7.9532338871509504E-3</v>
      </c>
      <c r="M33" s="16">
        <f t="shared" si="4"/>
        <v>0.22547020408378587</v>
      </c>
      <c r="N33" s="15">
        <v>54</v>
      </c>
      <c r="O33" s="15">
        <v>47</v>
      </c>
      <c r="P33" s="15">
        <f t="shared" si="5"/>
        <v>0.25905087277711569</v>
      </c>
      <c r="Q33" s="114">
        <f t="shared" si="6"/>
        <v>4.7972383847614012E-3</v>
      </c>
      <c r="R33" s="119"/>
    </row>
    <row r="34" spans="1:18" ht="13.8" customHeight="1" x14ac:dyDescent="0.25">
      <c r="A34" s="13">
        <v>1999</v>
      </c>
      <c r="B34" s="83">
        <v>0.20994560232012741</v>
      </c>
      <c r="C34" s="15">
        <v>0</v>
      </c>
      <c r="D34" s="16">
        <f t="shared" si="0"/>
        <v>0.20994560232012741</v>
      </c>
      <c r="E34" s="15">
        <v>6</v>
      </c>
      <c r="F34" s="16">
        <f t="shared" si="1"/>
        <v>0.19734886618091976</v>
      </c>
      <c r="G34" s="15">
        <v>0</v>
      </c>
      <c r="H34" s="16">
        <f t="shared" si="7"/>
        <v>0.19734886618091976</v>
      </c>
      <c r="I34" s="15">
        <v>10</v>
      </c>
      <c r="J34" s="17">
        <f t="shared" si="2"/>
        <v>15.400000000000006</v>
      </c>
      <c r="K34" s="16">
        <f t="shared" si="8"/>
        <v>0.17761397956282779</v>
      </c>
      <c r="L34" s="18">
        <f t="shared" si="3"/>
        <v>7.7858182822061498E-3</v>
      </c>
      <c r="M34" s="16">
        <f t="shared" si="4"/>
        <v>0.22072405539140325</v>
      </c>
      <c r="N34" s="15">
        <v>54</v>
      </c>
      <c r="O34" s="15">
        <v>47</v>
      </c>
      <c r="P34" s="15">
        <f t="shared" si="5"/>
        <v>0.25359785087522924</v>
      </c>
      <c r="Q34" s="114">
        <f t="shared" si="6"/>
        <v>4.6962564976894307E-3</v>
      </c>
      <c r="R34" s="119"/>
    </row>
    <row r="35" spans="1:18" ht="13.8" customHeight="1" x14ac:dyDescent="0.25">
      <c r="A35" s="13">
        <v>2000</v>
      </c>
      <c r="B35" s="83">
        <v>0.17769355705862575</v>
      </c>
      <c r="C35" s="15">
        <v>0</v>
      </c>
      <c r="D35" s="16">
        <f t="shared" si="0"/>
        <v>0.17769355705862575</v>
      </c>
      <c r="E35" s="15">
        <v>6</v>
      </c>
      <c r="F35" s="16">
        <f t="shared" si="1"/>
        <v>0.1670319436351082</v>
      </c>
      <c r="G35" s="15">
        <v>0</v>
      </c>
      <c r="H35" s="16">
        <f t="shared" si="7"/>
        <v>0.1670319436351082</v>
      </c>
      <c r="I35" s="15">
        <v>10</v>
      </c>
      <c r="J35" s="17">
        <f t="shared" si="2"/>
        <v>15.399999999999991</v>
      </c>
      <c r="K35" s="16">
        <f t="shared" si="8"/>
        <v>0.15032874927159739</v>
      </c>
      <c r="L35" s="18">
        <f t="shared" si="3"/>
        <v>6.5897533927275573E-3</v>
      </c>
      <c r="M35" s="16">
        <f t="shared" si="4"/>
        <v>0.18681621380712987</v>
      </c>
      <c r="N35" s="15">
        <v>54</v>
      </c>
      <c r="O35" s="15">
        <v>47</v>
      </c>
      <c r="P35" s="15">
        <f t="shared" si="5"/>
        <v>0.21463990522521303</v>
      </c>
      <c r="Q35" s="114">
        <f t="shared" si="6"/>
        <v>3.9748130597261674E-3</v>
      </c>
      <c r="R35" s="119"/>
    </row>
    <row r="36" spans="1:18" ht="13.8" customHeight="1" x14ac:dyDescent="0.25">
      <c r="A36" s="19">
        <v>2001</v>
      </c>
      <c r="B36" s="20">
        <v>0.21559928265008688</v>
      </c>
      <c r="C36" s="21">
        <v>0</v>
      </c>
      <c r="D36" s="20">
        <f t="shared" si="0"/>
        <v>0.21559928265008688</v>
      </c>
      <c r="E36" s="21">
        <v>6</v>
      </c>
      <c r="F36" s="20">
        <f t="shared" si="1"/>
        <v>0.20266332569108167</v>
      </c>
      <c r="G36" s="21">
        <v>0</v>
      </c>
      <c r="H36" s="20">
        <f t="shared" si="7"/>
        <v>0.20266332569108167</v>
      </c>
      <c r="I36" s="21">
        <v>10</v>
      </c>
      <c r="J36" s="22">
        <f t="shared" si="2"/>
        <v>15.400000000000006</v>
      </c>
      <c r="K36" s="20">
        <f t="shared" si="8"/>
        <v>0.18239699312197349</v>
      </c>
      <c r="L36" s="23">
        <f t="shared" si="3"/>
        <v>7.9954846300043167E-3</v>
      </c>
      <c r="M36" s="20">
        <f t="shared" si="4"/>
        <v>0.22666799151830735</v>
      </c>
      <c r="N36" s="21">
        <v>54</v>
      </c>
      <c r="O36" s="21">
        <v>47</v>
      </c>
      <c r="P36" s="21">
        <f t="shared" si="5"/>
        <v>0.26042705408486377</v>
      </c>
      <c r="Q36" s="115">
        <f t="shared" si="6"/>
        <v>4.8227232237937736E-3</v>
      </c>
      <c r="R36" s="119"/>
    </row>
    <row r="37" spans="1:18" ht="13.8" customHeight="1" x14ac:dyDescent="0.25">
      <c r="A37" s="19">
        <v>2002</v>
      </c>
      <c r="B37" s="20">
        <v>0.14297447639351871</v>
      </c>
      <c r="C37" s="21">
        <v>0</v>
      </c>
      <c r="D37" s="20">
        <f t="shared" si="0"/>
        <v>0.14297447639351871</v>
      </c>
      <c r="E37" s="21">
        <v>6</v>
      </c>
      <c r="F37" s="20">
        <f t="shared" si="1"/>
        <v>0.13439600780990757</v>
      </c>
      <c r="G37" s="21">
        <v>0</v>
      </c>
      <c r="H37" s="20">
        <f t="shared" si="7"/>
        <v>0.13439600780990757</v>
      </c>
      <c r="I37" s="21">
        <v>10</v>
      </c>
      <c r="J37" s="22">
        <f t="shared" si="2"/>
        <v>15.400000000000006</v>
      </c>
      <c r="K37" s="20">
        <f t="shared" si="8"/>
        <v>0.12095640702891682</v>
      </c>
      <c r="L37" s="23">
        <f t="shared" si="3"/>
        <v>5.3021986642812846E-3</v>
      </c>
      <c r="M37" s="20">
        <f t="shared" si="4"/>
        <v>0.15031468103304227</v>
      </c>
      <c r="N37" s="21">
        <v>54</v>
      </c>
      <c r="O37" s="21">
        <v>47</v>
      </c>
      <c r="P37" s="21">
        <f t="shared" si="5"/>
        <v>0.17270197395285708</v>
      </c>
      <c r="Q37" s="115">
        <f t="shared" si="6"/>
        <v>3.1981847028306866E-3</v>
      </c>
      <c r="R37" s="119"/>
    </row>
    <row r="38" spans="1:18" ht="13.8" customHeight="1" x14ac:dyDescent="0.25">
      <c r="A38" s="19">
        <v>2003</v>
      </c>
      <c r="B38" s="20">
        <v>0.15067017944187358</v>
      </c>
      <c r="C38" s="21">
        <v>0</v>
      </c>
      <c r="D38" s="20">
        <f t="shared" si="0"/>
        <v>0.15067017944187358</v>
      </c>
      <c r="E38" s="21">
        <v>6</v>
      </c>
      <c r="F38" s="20">
        <f t="shared" si="1"/>
        <v>0.14162996867536115</v>
      </c>
      <c r="G38" s="21">
        <v>0</v>
      </c>
      <c r="H38" s="20">
        <f t="shared" si="7"/>
        <v>0.14162996867536115</v>
      </c>
      <c r="I38" s="21">
        <v>10</v>
      </c>
      <c r="J38" s="22">
        <f t="shared" si="2"/>
        <v>15.400000000000006</v>
      </c>
      <c r="K38" s="20">
        <f t="shared" si="8"/>
        <v>0.12746697180782504</v>
      </c>
      <c r="L38" s="23">
        <f t="shared" si="3"/>
        <v>5.5875932847265775E-3</v>
      </c>
      <c r="M38" s="20">
        <f t="shared" si="4"/>
        <v>0.15840547582535611</v>
      </c>
      <c r="N38" s="21">
        <v>54</v>
      </c>
      <c r="O38" s="21">
        <v>47</v>
      </c>
      <c r="P38" s="21">
        <f t="shared" si="5"/>
        <v>0.18199778073551551</v>
      </c>
      <c r="Q38" s="115">
        <f t="shared" si="6"/>
        <v>3.370329272879917E-3</v>
      </c>
      <c r="R38" s="119"/>
    </row>
    <row r="39" spans="1:18" ht="13.8" customHeight="1" x14ac:dyDescent="0.25">
      <c r="A39" s="19">
        <v>2004</v>
      </c>
      <c r="B39" s="20">
        <v>0.13560708880740865</v>
      </c>
      <c r="C39" s="21">
        <v>0</v>
      </c>
      <c r="D39" s="20">
        <f t="shared" si="0"/>
        <v>0.13560708880740865</v>
      </c>
      <c r="E39" s="21">
        <v>6</v>
      </c>
      <c r="F39" s="20">
        <f t="shared" si="1"/>
        <v>0.12747066347896413</v>
      </c>
      <c r="G39" s="21">
        <v>0</v>
      </c>
      <c r="H39" s="20">
        <f t="shared" si="7"/>
        <v>0.12747066347896413</v>
      </c>
      <c r="I39" s="21">
        <v>10</v>
      </c>
      <c r="J39" s="22">
        <f t="shared" si="2"/>
        <v>15.400000000000006</v>
      </c>
      <c r="K39" s="20">
        <f t="shared" si="8"/>
        <v>0.11472359713106772</v>
      </c>
      <c r="L39" s="23">
        <f t="shared" si="3"/>
        <v>5.0289796002659821E-3</v>
      </c>
      <c r="M39" s="20">
        <f t="shared" si="4"/>
        <v>0.14256905717774046</v>
      </c>
      <c r="N39" s="21">
        <v>54</v>
      </c>
      <c r="O39" s="21">
        <v>47</v>
      </c>
      <c r="P39" s="21">
        <f t="shared" si="5"/>
        <v>0.16380274654463797</v>
      </c>
      <c r="Q39" s="115">
        <f t="shared" si="6"/>
        <v>3.0333841952710737E-3</v>
      </c>
      <c r="R39" s="119"/>
    </row>
    <row r="40" spans="1:18" ht="13.8" customHeight="1" x14ac:dyDescent="0.25">
      <c r="A40" s="19">
        <v>2005</v>
      </c>
      <c r="B40" s="20">
        <v>0.1333588215664972</v>
      </c>
      <c r="C40" s="21">
        <v>0</v>
      </c>
      <c r="D40" s="20">
        <f t="shared" si="0"/>
        <v>0.1333588215664972</v>
      </c>
      <c r="E40" s="21">
        <v>6</v>
      </c>
      <c r="F40" s="20">
        <f t="shared" si="1"/>
        <v>0.12535729227250736</v>
      </c>
      <c r="G40" s="21">
        <v>0</v>
      </c>
      <c r="H40" s="20">
        <f t="shared" si="7"/>
        <v>0.12535729227250736</v>
      </c>
      <c r="I40" s="21">
        <v>10</v>
      </c>
      <c r="J40" s="22">
        <f t="shared" si="2"/>
        <v>15.40000000000002</v>
      </c>
      <c r="K40" s="20">
        <f t="shared" si="8"/>
        <v>0.11282156304525662</v>
      </c>
      <c r="L40" s="23">
        <f t="shared" si="3"/>
        <v>4.9456027636276875E-3</v>
      </c>
      <c r="M40" s="20">
        <f t="shared" ref="M40:M45" si="9">+L40*28.3495</f>
        <v>0.14020536554746313</v>
      </c>
      <c r="N40" s="21">
        <v>54</v>
      </c>
      <c r="O40" s="21">
        <v>47</v>
      </c>
      <c r="P40" s="21">
        <f t="shared" si="5"/>
        <v>0.16108701573538317</v>
      </c>
      <c r="Q40" s="115">
        <f t="shared" si="6"/>
        <v>2.9830928839885773E-3</v>
      </c>
      <c r="R40" s="119"/>
    </row>
    <row r="41" spans="1:18" ht="13.8" customHeight="1" x14ac:dyDescent="0.25">
      <c r="A41" s="13">
        <v>2006</v>
      </c>
      <c r="B41" s="83">
        <v>0.10402387933008757</v>
      </c>
      <c r="C41" s="15">
        <v>0</v>
      </c>
      <c r="D41" s="16">
        <f t="shared" si="0"/>
        <v>0.10402387933008757</v>
      </c>
      <c r="E41" s="15">
        <v>6</v>
      </c>
      <c r="F41" s="16">
        <f t="shared" si="1"/>
        <v>9.7782446570282316E-2</v>
      </c>
      <c r="G41" s="15">
        <v>0</v>
      </c>
      <c r="H41" s="16">
        <f t="shared" si="7"/>
        <v>9.7782446570282316E-2</v>
      </c>
      <c r="I41" s="15">
        <v>10</v>
      </c>
      <c r="J41" s="17">
        <f t="shared" si="2"/>
        <v>15.399999999999991</v>
      </c>
      <c r="K41" s="16">
        <f t="shared" si="8"/>
        <v>8.8004201913254088E-2</v>
      </c>
      <c r="L41" s="18">
        <f t="shared" si="3"/>
        <v>3.857718440033056E-3</v>
      </c>
      <c r="M41" s="16">
        <f t="shared" si="9"/>
        <v>0.10936438891571712</v>
      </c>
      <c r="N41" s="15">
        <v>54</v>
      </c>
      <c r="O41" s="15">
        <v>47</v>
      </c>
      <c r="P41" s="15">
        <f t="shared" si="5"/>
        <v>0.12565270215848351</v>
      </c>
      <c r="Q41" s="114">
        <f t="shared" si="6"/>
        <v>2.3269018918237686E-3</v>
      </c>
      <c r="R41" s="119"/>
    </row>
    <row r="42" spans="1:18" ht="13.8" customHeight="1" x14ac:dyDescent="0.25">
      <c r="A42" s="13">
        <v>2007</v>
      </c>
      <c r="B42" s="83">
        <v>9.7865138252494918E-2</v>
      </c>
      <c r="C42" s="15">
        <v>0</v>
      </c>
      <c r="D42" s="16">
        <f t="shared" si="0"/>
        <v>9.7865138252494918E-2</v>
      </c>
      <c r="E42" s="15">
        <v>6</v>
      </c>
      <c r="F42" s="16">
        <f t="shared" si="1"/>
        <v>9.1993229957345227E-2</v>
      </c>
      <c r="G42" s="15">
        <v>0</v>
      </c>
      <c r="H42" s="16">
        <f t="shared" si="7"/>
        <v>9.1993229957345227E-2</v>
      </c>
      <c r="I42" s="15">
        <v>10</v>
      </c>
      <c r="J42" s="17">
        <f t="shared" si="2"/>
        <v>15.399999999999991</v>
      </c>
      <c r="K42" s="16">
        <f t="shared" si="8"/>
        <v>8.2793906961610708E-2</v>
      </c>
      <c r="L42" s="18">
        <f t="shared" si="3"/>
        <v>3.629321949002113E-3</v>
      </c>
      <c r="M42" s="16">
        <f t="shared" si="9"/>
        <v>0.10288946259323541</v>
      </c>
      <c r="N42" s="15">
        <v>54</v>
      </c>
      <c r="O42" s="15">
        <v>47</v>
      </c>
      <c r="P42" s="15">
        <f t="shared" si="5"/>
        <v>0.11821342510712154</v>
      </c>
      <c r="Q42" s="114">
        <f t="shared" si="6"/>
        <v>2.1891375019837322E-3</v>
      </c>
      <c r="R42" s="119"/>
    </row>
    <row r="43" spans="1:18" ht="13.8" customHeight="1" x14ac:dyDescent="0.25">
      <c r="A43" s="13">
        <v>2008</v>
      </c>
      <c r="B43" s="83">
        <v>0.12415440827336001</v>
      </c>
      <c r="C43" s="15">
        <v>0</v>
      </c>
      <c r="D43" s="16">
        <f t="shared" si="0"/>
        <v>0.12415440827336001</v>
      </c>
      <c r="E43" s="15">
        <v>6</v>
      </c>
      <c r="F43" s="16">
        <f t="shared" si="1"/>
        <v>0.11670514377695841</v>
      </c>
      <c r="G43" s="15">
        <v>0</v>
      </c>
      <c r="H43" s="16">
        <f t="shared" si="7"/>
        <v>0.11670514377695841</v>
      </c>
      <c r="I43" s="15">
        <v>10</v>
      </c>
      <c r="J43" s="17">
        <f t="shared" si="2"/>
        <v>15.399999999999991</v>
      </c>
      <c r="K43" s="16">
        <f t="shared" si="8"/>
        <v>0.10503462939926257</v>
      </c>
      <c r="L43" s="18">
        <f t="shared" si="3"/>
        <v>4.6042577270909617E-3</v>
      </c>
      <c r="M43" s="16">
        <f t="shared" si="9"/>
        <v>0.13052840443416522</v>
      </c>
      <c r="N43" s="15">
        <v>54</v>
      </c>
      <c r="O43" s="15">
        <v>47</v>
      </c>
      <c r="P43" s="15">
        <f t="shared" si="5"/>
        <v>0.1499688050945728</v>
      </c>
      <c r="Q43" s="114">
        <f t="shared" si="6"/>
        <v>2.7772000943439407E-3</v>
      </c>
      <c r="R43" s="119"/>
    </row>
    <row r="44" spans="1:18" ht="13.8" customHeight="1" x14ac:dyDescent="0.25">
      <c r="A44" s="13">
        <v>2009</v>
      </c>
      <c r="B44" s="83">
        <v>0.12128966545036848</v>
      </c>
      <c r="C44" s="15">
        <v>0</v>
      </c>
      <c r="D44" s="16">
        <f t="shared" si="0"/>
        <v>0.12128966545036848</v>
      </c>
      <c r="E44" s="15">
        <v>6</v>
      </c>
      <c r="F44" s="16">
        <f t="shared" si="1"/>
        <v>0.11401228552334637</v>
      </c>
      <c r="G44" s="15">
        <v>0</v>
      </c>
      <c r="H44" s="16">
        <f t="shared" si="7"/>
        <v>0.11401228552334637</v>
      </c>
      <c r="I44" s="15">
        <v>10</v>
      </c>
      <c r="J44" s="17">
        <f t="shared" si="2"/>
        <v>15.400000000000006</v>
      </c>
      <c r="K44" s="16">
        <f t="shared" si="8"/>
        <v>0.10261105697101174</v>
      </c>
      <c r="L44" s="18">
        <f t="shared" si="3"/>
        <v>4.4980189357155826E-3</v>
      </c>
      <c r="M44" s="16">
        <f t="shared" si="9"/>
        <v>0.1275165878180689</v>
      </c>
      <c r="N44" s="15">
        <v>54</v>
      </c>
      <c r="O44" s="15">
        <v>47</v>
      </c>
      <c r="P44" s="15">
        <f t="shared" si="5"/>
        <v>0.14650842004629194</v>
      </c>
      <c r="Q44" s="114">
        <f t="shared" si="6"/>
        <v>2.713118889746147E-3</v>
      </c>
      <c r="R44" s="119"/>
    </row>
    <row r="45" spans="1:18" ht="13.8" customHeight="1" x14ac:dyDescent="0.25">
      <c r="A45" s="13">
        <v>2010</v>
      </c>
      <c r="B45" s="83">
        <v>0.11054324538383531</v>
      </c>
      <c r="C45" s="15">
        <v>0</v>
      </c>
      <c r="D45" s="16">
        <f t="shared" si="0"/>
        <v>0.11054324538383531</v>
      </c>
      <c r="E45" s="15">
        <v>6</v>
      </c>
      <c r="F45" s="16">
        <f t="shared" si="1"/>
        <v>0.1039106506608052</v>
      </c>
      <c r="G45" s="15">
        <v>0</v>
      </c>
      <c r="H45" s="16">
        <f t="shared" si="7"/>
        <v>0.1039106506608052</v>
      </c>
      <c r="I45" s="15">
        <v>10</v>
      </c>
      <c r="J45" s="17">
        <f t="shared" si="2"/>
        <v>15.400000000000006</v>
      </c>
      <c r="K45" s="16">
        <f t="shared" si="8"/>
        <v>9.3519585594724675E-2</v>
      </c>
      <c r="L45" s="18">
        <f t="shared" si="3"/>
        <v>4.0994886836043694E-3</v>
      </c>
      <c r="M45" s="16">
        <f t="shared" si="9"/>
        <v>0.11621845443584207</v>
      </c>
      <c r="N45" s="15">
        <v>54</v>
      </c>
      <c r="O45" s="15">
        <v>47</v>
      </c>
      <c r="P45" s="15">
        <f t="shared" si="5"/>
        <v>0.13352758594756323</v>
      </c>
      <c r="Q45" s="114">
        <f t="shared" si="6"/>
        <v>2.4727330731030227E-3</v>
      </c>
      <c r="R45" s="119"/>
    </row>
    <row r="46" spans="1:18" ht="13.8" customHeight="1" x14ac:dyDescent="0.25">
      <c r="A46" s="19">
        <v>2011</v>
      </c>
      <c r="B46" s="20">
        <v>0.1012337135341386</v>
      </c>
      <c r="C46" s="21">
        <v>0</v>
      </c>
      <c r="D46" s="20">
        <f t="shared" si="0"/>
        <v>0.1012337135341386</v>
      </c>
      <c r="E46" s="21">
        <v>6</v>
      </c>
      <c r="F46" s="20">
        <f t="shared" si="1"/>
        <v>9.5159690722090282E-2</v>
      </c>
      <c r="G46" s="21">
        <v>0</v>
      </c>
      <c r="H46" s="20">
        <f t="shared" si="7"/>
        <v>9.5159690722090282E-2</v>
      </c>
      <c r="I46" s="21">
        <v>10</v>
      </c>
      <c r="J46" s="22">
        <f t="shared" si="2"/>
        <v>15.400000000000006</v>
      </c>
      <c r="K46" s="20">
        <f t="shared" si="8"/>
        <v>8.5643721649881252E-2</v>
      </c>
      <c r="L46" s="23">
        <f t="shared" si="3"/>
        <v>3.7542453325975344E-3</v>
      </c>
      <c r="M46" s="20">
        <f t="shared" ref="M46:M52" si="10">+L46*28.3495</f>
        <v>0.10643097805647379</v>
      </c>
      <c r="N46" s="21">
        <v>54</v>
      </c>
      <c r="O46" s="21">
        <v>47</v>
      </c>
      <c r="P46" s="21">
        <f t="shared" si="5"/>
        <v>0.12228240032020393</v>
      </c>
      <c r="Q46" s="115">
        <f t="shared" si="6"/>
        <v>2.2644888948185915E-3</v>
      </c>
      <c r="R46" s="119"/>
    </row>
    <row r="47" spans="1:18" ht="13.8" customHeight="1" x14ac:dyDescent="0.25">
      <c r="A47" s="19">
        <v>2012</v>
      </c>
      <c r="B47" s="20">
        <v>6.5690500513105224E-2</v>
      </c>
      <c r="C47" s="21">
        <v>0</v>
      </c>
      <c r="D47" s="20">
        <f t="shared" ref="D47:D52" si="11">+B47-B47*(C47/100)</f>
        <v>6.5690500513105224E-2</v>
      </c>
      <c r="E47" s="21">
        <v>6</v>
      </c>
      <c r="F47" s="20">
        <f t="shared" ref="F47:F52" si="12">+(D47-D47*(E47)/100)</f>
        <v>6.174907048231891E-2</v>
      </c>
      <c r="G47" s="21">
        <v>0</v>
      </c>
      <c r="H47" s="20">
        <f t="shared" si="7"/>
        <v>6.174907048231891E-2</v>
      </c>
      <c r="I47" s="21">
        <v>10</v>
      </c>
      <c r="J47" s="22">
        <f t="shared" ref="J47:J52" si="13">100-(K47/B47*100)</f>
        <v>15.400000000000006</v>
      </c>
      <c r="K47" s="20">
        <f t="shared" si="8"/>
        <v>5.5574163434087019E-2</v>
      </c>
      <c r="L47" s="23">
        <f t="shared" ref="L47:L52" si="14">+(K47/365)*16</f>
        <v>2.436127712179157E-3</v>
      </c>
      <c r="M47" s="20">
        <f t="shared" si="10"/>
        <v>6.9063002576423005E-2</v>
      </c>
      <c r="N47" s="21">
        <v>54</v>
      </c>
      <c r="O47" s="21">
        <v>47</v>
      </c>
      <c r="P47" s="21">
        <f t="shared" ref="P47:P52" si="15">+Q47*N47</f>
        <v>7.9348981683549827E-2</v>
      </c>
      <c r="Q47" s="115">
        <f t="shared" ref="Q47:Q52" si="16">+M47/O47</f>
        <v>1.4694255867324043E-3</v>
      </c>
      <c r="R47" s="119"/>
    </row>
    <row r="48" spans="1:18" ht="13.8" customHeight="1" x14ac:dyDescent="0.25">
      <c r="A48" s="19">
        <v>2013</v>
      </c>
      <c r="B48" s="20">
        <v>5.1910443905353792E-2</v>
      </c>
      <c r="C48" s="21">
        <v>0</v>
      </c>
      <c r="D48" s="20">
        <f t="shared" si="11"/>
        <v>5.1910443905353792E-2</v>
      </c>
      <c r="E48" s="21">
        <v>6</v>
      </c>
      <c r="F48" s="20">
        <f t="shared" si="12"/>
        <v>4.8795817271032563E-2</v>
      </c>
      <c r="G48" s="21">
        <v>0</v>
      </c>
      <c r="H48" s="20">
        <f t="shared" si="7"/>
        <v>4.8795817271032563E-2</v>
      </c>
      <c r="I48" s="21">
        <v>10</v>
      </c>
      <c r="J48" s="22">
        <f t="shared" si="13"/>
        <v>15.400000000000006</v>
      </c>
      <c r="K48" s="20">
        <f t="shared" si="8"/>
        <v>4.3916235543929309E-2</v>
      </c>
      <c r="L48" s="23">
        <f t="shared" si="14"/>
        <v>1.9250952567201889E-3</v>
      </c>
      <c r="M48" s="20">
        <f t="shared" si="10"/>
        <v>5.4575487980388991E-2</v>
      </c>
      <c r="N48" s="21">
        <v>54</v>
      </c>
      <c r="O48" s="21">
        <v>47</v>
      </c>
      <c r="P48" s="21">
        <f t="shared" si="15"/>
        <v>6.2703752147680966E-2</v>
      </c>
      <c r="Q48" s="115">
        <f t="shared" si="16"/>
        <v>1.1611805953274253E-3</v>
      </c>
      <c r="R48" s="119"/>
    </row>
    <row r="49" spans="1:18" ht="13.8" customHeight="1" x14ac:dyDescent="0.25">
      <c r="A49" s="19">
        <v>2014</v>
      </c>
      <c r="B49" s="20">
        <v>2.4131022075969039E-2</v>
      </c>
      <c r="C49" s="21">
        <v>0</v>
      </c>
      <c r="D49" s="20">
        <f t="shared" si="11"/>
        <v>2.4131022075969039E-2</v>
      </c>
      <c r="E49" s="21">
        <v>6</v>
      </c>
      <c r="F49" s="20">
        <f t="shared" si="12"/>
        <v>2.2683160751410896E-2</v>
      </c>
      <c r="G49" s="21">
        <v>0</v>
      </c>
      <c r="H49" s="20">
        <f t="shared" si="7"/>
        <v>2.2683160751410896E-2</v>
      </c>
      <c r="I49" s="21">
        <v>10</v>
      </c>
      <c r="J49" s="22">
        <f t="shared" si="13"/>
        <v>15.400000000000006</v>
      </c>
      <c r="K49" s="20">
        <f t="shared" si="8"/>
        <v>2.0414844676269805E-2</v>
      </c>
      <c r="L49" s="23">
        <f t="shared" si="14"/>
        <v>8.9489730087758052E-4</v>
      </c>
      <c r="M49" s="20">
        <f t="shared" si="10"/>
        <v>2.5369891031228969E-2</v>
      </c>
      <c r="N49" s="21">
        <v>54</v>
      </c>
      <c r="O49" s="21">
        <v>47</v>
      </c>
      <c r="P49" s="21">
        <f t="shared" si="15"/>
        <v>2.914838544013541E-2</v>
      </c>
      <c r="Q49" s="115">
        <f t="shared" si="16"/>
        <v>5.3978491555806314E-4</v>
      </c>
      <c r="R49" s="119"/>
    </row>
    <row r="50" spans="1:18" ht="13.8" customHeight="1" x14ac:dyDescent="0.25">
      <c r="A50" s="24">
        <v>2015</v>
      </c>
      <c r="B50" s="20">
        <v>1.0949830785891328E-2</v>
      </c>
      <c r="C50" s="25">
        <v>0</v>
      </c>
      <c r="D50" s="26">
        <f t="shared" si="11"/>
        <v>1.0949830785891328E-2</v>
      </c>
      <c r="E50" s="25">
        <v>6</v>
      </c>
      <c r="F50" s="26">
        <f t="shared" si="12"/>
        <v>1.0292840938737849E-2</v>
      </c>
      <c r="G50" s="25">
        <v>0</v>
      </c>
      <c r="H50" s="20">
        <f t="shared" si="7"/>
        <v>1.0292840938737849E-2</v>
      </c>
      <c r="I50" s="25">
        <v>10</v>
      </c>
      <c r="J50" s="27">
        <f t="shared" si="13"/>
        <v>15.400000000000006</v>
      </c>
      <c r="K50" s="20">
        <f t="shared" si="8"/>
        <v>9.2635568448640633E-3</v>
      </c>
      <c r="L50" s="28">
        <f t="shared" si="14"/>
        <v>4.0607372470636991E-4</v>
      </c>
      <c r="M50" s="26">
        <f t="shared" si="10"/>
        <v>1.1511987058563234E-2</v>
      </c>
      <c r="N50" s="25">
        <v>54</v>
      </c>
      <c r="O50" s="25">
        <v>47</v>
      </c>
      <c r="P50" s="25">
        <f t="shared" si="15"/>
        <v>1.3226538322604568E-2</v>
      </c>
      <c r="Q50" s="116">
        <f t="shared" si="16"/>
        <v>2.4493589486304754E-4</v>
      </c>
      <c r="R50" s="119"/>
    </row>
    <row r="51" spans="1:18" ht="13.8" customHeight="1" x14ac:dyDescent="0.25">
      <c r="A51" s="29">
        <v>2016</v>
      </c>
      <c r="B51" s="83">
        <v>6.2487491495686685E-2</v>
      </c>
      <c r="C51" s="30">
        <v>0</v>
      </c>
      <c r="D51" s="14">
        <f t="shared" si="11"/>
        <v>6.2487491495686685E-2</v>
      </c>
      <c r="E51" s="30">
        <v>6</v>
      </c>
      <c r="F51" s="14">
        <f t="shared" si="12"/>
        <v>5.8738242005945483E-2</v>
      </c>
      <c r="G51" s="30">
        <v>0</v>
      </c>
      <c r="H51" s="16">
        <f t="shared" si="7"/>
        <v>5.8738242005945483E-2</v>
      </c>
      <c r="I51" s="30">
        <v>10</v>
      </c>
      <c r="J51" s="32">
        <f t="shared" si="13"/>
        <v>15.400000000000006</v>
      </c>
      <c r="K51" s="16">
        <f t="shared" si="8"/>
        <v>5.2864417805350936E-2</v>
      </c>
      <c r="L51" s="33">
        <f t="shared" si="14"/>
        <v>2.3173443421523696E-3</v>
      </c>
      <c r="M51" s="14">
        <f t="shared" si="10"/>
        <v>6.5695553427848608E-2</v>
      </c>
      <c r="N51" s="30">
        <v>54</v>
      </c>
      <c r="O51" s="30">
        <v>47</v>
      </c>
      <c r="P51" s="30">
        <f t="shared" si="15"/>
        <v>7.5479997555400524E-2</v>
      </c>
      <c r="Q51" s="117">
        <f t="shared" si="16"/>
        <v>1.3977777325074171E-3</v>
      </c>
      <c r="R51" s="119"/>
    </row>
    <row r="52" spans="1:18" ht="13.8" customHeight="1" x14ac:dyDescent="0.25">
      <c r="A52" s="29">
        <v>2017</v>
      </c>
      <c r="B52" s="83">
        <v>6.6186078439031557E-2</v>
      </c>
      <c r="C52" s="30">
        <v>0</v>
      </c>
      <c r="D52" s="14">
        <f t="shared" si="11"/>
        <v>6.6186078439031557E-2</v>
      </c>
      <c r="E52" s="30">
        <v>6</v>
      </c>
      <c r="F52" s="14">
        <f t="shared" si="12"/>
        <v>6.2214913732689663E-2</v>
      </c>
      <c r="G52" s="30">
        <v>0</v>
      </c>
      <c r="H52" s="16">
        <f t="shared" si="7"/>
        <v>6.2214913732689663E-2</v>
      </c>
      <c r="I52" s="30">
        <v>10</v>
      </c>
      <c r="J52" s="32">
        <f t="shared" si="13"/>
        <v>15.400000000000006</v>
      </c>
      <c r="K52" s="16">
        <f t="shared" si="8"/>
        <v>5.5993422359420696E-2</v>
      </c>
      <c r="L52" s="33">
        <f t="shared" si="14"/>
        <v>2.4545061856184416E-3</v>
      </c>
      <c r="M52" s="14">
        <f t="shared" si="10"/>
        <v>6.9584023109190013E-2</v>
      </c>
      <c r="N52" s="30">
        <v>54</v>
      </c>
      <c r="O52" s="30">
        <v>47</v>
      </c>
      <c r="P52" s="30">
        <f t="shared" si="15"/>
        <v>7.9947601019069378E-2</v>
      </c>
      <c r="Q52" s="117">
        <f t="shared" si="16"/>
        <v>1.4805111299827662E-3</v>
      </c>
      <c r="R52" s="119"/>
    </row>
    <row r="53" spans="1:18" ht="13.8" customHeight="1" x14ac:dyDescent="0.25">
      <c r="A53" s="59">
        <v>2018</v>
      </c>
      <c r="B53" s="83">
        <v>7.6767151517529345E-2</v>
      </c>
      <c r="C53" s="31">
        <v>0</v>
      </c>
      <c r="D53" s="35">
        <f>+B53-B53*(C53/100)</f>
        <v>7.6767151517529345E-2</v>
      </c>
      <c r="E53" s="31">
        <v>6</v>
      </c>
      <c r="F53" s="35">
        <f>+(D53-D53*(E53)/100)</f>
        <v>7.2161122426477584E-2</v>
      </c>
      <c r="G53" s="31">
        <v>0</v>
      </c>
      <c r="H53" s="80">
        <f>F53-(F53*G53/100)</f>
        <v>7.2161122426477584E-2</v>
      </c>
      <c r="I53" s="31">
        <v>10</v>
      </c>
      <c r="J53" s="60">
        <f>100-(K53/B53*100)</f>
        <v>15.400000000000006</v>
      </c>
      <c r="K53" s="80">
        <f>+H53-H53*I53/100</f>
        <v>6.4945010183829824E-2</v>
      </c>
      <c r="L53" s="61">
        <f>+(K53/365)*16</f>
        <v>2.8469045560034992E-3</v>
      </c>
      <c r="M53" s="35">
        <f>+L53*28.3495</f>
        <v>8.0708320710421194E-2</v>
      </c>
      <c r="N53" s="31">
        <v>54</v>
      </c>
      <c r="O53" s="31">
        <v>47</v>
      </c>
      <c r="P53" s="31">
        <f>+Q53*N53</f>
        <v>9.2728708901334986E-2</v>
      </c>
      <c r="Q53" s="120">
        <f>+M53/O53</f>
        <v>1.7171983129876849E-3</v>
      </c>
      <c r="R53" s="119"/>
    </row>
    <row r="54" spans="1:18" ht="13.8" customHeight="1" x14ac:dyDescent="0.25">
      <c r="A54" s="59">
        <v>2019</v>
      </c>
      <c r="B54" s="84">
        <v>8.7142362099575668E-2</v>
      </c>
      <c r="C54" s="31">
        <v>0</v>
      </c>
      <c r="D54" s="35">
        <f>+B54-B54*(C54/100)</f>
        <v>8.7142362099575668E-2</v>
      </c>
      <c r="E54" s="31">
        <v>6</v>
      </c>
      <c r="F54" s="35">
        <f>+(D54-D54*(E54)/100)</f>
        <v>8.1913820373601121E-2</v>
      </c>
      <c r="G54" s="31">
        <v>0</v>
      </c>
      <c r="H54" s="80">
        <f>F54-(F54*G54/100)</f>
        <v>8.1913820373601121E-2</v>
      </c>
      <c r="I54" s="31">
        <v>10</v>
      </c>
      <c r="J54" s="60">
        <f>100-(K54/B54*100)</f>
        <v>15.400000000000006</v>
      </c>
      <c r="K54" s="80">
        <f>+H54-H54*I54/100</f>
        <v>7.3722438336241009E-2</v>
      </c>
      <c r="L54" s="61">
        <f>+(K54/365)*16</f>
        <v>3.2316685298078248E-3</v>
      </c>
      <c r="M54" s="35">
        <f>+L54*28.3495</f>
        <v>9.1616186985786927E-2</v>
      </c>
      <c r="N54" s="31">
        <v>54</v>
      </c>
      <c r="O54" s="31">
        <v>47</v>
      </c>
      <c r="P54" s="31">
        <f>+Q54*N54</f>
        <v>0.10526115100494668</v>
      </c>
      <c r="Q54" s="120">
        <f>+M54/O54</f>
        <v>1.9492805741656793E-3</v>
      </c>
      <c r="R54" s="119"/>
    </row>
    <row r="55" spans="1:18" ht="13.8" customHeight="1" x14ac:dyDescent="0.25">
      <c r="A55" s="59">
        <v>2020</v>
      </c>
      <c r="B55" s="35">
        <v>9.1775292647599843E-2</v>
      </c>
      <c r="C55" s="31">
        <v>0</v>
      </c>
      <c r="D55" s="35">
        <f>+B55-B55*(C55/100)</f>
        <v>9.1775292647599843E-2</v>
      </c>
      <c r="E55" s="31">
        <v>6</v>
      </c>
      <c r="F55" s="35">
        <f>+(D55-D55*(E55)/100)</f>
        <v>8.6268775088743851E-2</v>
      </c>
      <c r="G55" s="31">
        <v>0</v>
      </c>
      <c r="H55" s="80">
        <f>F55-(F55*G55/100)</f>
        <v>8.6268775088743851E-2</v>
      </c>
      <c r="I55" s="31">
        <v>10</v>
      </c>
      <c r="J55" s="60">
        <f>100-(K55/B55*100)</f>
        <v>15.399999999999991</v>
      </c>
      <c r="K55" s="80">
        <f>+H55-H55*I55/100</f>
        <v>7.7641897579869473E-2</v>
      </c>
      <c r="L55" s="61">
        <f>+(K55/365)*16</f>
        <v>3.403480441857292E-3</v>
      </c>
      <c r="M55" s="35">
        <f>+L55*28.3495</f>
        <v>9.64869687864333E-2</v>
      </c>
      <c r="N55" s="31">
        <v>54</v>
      </c>
      <c r="O55" s="31">
        <v>47</v>
      </c>
      <c r="P55" s="31">
        <f>+Q55*N55</f>
        <v>0.11085736839292337</v>
      </c>
      <c r="Q55" s="120">
        <f>+M55/O55</f>
        <v>2.052914229498581E-3</v>
      </c>
      <c r="R55" s="119"/>
    </row>
    <row r="56" spans="1:18" ht="13.8" customHeight="1" x14ac:dyDescent="0.25">
      <c r="A56" s="19">
        <v>2021</v>
      </c>
      <c r="B56" s="20">
        <v>9.2507623793377541E-2</v>
      </c>
      <c r="C56" s="21">
        <v>0</v>
      </c>
      <c r="D56" s="20">
        <f t="shared" ref="D56:D57" si="17">+B56-B56*(C56/100)</f>
        <v>9.2507623793377541E-2</v>
      </c>
      <c r="E56" s="21">
        <v>6</v>
      </c>
      <c r="F56" s="20">
        <f t="shared" ref="F56:F57" si="18">+(D56-D56*(E56)/100)</f>
        <v>8.6957166365774885E-2</v>
      </c>
      <c r="G56" s="21">
        <v>0</v>
      </c>
      <c r="H56" s="20">
        <f t="shared" ref="H56:H57" si="19">F56-(F56*G56/100)</f>
        <v>8.6957166365774885E-2</v>
      </c>
      <c r="I56" s="21">
        <v>10</v>
      </c>
      <c r="J56" s="22">
        <f t="shared" ref="J56:J57" si="20">100-(K56/B56*100)</f>
        <v>15.400000000000006</v>
      </c>
      <c r="K56" s="20">
        <f t="shared" ref="K56:K57" si="21">+H56-H56*I56/100</f>
        <v>7.8261449729197394E-2</v>
      </c>
      <c r="L56" s="23">
        <f t="shared" ref="L56:L57" si="22">+(K56/365)*16</f>
        <v>3.43063889223879E-3</v>
      </c>
      <c r="M56" s="20">
        <f t="shared" ref="M56:M57" si="23">+L56*28.3495</f>
        <v>9.7256897275523571E-2</v>
      </c>
      <c r="N56" s="21">
        <v>54</v>
      </c>
      <c r="O56" s="21">
        <v>47</v>
      </c>
      <c r="P56" s="21">
        <f t="shared" ref="P56:P57" si="24">+Q56*N56</f>
        <v>0.11174196708251645</v>
      </c>
      <c r="Q56" s="115">
        <f t="shared" ref="Q56:Q57" si="25">+M56/O56</f>
        <v>2.0692956867132675E-3</v>
      </c>
      <c r="R56" s="119"/>
    </row>
    <row r="57" spans="1:18" ht="13.8" customHeight="1" thickBot="1" x14ac:dyDescent="0.3">
      <c r="A57" s="123">
        <v>2022</v>
      </c>
      <c r="B57" s="124">
        <v>8.3651915096621413E-2</v>
      </c>
      <c r="C57" s="125">
        <v>0</v>
      </c>
      <c r="D57" s="124">
        <f t="shared" si="17"/>
        <v>8.3651915096621413E-2</v>
      </c>
      <c r="E57" s="125">
        <v>6</v>
      </c>
      <c r="F57" s="124">
        <f t="shared" si="18"/>
        <v>7.8632800190824123E-2</v>
      </c>
      <c r="G57" s="125">
        <v>0</v>
      </c>
      <c r="H57" s="124">
        <f t="shared" si="19"/>
        <v>7.8632800190824123E-2</v>
      </c>
      <c r="I57" s="125">
        <v>10</v>
      </c>
      <c r="J57" s="126">
        <f t="shared" si="20"/>
        <v>15.40000000000002</v>
      </c>
      <c r="K57" s="124">
        <f t="shared" si="21"/>
        <v>7.0769520171741707E-2</v>
      </c>
      <c r="L57" s="127">
        <f t="shared" si="22"/>
        <v>3.1022255417749787E-3</v>
      </c>
      <c r="M57" s="124">
        <f t="shared" si="23"/>
        <v>8.7946542996549762E-2</v>
      </c>
      <c r="N57" s="125">
        <v>54</v>
      </c>
      <c r="O57" s="125">
        <v>47</v>
      </c>
      <c r="P57" s="125">
        <f t="shared" si="24"/>
        <v>0.10104496429390823</v>
      </c>
      <c r="Q57" s="128">
        <f t="shared" si="25"/>
        <v>1.8712030424797822E-3</v>
      </c>
      <c r="R57" s="119"/>
    </row>
    <row r="58" spans="1:18" ht="15" customHeight="1" thickTop="1" x14ac:dyDescent="0.25">
      <c r="A58" s="7" t="s">
        <v>96</v>
      </c>
    </row>
    <row r="59" spans="1:18" ht="15" customHeight="1" x14ac:dyDescent="0.25">
      <c r="A59" s="7" t="s">
        <v>104</v>
      </c>
    </row>
    <row r="60" spans="1:18" ht="15" customHeight="1" x14ac:dyDescent="0.25">
      <c r="A60" s="7" t="s">
        <v>209</v>
      </c>
    </row>
    <row r="61" spans="1:18" ht="15" customHeight="1" x14ac:dyDescent="0.25">
      <c r="A61" s="7" t="s">
        <v>210</v>
      </c>
    </row>
    <row r="62" spans="1:18" ht="15" customHeight="1" x14ac:dyDescent="0.25">
      <c r="A62" s="7" t="s">
        <v>105</v>
      </c>
    </row>
    <row r="63" spans="1:18" ht="15" customHeight="1" x14ac:dyDescent="0.25">
      <c r="A63" s="7" t="s">
        <v>106</v>
      </c>
    </row>
    <row r="64" spans="1:18" ht="15" customHeight="1" x14ac:dyDescent="0.25">
      <c r="A64" s="7" t="s">
        <v>214</v>
      </c>
    </row>
  </sheetData>
  <phoneticPr fontId="2" type="noConversion"/>
  <printOptions horizontalCentered="1"/>
  <pageMargins left="0.5" right="0.5" top="0.61" bottom="0.56000000000000005" header="0.5" footer="0.5"/>
  <pageSetup scale="78"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R64"/>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173</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83">
        <v>1.6865799894660867</v>
      </c>
      <c r="C5" s="15">
        <v>0</v>
      </c>
      <c r="D5" s="16">
        <f t="shared" ref="D5:D46" si="0">+B5-B5*(C5/100)</f>
        <v>1.6865799894660867</v>
      </c>
      <c r="E5" s="15">
        <v>6</v>
      </c>
      <c r="F5" s="16">
        <f t="shared" ref="F5:F46" si="1">+(D5-D5*(E5)/100)</f>
        <v>1.5853851900981215</v>
      </c>
      <c r="G5" s="15">
        <v>0</v>
      </c>
      <c r="H5" s="16">
        <f>F5-(F5*G5/100)</f>
        <v>1.5853851900981215</v>
      </c>
      <c r="I5" s="15">
        <v>10</v>
      </c>
      <c r="J5" s="17">
        <f t="shared" ref="J5:J46" si="2">100-(K5/B5*100)</f>
        <v>15.399999999999991</v>
      </c>
      <c r="K5" s="16">
        <f>+H5-H5*I5/100</f>
        <v>1.4268466710883094</v>
      </c>
      <c r="L5" s="18">
        <f t="shared" ref="L5:L46" si="3">+(K5/365)*16</f>
        <v>6.2546703390172473E-2</v>
      </c>
      <c r="M5" s="16">
        <f t="shared" ref="M5:M39" si="4">+L5*28.3495</f>
        <v>1.7731677677596944</v>
      </c>
      <c r="N5" s="15">
        <v>63.8</v>
      </c>
      <c r="O5" s="15">
        <v>45.5</v>
      </c>
      <c r="P5" s="15">
        <f t="shared" ref="P5:P46" si="5">+Q5*N5</f>
        <v>2.4863319468806262</v>
      </c>
      <c r="Q5" s="114">
        <f t="shared" ref="Q5:Q46" si="6">+M5/O5</f>
        <v>3.8970720170542733E-2</v>
      </c>
      <c r="R5" s="119"/>
    </row>
    <row r="6" spans="1:18" ht="13.8" customHeight="1" x14ac:dyDescent="0.25">
      <c r="A6" s="19">
        <v>1971</v>
      </c>
      <c r="B6" s="20">
        <v>1.7752972392505091</v>
      </c>
      <c r="C6" s="21">
        <v>0</v>
      </c>
      <c r="D6" s="20">
        <f t="shared" si="0"/>
        <v>1.7752972392505091</v>
      </c>
      <c r="E6" s="21">
        <v>6</v>
      </c>
      <c r="F6" s="20">
        <f t="shared" si="1"/>
        <v>1.6687794048954785</v>
      </c>
      <c r="G6" s="21">
        <v>0</v>
      </c>
      <c r="H6" s="20">
        <f t="shared" ref="H6:H52" si="7">F6-(F6*G6/100)</f>
        <v>1.6687794048954785</v>
      </c>
      <c r="I6" s="21">
        <v>10</v>
      </c>
      <c r="J6" s="22">
        <f t="shared" si="2"/>
        <v>15.399999999999991</v>
      </c>
      <c r="K6" s="20">
        <f t="shared" ref="K6:K52" si="8">+H6-H6*I6/100</f>
        <v>1.5019014644059308</v>
      </c>
      <c r="L6" s="23">
        <f t="shared" si="3"/>
        <v>6.5836776521903811E-2</v>
      </c>
      <c r="M6" s="20">
        <f t="shared" si="4"/>
        <v>1.8664396960077121</v>
      </c>
      <c r="N6" s="21">
        <v>63.8</v>
      </c>
      <c r="O6" s="21">
        <v>45.5</v>
      </c>
      <c r="P6" s="21">
        <f t="shared" si="5"/>
        <v>2.6171176396767475</v>
      </c>
      <c r="Q6" s="115">
        <f t="shared" si="6"/>
        <v>4.1020652659510153E-2</v>
      </c>
      <c r="R6" s="119"/>
    </row>
    <row r="7" spans="1:18" ht="13.8" customHeight="1" x14ac:dyDescent="0.25">
      <c r="A7" s="19">
        <v>1972</v>
      </c>
      <c r="B7" s="20">
        <v>1.8441232801006213</v>
      </c>
      <c r="C7" s="21">
        <v>0</v>
      </c>
      <c r="D7" s="20">
        <f t="shared" si="0"/>
        <v>1.8441232801006213</v>
      </c>
      <c r="E7" s="21">
        <v>6</v>
      </c>
      <c r="F7" s="20">
        <f t="shared" si="1"/>
        <v>1.733475883294584</v>
      </c>
      <c r="G7" s="21">
        <v>0</v>
      </c>
      <c r="H7" s="20">
        <f t="shared" si="7"/>
        <v>1.733475883294584</v>
      </c>
      <c r="I7" s="21">
        <v>10</v>
      </c>
      <c r="J7" s="22">
        <f t="shared" si="2"/>
        <v>15.400000000000006</v>
      </c>
      <c r="K7" s="20">
        <f t="shared" si="8"/>
        <v>1.5601282949651256</v>
      </c>
      <c r="L7" s="23">
        <f t="shared" si="3"/>
        <v>6.8389185532717833E-2</v>
      </c>
      <c r="M7" s="20">
        <f t="shared" si="4"/>
        <v>1.9387992152597842</v>
      </c>
      <c r="N7" s="21">
        <v>63.8</v>
      </c>
      <c r="O7" s="21">
        <v>45.5</v>
      </c>
      <c r="P7" s="21">
        <f t="shared" si="5"/>
        <v>2.7185799985400929</v>
      </c>
      <c r="Q7" s="115">
        <f t="shared" si="6"/>
        <v>4.2610971763951302E-2</v>
      </c>
      <c r="R7" s="119"/>
    </row>
    <row r="8" spans="1:18" ht="13.8" customHeight="1" x14ac:dyDescent="0.25">
      <c r="A8" s="19">
        <v>1973</v>
      </c>
      <c r="B8" s="20">
        <v>2.3631011424715318</v>
      </c>
      <c r="C8" s="21">
        <v>0</v>
      </c>
      <c r="D8" s="20">
        <f t="shared" si="0"/>
        <v>2.3631011424715318</v>
      </c>
      <c r="E8" s="21">
        <v>6</v>
      </c>
      <c r="F8" s="20">
        <f t="shared" si="1"/>
        <v>2.2213150739232397</v>
      </c>
      <c r="G8" s="21">
        <v>0</v>
      </c>
      <c r="H8" s="20">
        <f t="shared" si="7"/>
        <v>2.2213150739232397</v>
      </c>
      <c r="I8" s="21">
        <v>10</v>
      </c>
      <c r="J8" s="22">
        <f t="shared" si="2"/>
        <v>15.40000000000002</v>
      </c>
      <c r="K8" s="20">
        <f t="shared" si="8"/>
        <v>1.9991835665309157</v>
      </c>
      <c r="L8" s="23">
        <f t="shared" si="3"/>
        <v>8.7635444012314115E-2</v>
      </c>
      <c r="M8" s="20">
        <f t="shared" si="4"/>
        <v>2.4844210200270989</v>
      </c>
      <c r="N8" s="21">
        <v>63.8</v>
      </c>
      <c r="O8" s="21">
        <v>45.5</v>
      </c>
      <c r="P8" s="21">
        <f t="shared" si="5"/>
        <v>3.48364969401602</v>
      </c>
      <c r="Q8" s="115">
        <f t="shared" si="6"/>
        <v>5.4602659780815362E-2</v>
      </c>
      <c r="R8" s="119"/>
    </row>
    <row r="9" spans="1:18" ht="13.8" customHeight="1" x14ac:dyDescent="0.25">
      <c r="A9" s="19">
        <v>1974</v>
      </c>
      <c r="B9" s="20">
        <v>1.2198537319853731</v>
      </c>
      <c r="C9" s="21">
        <v>0</v>
      </c>
      <c r="D9" s="20">
        <f t="shared" si="0"/>
        <v>1.2198537319853731</v>
      </c>
      <c r="E9" s="21">
        <v>6</v>
      </c>
      <c r="F9" s="20">
        <f t="shared" si="1"/>
        <v>1.1466625080662507</v>
      </c>
      <c r="G9" s="21">
        <v>0</v>
      </c>
      <c r="H9" s="20">
        <f t="shared" si="7"/>
        <v>1.1466625080662507</v>
      </c>
      <c r="I9" s="21">
        <v>10</v>
      </c>
      <c r="J9" s="22">
        <f t="shared" si="2"/>
        <v>15.400000000000006</v>
      </c>
      <c r="K9" s="20">
        <f t="shared" si="8"/>
        <v>1.0319962572596255</v>
      </c>
      <c r="L9" s="23">
        <f t="shared" si="3"/>
        <v>4.5238192099052076E-2</v>
      </c>
      <c r="M9" s="20">
        <f t="shared" si="4"/>
        <v>1.2824801269120767</v>
      </c>
      <c r="N9" s="21">
        <v>63.8</v>
      </c>
      <c r="O9" s="21">
        <v>45.5</v>
      </c>
      <c r="P9" s="21">
        <f t="shared" si="5"/>
        <v>1.7982908153184722</v>
      </c>
      <c r="Q9" s="115">
        <f t="shared" si="6"/>
        <v>2.8186376415650038E-2</v>
      </c>
      <c r="R9" s="119"/>
    </row>
    <row r="10" spans="1:18" ht="13.8" customHeight="1" x14ac:dyDescent="0.25">
      <c r="A10" s="19">
        <v>1975</v>
      </c>
      <c r="B10" s="20">
        <v>2.3024813286846046</v>
      </c>
      <c r="C10" s="21">
        <v>0</v>
      </c>
      <c r="D10" s="20">
        <f t="shared" si="0"/>
        <v>2.3024813286846046</v>
      </c>
      <c r="E10" s="21">
        <v>6</v>
      </c>
      <c r="F10" s="20">
        <f t="shared" si="1"/>
        <v>2.1643324489635285</v>
      </c>
      <c r="G10" s="21">
        <v>0</v>
      </c>
      <c r="H10" s="20">
        <f t="shared" si="7"/>
        <v>2.1643324489635285</v>
      </c>
      <c r="I10" s="21">
        <v>10</v>
      </c>
      <c r="J10" s="22">
        <f t="shared" si="2"/>
        <v>15.399999999999991</v>
      </c>
      <c r="K10" s="20">
        <f t="shared" si="8"/>
        <v>1.9478992040671756</v>
      </c>
      <c r="L10" s="23">
        <f t="shared" si="3"/>
        <v>8.5387362370067971E-2</v>
      </c>
      <c r="M10" s="20">
        <f t="shared" si="4"/>
        <v>2.4206890295102417</v>
      </c>
      <c r="N10" s="21">
        <v>63.8</v>
      </c>
      <c r="O10" s="21">
        <v>45.5</v>
      </c>
      <c r="P10" s="21">
        <f t="shared" si="5"/>
        <v>3.3942848369835912</v>
      </c>
      <c r="Q10" s="115">
        <f t="shared" si="6"/>
        <v>5.3201956692532783E-2</v>
      </c>
      <c r="R10" s="119"/>
    </row>
    <row r="11" spans="1:18" ht="13.8" customHeight="1" x14ac:dyDescent="0.25">
      <c r="A11" s="13">
        <v>1976</v>
      </c>
      <c r="B11" s="83">
        <v>1.3692627330474465</v>
      </c>
      <c r="C11" s="15">
        <v>0</v>
      </c>
      <c r="D11" s="16">
        <f t="shared" si="0"/>
        <v>1.3692627330474465</v>
      </c>
      <c r="E11" s="15">
        <v>6</v>
      </c>
      <c r="F11" s="16">
        <f t="shared" si="1"/>
        <v>1.2871069690645998</v>
      </c>
      <c r="G11" s="15">
        <v>0</v>
      </c>
      <c r="H11" s="16">
        <f t="shared" si="7"/>
        <v>1.2871069690645998</v>
      </c>
      <c r="I11" s="15">
        <v>10</v>
      </c>
      <c r="J11" s="17">
        <f t="shared" si="2"/>
        <v>15.399999999999991</v>
      </c>
      <c r="K11" s="16">
        <f t="shared" si="8"/>
        <v>1.1583962721581398</v>
      </c>
      <c r="L11" s="18">
        <f t="shared" si="3"/>
        <v>5.0779014669945853E-2</v>
      </c>
      <c r="M11" s="16">
        <f t="shared" si="4"/>
        <v>1.43955967638563</v>
      </c>
      <c r="N11" s="15">
        <v>63.8</v>
      </c>
      <c r="O11" s="15">
        <v>45.5</v>
      </c>
      <c r="P11" s="15">
        <f t="shared" si="5"/>
        <v>2.0185474143605098</v>
      </c>
      <c r="Q11" s="114">
        <f t="shared" si="6"/>
        <v>3.1638674206277584E-2</v>
      </c>
      <c r="R11" s="119"/>
    </row>
    <row r="12" spans="1:18" ht="13.8" customHeight="1" x14ac:dyDescent="0.25">
      <c r="A12" s="13">
        <v>1977</v>
      </c>
      <c r="B12" s="83">
        <v>2.119354882650212</v>
      </c>
      <c r="C12" s="15">
        <v>0</v>
      </c>
      <c r="D12" s="16">
        <f t="shared" si="0"/>
        <v>2.119354882650212</v>
      </c>
      <c r="E12" s="15">
        <v>6</v>
      </c>
      <c r="F12" s="16">
        <f t="shared" si="1"/>
        <v>1.9921935896911993</v>
      </c>
      <c r="G12" s="15">
        <v>0</v>
      </c>
      <c r="H12" s="16">
        <f t="shared" si="7"/>
        <v>1.9921935896911993</v>
      </c>
      <c r="I12" s="15">
        <v>10</v>
      </c>
      <c r="J12" s="17">
        <f t="shared" si="2"/>
        <v>15.400000000000006</v>
      </c>
      <c r="K12" s="16">
        <f t="shared" si="8"/>
        <v>1.7929742307220793</v>
      </c>
      <c r="L12" s="18">
        <f t="shared" si="3"/>
        <v>7.8596130661789776E-2</v>
      </c>
      <c r="M12" s="16">
        <f t="shared" si="4"/>
        <v>2.2281610061964092</v>
      </c>
      <c r="N12" s="15">
        <v>63.8</v>
      </c>
      <c r="O12" s="15">
        <v>45.5</v>
      </c>
      <c r="P12" s="15">
        <f t="shared" si="5"/>
        <v>3.1243224658314483</v>
      </c>
      <c r="Q12" s="114">
        <f t="shared" si="6"/>
        <v>4.8970571564756246E-2</v>
      </c>
      <c r="R12" s="119"/>
    </row>
    <row r="13" spans="1:18" ht="13.8" customHeight="1" x14ac:dyDescent="0.25">
      <c r="A13" s="13">
        <v>1978</v>
      </c>
      <c r="B13" s="83">
        <v>1.1641912078531793</v>
      </c>
      <c r="C13" s="15">
        <v>0</v>
      </c>
      <c r="D13" s="16">
        <f t="shared" si="0"/>
        <v>1.1641912078531793</v>
      </c>
      <c r="E13" s="15">
        <v>6</v>
      </c>
      <c r="F13" s="16">
        <f t="shared" si="1"/>
        <v>1.0943397353819886</v>
      </c>
      <c r="G13" s="15">
        <v>0</v>
      </c>
      <c r="H13" s="16">
        <f t="shared" si="7"/>
        <v>1.0943397353819886</v>
      </c>
      <c r="I13" s="15">
        <v>10</v>
      </c>
      <c r="J13" s="17">
        <f t="shared" si="2"/>
        <v>15.399999999999991</v>
      </c>
      <c r="K13" s="16">
        <f t="shared" si="8"/>
        <v>0.98490576184378975</v>
      </c>
      <c r="L13" s="18">
        <f t="shared" si="3"/>
        <v>4.3173951204111334E-2</v>
      </c>
      <c r="M13" s="16">
        <f t="shared" si="4"/>
        <v>1.2239599296609542</v>
      </c>
      <c r="N13" s="15">
        <v>63.8</v>
      </c>
      <c r="O13" s="15">
        <v>45.5</v>
      </c>
      <c r="P13" s="15">
        <f t="shared" si="5"/>
        <v>1.7162339233487665</v>
      </c>
      <c r="Q13" s="114">
        <f t="shared" si="6"/>
        <v>2.6900218234306685E-2</v>
      </c>
      <c r="R13" s="119"/>
    </row>
    <row r="14" spans="1:18" ht="13.8" customHeight="1" x14ac:dyDescent="0.25">
      <c r="A14" s="13">
        <v>1979</v>
      </c>
      <c r="B14" s="83">
        <v>1.9817413521139278</v>
      </c>
      <c r="C14" s="15">
        <v>0</v>
      </c>
      <c r="D14" s="16">
        <f t="shared" si="0"/>
        <v>1.9817413521139278</v>
      </c>
      <c r="E14" s="15">
        <v>6</v>
      </c>
      <c r="F14" s="16">
        <f t="shared" si="1"/>
        <v>1.8628368709870922</v>
      </c>
      <c r="G14" s="15">
        <v>0</v>
      </c>
      <c r="H14" s="16">
        <f t="shared" si="7"/>
        <v>1.8628368709870922</v>
      </c>
      <c r="I14" s="15">
        <v>10</v>
      </c>
      <c r="J14" s="17">
        <f t="shared" si="2"/>
        <v>15.400000000000006</v>
      </c>
      <c r="K14" s="16">
        <f t="shared" si="8"/>
        <v>1.6765531838883829</v>
      </c>
      <c r="L14" s="18">
        <f t="shared" si="3"/>
        <v>7.3492742307435965E-2</v>
      </c>
      <c r="M14" s="16">
        <f t="shared" si="4"/>
        <v>2.0834824980446558</v>
      </c>
      <c r="N14" s="15">
        <v>63.8</v>
      </c>
      <c r="O14" s="15">
        <v>45.5</v>
      </c>
      <c r="P14" s="15">
        <f t="shared" si="5"/>
        <v>2.9214545796758031</v>
      </c>
      <c r="Q14" s="114">
        <f t="shared" si="6"/>
        <v>4.5790824132849579E-2</v>
      </c>
      <c r="R14" s="119"/>
    </row>
    <row r="15" spans="1:18" ht="13.8" customHeight="1" x14ac:dyDescent="0.25">
      <c r="A15" s="13">
        <v>1980</v>
      </c>
      <c r="B15" s="83">
        <v>2.0068635114128384</v>
      </c>
      <c r="C15" s="15">
        <v>0</v>
      </c>
      <c r="D15" s="16">
        <f t="shared" si="0"/>
        <v>2.0068635114128384</v>
      </c>
      <c r="E15" s="15">
        <v>6</v>
      </c>
      <c r="F15" s="16">
        <f t="shared" si="1"/>
        <v>1.8864517007280681</v>
      </c>
      <c r="G15" s="15">
        <v>0</v>
      </c>
      <c r="H15" s="16">
        <f t="shared" si="7"/>
        <v>1.8864517007280681</v>
      </c>
      <c r="I15" s="15">
        <v>10</v>
      </c>
      <c r="J15" s="17">
        <f t="shared" si="2"/>
        <v>15.400000000000006</v>
      </c>
      <c r="K15" s="16">
        <f t="shared" si="8"/>
        <v>1.6978065306552612</v>
      </c>
      <c r="L15" s="18">
        <f t="shared" si="3"/>
        <v>7.4424395864340215E-2</v>
      </c>
      <c r="M15" s="16">
        <f t="shared" si="4"/>
        <v>2.1098944105561128</v>
      </c>
      <c r="N15" s="15">
        <v>63.8</v>
      </c>
      <c r="O15" s="15">
        <v>45.5</v>
      </c>
      <c r="P15" s="15">
        <f t="shared" si="5"/>
        <v>2.9584893053512085</v>
      </c>
      <c r="Q15" s="114">
        <f t="shared" si="6"/>
        <v>4.6371305726507973E-2</v>
      </c>
      <c r="R15" s="119"/>
    </row>
    <row r="16" spans="1:18" ht="13.8" customHeight="1" x14ac:dyDescent="0.25">
      <c r="A16" s="19">
        <v>1981</v>
      </c>
      <c r="B16" s="20">
        <v>1.1464520842211456</v>
      </c>
      <c r="C16" s="21">
        <v>0</v>
      </c>
      <c r="D16" s="20">
        <f t="shared" si="0"/>
        <v>1.1464520842211456</v>
      </c>
      <c r="E16" s="21">
        <v>6</v>
      </c>
      <c r="F16" s="20">
        <f t="shared" si="1"/>
        <v>1.0776649591678769</v>
      </c>
      <c r="G16" s="21">
        <v>0</v>
      </c>
      <c r="H16" s="20">
        <f t="shared" si="7"/>
        <v>1.0776649591678769</v>
      </c>
      <c r="I16" s="21">
        <v>10</v>
      </c>
      <c r="J16" s="22">
        <f t="shared" si="2"/>
        <v>15.400000000000006</v>
      </c>
      <c r="K16" s="20">
        <f t="shared" si="8"/>
        <v>0.96989846325108919</v>
      </c>
      <c r="L16" s="23">
        <f t="shared" si="3"/>
        <v>4.2516097019225825E-2</v>
      </c>
      <c r="M16" s="20">
        <f t="shared" si="4"/>
        <v>1.2053100924465425</v>
      </c>
      <c r="N16" s="21">
        <v>63.8</v>
      </c>
      <c r="O16" s="21">
        <v>45.5</v>
      </c>
      <c r="P16" s="21">
        <f t="shared" si="5"/>
        <v>1.6900831625953716</v>
      </c>
      <c r="Q16" s="115">
        <f t="shared" si="6"/>
        <v>2.6490331702121814E-2</v>
      </c>
      <c r="R16" s="119"/>
    </row>
    <row r="17" spans="1:18" ht="13.8" customHeight="1" x14ac:dyDescent="0.25">
      <c r="A17" s="19">
        <v>1982</v>
      </c>
      <c r="B17" s="20">
        <v>1.5579452857167468</v>
      </c>
      <c r="C17" s="21">
        <v>0</v>
      </c>
      <c r="D17" s="20">
        <f t="shared" si="0"/>
        <v>1.5579452857167468</v>
      </c>
      <c r="E17" s="21">
        <v>6</v>
      </c>
      <c r="F17" s="20">
        <f t="shared" si="1"/>
        <v>1.464468568573742</v>
      </c>
      <c r="G17" s="21">
        <v>0</v>
      </c>
      <c r="H17" s="20">
        <f t="shared" si="7"/>
        <v>1.464468568573742</v>
      </c>
      <c r="I17" s="21">
        <v>10</v>
      </c>
      <c r="J17" s="22">
        <f t="shared" si="2"/>
        <v>15.400000000000006</v>
      </c>
      <c r="K17" s="20">
        <f t="shared" si="8"/>
        <v>1.3180217117163677</v>
      </c>
      <c r="L17" s="23">
        <f t="shared" si="3"/>
        <v>5.7776294212224341E-2</v>
      </c>
      <c r="M17" s="20">
        <f t="shared" si="4"/>
        <v>1.6379290527694539</v>
      </c>
      <c r="N17" s="21">
        <v>63.8</v>
      </c>
      <c r="O17" s="21">
        <v>45.5</v>
      </c>
      <c r="P17" s="21">
        <f t="shared" si="5"/>
        <v>2.2967005179492559</v>
      </c>
      <c r="Q17" s="115">
        <f t="shared" si="6"/>
        <v>3.5998440720207775E-2</v>
      </c>
      <c r="R17" s="119"/>
    </row>
    <row r="18" spans="1:18" ht="13.8" customHeight="1" x14ac:dyDescent="0.25">
      <c r="A18" s="19">
        <v>1983</v>
      </c>
      <c r="B18" s="20">
        <v>1.6027553594216135</v>
      </c>
      <c r="C18" s="21">
        <v>0</v>
      </c>
      <c r="D18" s="20">
        <f t="shared" si="0"/>
        <v>1.6027553594216135</v>
      </c>
      <c r="E18" s="21">
        <v>6</v>
      </c>
      <c r="F18" s="20">
        <f t="shared" si="1"/>
        <v>1.5065900378563166</v>
      </c>
      <c r="G18" s="21">
        <v>0</v>
      </c>
      <c r="H18" s="20">
        <f t="shared" si="7"/>
        <v>1.5065900378563166</v>
      </c>
      <c r="I18" s="21">
        <v>10</v>
      </c>
      <c r="J18" s="22">
        <f t="shared" si="2"/>
        <v>15.400000000000006</v>
      </c>
      <c r="K18" s="20">
        <f t="shared" si="8"/>
        <v>1.3559310340706849</v>
      </c>
      <c r="L18" s="23">
        <f t="shared" si="3"/>
        <v>5.9438072726386189E-2</v>
      </c>
      <c r="M18" s="20">
        <f t="shared" si="4"/>
        <v>1.6850396427566852</v>
      </c>
      <c r="N18" s="21">
        <v>63.8</v>
      </c>
      <c r="O18" s="21">
        <v>45.5</v>
      </c>
      <c r="P18" s="21">
        <f t="shared" si="5"/>
        <v>2.3627588836895939</v>
      </c>
      <c r="Q18" s="115">
        <f t="shared" si="6"/>
        <v>3.7033838302344732E-2</v>
      </c>
      <c r="R18" s="119"/>
    </row>
    <row r="19" spans="1:18" ht="13.8" customHeight="1" x14ac:dyDescent="0.25">
      <c r="A19" s="19">
        <v>1984</v>
      </c>
      <c r="B19" s="20">
        <v>1.7217116286154308</v>
      </c>
      <c r="C19" s="21">
        <v>0</v>
      </c>
      <c r="D19" s="20">
        <f t="shared" si="0"/>
        <v>1.7217116286154308</v>
      </c>
      <c r="E19" s="21">
        <v>6</v>
      </c>
      <c r="F19" s="20">
        <f t="shared" si="1"/>
        <v>1.618408930898505</v>
      </c>
      <c r="G19" s="21">
        <v>0</v>
      </c>
      <c r="H19" s="20">
        <f t="shared" si="7"/>
        <v>1.618408930898505</v>
      </c>
      <c r="I19" s="21">
        <v>10</v>
      </c>
      <c r="J19" s="22">
        <f t="shared" si="2"/>
        <v>15.400000000000006</v>
      </c>
      <c r="K19" s="20">
        <f t="shared" si="8"/>
        <v>1.4565680378086545</v>
      </c>
      <c r="L19" s="23">
        <f t="shared" si="3"/>
        <v>6.3849557821749239E-2</v>
      </c>
      <c r="M19" s="20">
        <f t="shared" si="4"/>
        <v>1.81010303946768</v>
      </c>
      <c r="N19" s="21">
        <v>63.8</v>
      </c>
      <c r="O19" s="21">
        <v>45.5</v>
      </c>
      <c r="P19" s="21">
        <f t="shared" si="5"/>
        <v>2.5381225036931423</v>
      </c>
      <c r="Q19" s="115">
        <f t="shared" si="6"/>
        <v>3.9782484383905053E-2</v>
      </c>
      <c r="R19" s="119"/>
    </row>
    <row r="20" spans="1:18" ht="13.8" customHeight="1" x14ac:dyDescent="0.25">
      <c r="A20" s="19">
        <v>1985</v>
      </c>
      <c r="B20" s="20">
        <v>1.8513079432707384</v>
      </c>
      <c r="C20" s="21">
        <v>0</v>
      </c>
      <c r="D20" s="20">
        <f t="shared" si="0"/>
        <v>1.8513079432707384</v>
      </c>
      <c r="E20" s="21">
        <v>6</v>
      </c>
      <c r="F20" s="20">
        <f t="shared" si="1"/>
        <v>1.7402294666744942</v>
      </c>
      <c r="G20" s="21">
        <v>0</v>
      </c>
      <c r="H20" s="20">
        <f t="shared" si="7"/>
        <v>1.7402294666744942</v>
      </c>
      <c r="I20" s="21">
        <v>10</v>
      </c>
      <c r="J20" s="22">
        <f t="shared" si="2"/>
        <v>15.400000000000006</v>
      </c>
      <c r="K20" s="20">
        <f t="shared" si="8"/>
        <v>1.5662065200070447</v>
      </c>
      <c r="L20" s="23">
        <f t="shared" si="3"/>
        <v>6.8655628274281413E-2</v>
      </c>
      <c r="M20" s="20">
        <f t="shared" si="4"/>
        <v>1.9463527337617408</v>
      </c>
      <c r="N20" s="21">
        <v>63.8</v>
      </c>
      <c r="O20" s="21">
        <v>45.5</v>
      </c>
      <c r="P20" s="21">
        <f t="shared" si="5"/>
        <v>2.7291715255823967</v>
      </c>
      <c r="Q20" s="115">
        <f t="shared" si="6"/>
        <v>4.27769831595987E-2</v>
      </c>
      <c r="R20" s="119"/>
    </row>
    <row r="21" spans="1:18" ht="13.8" customHeight="1" x14ac:dyDescent="0.25">
      <c r="A21" s="13">
        <v>1986</v>
      </c>
      <c r="B21" s="83">
        <v>1.1888253113429821</v>
      </c>
      <c r="C21" s="15">
        <v>0</v>
      </c>
      <c r="D21" s="16">
        <f t="shared" si="0"/>
        <v>1.1888253113429821</v>
      </c>
      <c r="E21" s="15">
        <v>6</v>
      </c>
      <c r="F21" s="16">
        <f t="shared" si="1"/>
        <v>1.1174957926624032</v>
      </c>
      <c r="G21" s="15">
        <v>0</v>
      </c>
      <c r="H21" s="16">
        <f t="shared" si="7"/>
        <v>1.1174957926624032</v>
      </c>
      <c r="I21" s="15">
        <v>10</v>
      </c>
      <c r="J21" s="17">
        <f t="shared" si="2"/>
        <v>15.400000000000006</v>
      </c>
      <c r="K21" s="16">
        <f t="shared" si="8"/>
        <v>1.0057462133961628</v>
      </c>
      <c r="L21" s="18">
        <f t="shared" si="3"/>
        <v>4.4087505244763299E-2</v>
      </c>
      <c r="M21" s="16">
        <f t="shared" si="4"/>
        <v>1.249858729936417</v>
      </c>
      <c r="N21" s="15">
        <v>63.8</v>
      </c>
      <c r="O21" s="15">
        <v>45.5</v>
      </c>
      <c r="P21" s="15">
        <f t="shared" si="5"/>
        <v>1.7525491641745803</v>
      </c>
      <c r="Q21" s="114">
        <f t="shared" si="6"/>
        <v>2.7469422635965208E-2</v>
      </c>
      <c r="R21" s="119"/>
    </row>
    <row r="22" spans="1:18" ht="13.8" customHeight="1" x14ac:dyDescent="0.25">
      <c r="A22" s="13">
        <v>1987</v>
      </c>
      <c r="B22" s="83">
        <v>1.4407872193209337</v>
      </c>
      <c r="C22" s="15">
        <v>0</v>
      </c>
      <c r="D22" s="16">
        <f t="shared" si="0"/>
        <v>1.4407872193209337</v>
      </c>
      <c r="E22" s="15">
        <v>6</v>
      </c>
      <c r="F22" s="16">
        <f t="shared" si="1"/>
        <v>1.3543399861616776</v>
      </c>
      <c r="G22" s="15">
        <v>0</v>
      </c>
      <c r="H22" s="16">
        <f t="shared" si="7"/>
        <v>1.3543399861616776</v>
      </c>
      <c r="I22" s="15">
        <v>10</v>
      </c>
      <c r="J22" s="17">
        <f t="shared" si="2"/>
        <v>15.40000000000002</v>
      </c>
      <c r="K22" s="16">
        <f t="shared" si="8"/>
        <v>1.2189059875455097</v>
      </c>
      <c r="L22" s="18">
        <f t="shared" si="3"/>
        <v>5.3431495344460699E-2</v>
      </c>
      <c r="M22" s="16">
        <f t="shared" si="4"/>
        <v>1.5147561772677884</v>
      </c>
      <c r="N22" s="15">
        <v>63.8</v>
      </c>
      <c r="O22" s="15">
        <v>45.5</v>
      </c>
      <c r="P22" s="15">
        <f t="shared" si="5"/>
        <v>2.123987782630437</v>
      </c>
      <c r="Q22" s="114">
        <f t="shared" si="6"/>
        <v>3.3291344555336007E-2</v>
      </c>
      <c r="R22" s="119"/>
    </row>
    <row r="23" spans="1:18" ht="13.8" customHeight="1" x14ac:dyDescent="0.25">
      <c r="A23" s="13">
        <v>1988</v>
      </c>
      <c r="B23" s="83">
        <v>1.1190518363732087</v>
      </c>
      <c r="C23" s="15">
        <v>0</v>
      </c>
      <c r="D23" s="16">
        <f t="shared" si="0"/>
        <v>1.1190518363732087</v>
      </c>
      <c r="E23" s="15">
        <v>6</v>
      </c>
      <c r="F23" s="16">
        <f t="shared" si="1"/>
        <v>1.0519087261908162</v>
      </c>
      <c r="G23" s="15">
        <v>0</v>
      </c>
      <c r="H23" s="16">
        <f t="shared" si="7"/>
        <v>1.0519087261908162</v>
      </c>
      <c r="I23" s="15">
        <v>10</v>
      </c>
      <c r="J23" s="17">
        <f t="shared" si="2"/>
        <v>15.399999999999991</v>
      </c>
      <c r="K23" s="16">
        <f t="shared" si="8"/>
        <v>0.94671785357173466</v>
      </c>
      <c r="L23" s="18">
        <f t="shared" si="3"/>
        <v>4.1499960704514394E-2</v>
      </c>
      <c r="M23" s="16">
        <f t="shared" si="4"/>
        <v>1.1765031359926308</v>
      </c>
      <c r="N23" s="15">
        <v>63.8</v>
      </c>
      <c r="O23" s="15">
        <v>45.5</v>
      </c>
      <c r="P23" s="15">
        <f t="shared" si="5"/>
        <v>1.6496901115676887</v>
      </c>
      <c r="Q23" s="114">
        <f t="shared" si="6"/>
        <v>2.5857211780057818E-2</v>
      </c>
      <c r="R23" s="119"/>
    </row>
    <row r="24" spans="1:18" ht="13.8" customHeight="1" x14ac:dyDescent="0.25">
      <c r="A24" s="13">
        <v>1989</v>
      </c>
      <c r="B24" s="83">
        <v>1.0607466584728833</v>
      </c>
      <c r="C24" s="15">
        <v>0</v>
      </c>
      <c r="D24" s="16">
        <f t="shared" si="0"/>
        <v>1.0607466584728833</v>
      </c>
      <c r="E24" s="15">
        <v>6</v>
      </c>
      <c r="F24" s="16">
        <f t="shared" si="1"/>
        <v>0.99710185896451031</v>
      </c>
      <c r="G24" s="15">
        <v>0</v>
      </c>
      <c r="H24" s="16">
        <f t="shared" si="7"/>
        <v>0.99710185896451031</v>
      </c>
      <c r="I24" s="15">
        <v>10</v>
      </c>
      <c r="J24" s="17">
        <f t="shared" si="2"/>
        <v>15.399999999999991</v>
      </c>
      <c r="K24" s="16">
        <f t="shared" si="8"/>
        <v>0.89739167306805934</v>
      </c>
      <c r="L24" s="18">
        <f t="shared" si="3"/>
        <v>3.9337717175586165E-2</v>
      </c>
      <c r="M24" s="16">
        <f t="shared" si="4"/>
        <v>1.1152046130692799</v>
      </c>
      <c r="N24" s="15">
        <v>63.8</v>
      </c>
      <c r="O24" s="15">
        <v>45.5</v>
      </c>
      <c r="P24" s="15">
        <f t="shared" si="5"/>
        <v>1.5637374574465945</v>
      </c>
      <c r="Q24" s="114">
        <f t="shared" si="6"/>
        <v>2.450999149602813E-2</v>
      </c>
      <c r="R24" s="119"/>
    </row>
    <row r="25" spans="1:18" ht="13.8" customHeight="1" x14ac:dyDescent="0.25">
      <c r="A25" s="13">
        <v>1990</v>
      </c>
      <c r="B25" s="83">
        <v>1.2587785649177232</v>
      </c>
      <c r="C25" s="15">
        <v>0</v>
      </c>
      <c r="D25" s="16">
        <f t="shared" si="0"/>
        <v>1.2587785649177232</v>
      </c>
      <c r="E25" s="15">
        <v>6</v>
      </c>
      <c r="F25" s="16">
        <f t="shared" si="1"/>
        <v>1.1832518510226597</v>
      </c>
      <c r="G25" s="15">
        <v>0</v>
      </c>
      <c r="H25" s="16">
        <f t="shared" si="7"/>
        <v>1.1832518510226597</v>
      </c>
      <c r="I25" s="15">
        <v>10</v>
      </c>
      <c r="J25" s="17">
        <f t="shared" si="2"/>
        <v>15.400000000000006</v>
      </c>
      <c r="K25" s="16">
        <f t="shared" si="8"/>
        <v>1.0649266659203938</v>
      </c>
      <c r="L25" s="18">
        <f t="shared" si="3"/>
        <v>4.6681716862263835E-2</v>
      </c>
      <c r="M25" s="16">
        <f t="shared" si="4"/>
        <v>1.3234033321867484</v>
      </c>
      <c r="N25" s="15">
        <v>63.8</v>
      </c>
      <c r="O25" s="15">
        <v>45.5</v>
      </c>
      <c r="P25" s="15">
        <f t="shared" si="5"/>
        <v>1.8556732438135064</v>
      </c>
      <c r="Q25" s="114">
        <f t="shared" si="6"/>
        <v>2.9085787520587877E-2</v>
      </c>
      <c r="R25" s="119"/>
    </row>
    <row r="26" spans="1:18" ht="13.8" customHeight="1" x14ac:dyDescent="0.25">
      <c r="A26" s="19">
        <v>1991</v>
      </c>
      <c r="B26" s="20">
        <v>1.466716635173358</v>
      </c>
      <c r="C26" s="21">
        <v>0</v>
      </c>
      <c r="D26" s="20">
        <f t="shared" si="0"/>
        <v>1.466716635173358</v>
      </c>
      <c r="E26" s="21">
        <v>6</v>
      </c>
      <c r="F26" s="20">
        <f t="shared" si="1"/>
        <v>1.3787136370629565</v>
      </c>
      <c r="G26" s="21">
        <v>0</v>
      </c>
      <c r="H26" s="20">
        <f t="shared" si="7"/>
        <v>1.3787136370629565</v>
      </c>
      <c r="I26" s="21">
        <v>10</v>
      </c>
      <c r="J26" s="22">
        <f t="shared" si="2"/>
        <v>15.400000000000006</v>
      </c>
      <c r="K26" s="20">
        <f t="shared" si="8"/>
        <v>1.2408422733566609</v>
      </c>
      <c r="L26" s="23">
        <f t="shared" si="3"/>
        <v>5.4393085955360479E-2</v>
      </c>
      <c r="M26" s="20">
        <f t="shared" si="4"/>
        <v>1.5420167902914919</v>
      </c>
      <c r="N26" s="21">
        <v>63.8</v>
      </c>
      <c r="O26" s="21">
        <v>45.5</v>
      </c>
      <c r="P26" s="21">
        <f t="shared" si="5"/>
        <v>2.1622125542988391</v>
      </c>
      <c r="Q26" s="115">
        <f t="shared" si="6"/>
        <v>3.3890478907505316E-2</v>
      </c>
      <c r="R26" s="119"/>
    </row>
    <row r="27" spans="1:18" ht="13.8" customHeight="1" x14ac:dyDescent="0.25">
      <c r="A27" s="19">
        <v>1992</v>
      </c>
      <c r="B27" s="20">
        <v>1.5362009233380309</v>
      </c>
      <c r="C27" s="21">
        <v>0</v>
      </c>
      <c r="D27" s="20">
        <f t="shared" si="0"/>
        <v>1.5362009233380309</v>
      </c>
      <c r="E27" s="21">
        <v>6</v>
      </c>
      <c r="F27" s="20">
        <f t="shared" si="1"/>
        <v>1.4440288679377491</v>
      </c>
      <c r="G27" s="21">
        <v>0</v>
      </c>
      <c r="H27" s="20">
        <f t="shared" si="7"/>
        <v>1.4440288679377491</v>
      </c>
      <c r="I27" s="21">
        <v>10</v>
      </c>
      <c r="J27" s="22">
        <f t="shared" si="2"/>
        <v>15.400000000000006</v>
      </c>
      <c r="K27" s="20">
        <f t="shared" si="8"/>
        <v>1.2996259811439741</v>
      </c>
      <c r="L27" s="23">
        <f t="shared" si="3"/>
        <v>5.6969906022749546E-2</v>
      </c>
      <c r="M27" s="20">
        <f t="shared" si="4"/>
        <v>1.6150683507919381</v>
      </c>
      <c r="N27" s="21">
        <v>63.8</v>
      </c>
      <c r="O27" s="21">
        <v>45.5</v>
      </c>
      <c r="P27" s="21">
        <f t="shared" si="5"/>
        <v>2.2646452918796842</v>
      </c>
      <c r="Q27" s="115">
        <f t="shared" si="6"/>
        <v>3.5496007709712923E-2</v>
      </c>
      <c r="R27" s="119"/>
    </row>
    <row r="28" spans="1:18" ht="13.8" customHeight="1" x14ac:dyDescent="0.25">
      <c r="A28" s="19">
        <v>1993</v>
      </c>
      <c r="B28" s="20">
        <v>1.2012849397706096</v>
      </c>
      <c r="C28" s="21">
        <v>0</v>
      </c>
      <c r="D28" s="20">
        <f t="shared" si="0"/>
        <v>1.2012849397706096</v>
      </c>
      <c r="E28" s="21">
        <v>6</v>
      </c>
      <c r="F28" s="20">
        <f t="shared" si="1"/>
        <v>1.1292078433843731</v>
      </c>
      <c r="G28" s="21">
        <v>0</v>
      </c>
      <c r="H28" s="20">
        <f t="shared" si="7"/>
        <v>1.1292078433843731</v>
      </c>
      <c r="I28" s="21">
        <v>10</v>
      </c>
      <c r="J28" s="22">
        <f t="shared" si="2"/>
        <v>15.399999999999991</v>
      </c>
      <c r="K28" s="20">
        <f t="shared" si="8"/>
        <v>1.0162870590459359</v>
      </c>
      <c r="L28" s="23">
        <f t="shared" si="3"/>
        <v>4.454956971160267E-2</v>
      </c>
      <c r="M28" s="20">
        <f t="shared" si="4"/>
        <v>1.2629580265390798</v>
      </c>
      <c r="N28" s="21">
        <v>63.8</v>
      </c>
      <c r="O28" s="21">
        <v>45.5</v>
      </c>
      <c r="P28" s="21">
        <f t="shared" si="5"/>
        <v>1.7709169690811712</v>
      </c>
      <c r="Q28" s="115">
        <f t="shared" si="6"/>
        <v>2.7757319264595161E-2</v>
      </c>
      <c r="R28" s="119"/>
    </row>
    <row r="29" spans="1:18" ht="13.8" customHeight="1" x14ac:dyDescent="0.25">
      <c r="A29" s="19">
        <v>1994</v>
      </c>
      <c r="B29" s="20">
        <v>1.8361924717958062</v>
      </c>
      <c r="C29" s="21">
        <v>0</v>
      </c>
      <c r="D29" s="20">
        <f t="shared" si="0"/>
        <v>1.8361924717958062</v>
      </c>
      <c r="E29" s="21">
        <v>6</v>
      </c>
      <c r="F29" s="20">
        <f t="shared" si="1"/>
        <v>1.7260209234880579</v>
      </c>
      <c r="G29" s="21">
        <v>0</v>
      </c>
      <c r="H29" s="20">
        <f t="shared" si="7"/>
        <v>1.7260209234880579</v>
      </c>
      <c r="I29" s="21">
        <v>10</v>
      </c>
      <c r="J29" s="22">
        <f t="shared" si="2"/>
        <v>15.400000000000006</v>
      </c>
      <c r="K29" s="20">
        <f t="shared" si="8"/>
        <v>1.5534188311392521</v>
      </c>
      <c r="L29" s="23">
        <f t="shared" si="3"/>
        <v>6.8095072049939823E-2</v>
      </c>
      <c r="M29" s="20">
        <f t="shared" si="4"/>
        <v>1.9304612450797689</v>
      </c>
      <c r="N29" s="21">
        <v>63.8</v>
      </c>
      <c r="O29" s="21">
        <v>45.5</v>
      </c>
      <c r="P29" s="21">
        <f t="shared" si="5"/>
        <v>2.7068885150788851</v>
      </c>
      <c r="Q29" s="115">
        <f t="shared" si="6"/>
        <v>4.2427719672082836E-2</v>
      </c>
      <c r="R29" s="119"/>
    </row>
    <row r="30" spans="1:18" ht="13.8" customHeight="1" x14ac:dyDescent="0.25">
      <c r="A30" s="19">
        <v>1995</v>
      </c>
      <c r="B30" s="20">
        <v>1.6487235900764186</v>
      </c>
      <c r="C30" s="21">
        <v>0</v>
      </c>
      <c r="D30" s="20">
        <f t="shared" si="0"/>
        <v>1.6487235900764186</v>
      </c>
      <c r="E30" s="21">
        <v>6</v>
      </c>
      <c r="F30" s="20">
        <f t="shared" si="1"/>
        <v>1.5498001746718335</v>
      </c>
      <c r="G30" s="21">
        <v>0</v>
      </c>
      <c r="H30" s="20">
        <f t="shared" si="7"/>
        <v>1.5498001746718335</v>
      </c>
      <c r="I30" s="21">
        <v>10</v>
      </c>
      <c r="J30" s="22">
        <f t="shared" si="2"/>
        <v>15.400000000000006</v>
      </c>
      <c r="K30" s="20">
        <f t="shared" si="8"/>
        <v>1.3948201572046501</v>
      </c>
      <c r="L30" s="23">
        <f t="shared" si="3"/>
        <v>6.114280141171069E-2</v>
      </c>
      <c r="M30" s="20">
        <f t="shared" si="4"/>
        <v>1.7333678486212922</v>
      </c>
      <c r="N30" s="21">
        <v>63.8</v>
      </c>
      <c r="O30" s="21">
        <v>45.5</v>
      </c>
      <c r="P30" s="21">
        <f t="shared" si="5"/>
        <v>2.4305245877371084</v>
      </c>
      <c r="Q30" s="115">
        <f t="shared" si="6"/>
        <v>3.809599667299543E-2</v>
      </c>
      <c r="R30" s="119"/>
    </row>
    <row r="31" spans="1:18" ht="13.8" customHeight="1" x14ac:dyDescent="0.25">
      <c r="A31" s="13">
        <v>1996</v>
      </c>
      <c r="B31" s="83">
        <v>1.2668872312889601</v>
      </c>
      <c r="C31" s="15">
        <v>0</v>
      </c>
      <c r="D31" s="16">
        <f t="shared" si="0"/>
        <v>1.2668872312889601</v>
      </c>
      <c r="E31" s="15">
        <v>6</v>
      </c>
      <c r="F31" s="16">
        <f t="shared" si="1"/>
        <v>1.1908739974116225</v>
      </c>
      <c r="G31" s="15">
        <v>0</v>
      </c>
      <c r="H31" s="16">
        <f t="shared" si="7"/>
        <v>1.1908739974116225</v>
      </c>
      <c r="I31" s="15">
        <v>10</v>
      </c>
      <c r="J31" s="17">
        <f t="shared" si="2"/>
        <v>15.400000000000006</v>
      </c>
      <c r="K31" s="16">
        <f t="shared" si="8"/>
        <v>1.0717865976704601</v>
      </c>
      <c r="L31" s="18">
        <f t="shared" si="3"/>
        <v>4.6982426199253045E-2</v>
      </c>
      <c r="M31" s="16">
        <f t="shared" si="4"/>
        <v>1.3319282915357242</v>
      </c>
      <c r="N31" s="15">
        <v>63.8</v>
      </c>
      <c r="O31" s="15">
        <v>45.5</v>
      </c>
      <c r="P31" s="15">
        <f t="shared" si="5"/>
        <v>1.8676269230764659</v>
      </c>
      <c r="Q31" s="114">
        <f t="shared" si="6"/>
        <v>2.927314926452141E-2</v>
      </c>
      <c r="R31" s="119"/>
    </row>
    <row r="32" spans="1:18" ht="13.8" customHeight="1" x14ac:dyDescent="0.25">
      <c r="A32" s="13">
        <v>1997</v>
      </c>
      <c r="B32" s="83">
        <v>1.3732881368353171</v>
      </c>
      <c r="C32" s="15">
        <v>0</v>
      </c>
      <c r="D32" s="16">
        <f t="shared" si="0"/>
        <v>1.3732881368353171</v>
      </c>
      <c r="E32" s="15">
        <v>6</v>
      </c>
      <c r="F32" s="16">
        <f t="shared" si="1"/>
        <v>1.2908908486251982</v>
      </c>
      <c r="G32" s="15">
        <v>0</v>
      </c>
      <c r="H32" s="16">
        <f t="shared" si="7"/>
        <v>1.2908908486251982</v>
      </c>
      <c r="I32" s="15">
        <v>10</v>
      </c>
      <c r="J32" s="17">
        <f t="shared" si="2"/>
        <v>15.399999999999977</v>
      </c>
      <c r="K32" s="16">
        <f t="shared" si="8"/>
        <v>1.1618017637626785</v>
      </c>
      <c r="L32" s="18">
        <f t="shared" si="3"/>
        <v>5.0928296493706456E-2</v>
      </c>
      <c r="M32" s="16">
        <f t="shared" si="4"/>
        <v>1.4437917414483312</v>
      </c>
      <c r="N32" s="15">
        <v>63.8</v>
      </c>
      <c r="O32" s="15">
        <v>45.5</v>
      </c>
      <c r="P32" s="15">
        <f t="shared" si="5"/>
        <v>2.0244816066901876</v>
      </c>
      <c r="Q32" s="114">
        <f t="shared" si="6"/>
        <v>3.1731686625238051E-2</v>
      </c>
      <c r="R32" s="119"/>
    </row>
    <row r="33" spans="1:18" ht="13.8" customHeight="1" x14ac:dyDescent="0.25">
      <c r="A33" s="13">
        <v>1998</v>
      </c>
      <c r="B33" s="83">
        <v>1.1104224254386763</v>
      </c>
      <c r="C33" s="15">
        <v>0</v>
      </c>
      <c r="D33" s="16">
        <f t="shared" si="0"/>
        <v>1.1104224254386763</v>
      </c>
      <c r="E33" s="15">
        <v>6</v>
      </c>
      <c r="F33" s="16">
        <f t="shared" si="1"/>
        <v>1.0437970799123557</v>
      </c>
      <c r="G33" s="15">
        <v>0</v>
      </c>
      <c r="H33" s="16">
        <f t="shared" si="7"/>
        <v>1.0437970799123557</v>
      </c>
      <c r="I33" s="15">
        <v>10</v>
      </c>
      <c r="J33" s="17">
        <f t="shared" si="2"/>
        <v>15.400000000000006</v>
      </c>
      <c r="K33" s="16">
        <f t="shared" si="8"/>
        <v>0.93941737192112018</v>
      </c>
      <c r="L33" s="18">
        <f t="shared" si="3"/>
        <v>4.1179939591062802E-2</v>
      </c>
      <c r="M33" s="16">
        <f t="shared" si="4"/>
        <v>1.1674306974368349</v>
      </c>
      <c r="N33" s="15">
        <v>63.8</v>
      </c>
      <c r="O33" s="15">
        <v>45.5</v>
      </c>
      <c r="P33" s="15">
        <f t="shared" si="5"/>
        <v>1.6369687581641772</v>
      </c>
      <c r="Q33" s="114">
        <f t="shared" si="6"/>
        <v>2.5657817526084283E-2</v>
      </c>
      <c r="R33" s="119"/>
    </row>
    <row r="34" spans="1:18" ht="13.8" customHeight="1" x14ac:dyDescent="0.25">
      <c r="A34" s="13">
        <v>1999</v>
      </c>
      <c r="B34" s="83">
        <v>1.2231846721208757</v>
      </c>
      <c r="C34" s="15">
        <v>0</v>
      </c>
      <c r="D34" s="16">
        <f t="shared" si="0"/>
        <v>1.2231846721208757</v>
      </c>
      <c r="E34" s="15">
        <v>6</v>
      </c>
      <c r="F34" s="16">
        <f t="shared" si="1"/>
        <v>1.1497935917936231</v>
      </c>
      <c r="G34" s="15">
        <v>0</v>
      </c>
      <c r="H34" s="16">
        <f t="shared" si="7"/>
        <v>1.1497935917936231</v>
      </c>
      <c r="I34" s="15">
        <v>10</v>
      </c>
      <c r="J34" s="17">
        <f t="shared" si="2"/>
        <v>15.40000000000002</v>
      </c>
      <c r="K34" s="16">
        <f t="shared" si="8"/>
        <v>1.0348142326142606</v>
      </c>
      <c r="L34" s="18">
        <f t="shared" si="3"/>
        <v>4.5361719785830604E-2</v>
      </c>
      <c r="M34" s="16">
        <f t="shared" si="4"/>
        <v>1.2859820750684046</v>
      </c>
      <c r="N34" s="15">
        <v>63.8</v>
      </c>
      <c r="O34" s="15">
        <v>45.5</v>
      </c>
      <c r="P34" s="15">
        <f t="shared" si="5"/>
        <v>1.8032012393266859</v>
      </c>
      <c r="Q34" s="114">
        <f t="shared" si="6"/>
        <v>2.8263342309195704E-2</v>
      </c>
      <c r="R34" s="119"/>
    </row>
    <row r="35" spans="1:18" ht="13.8" customHeight="1" x14ac:dyDescent="0.25">
      <c r="A35" s="13">
        <v>2000</v>
      </c>
      <c r="B35" s="83">
        <v>1.1629510856100715</v>
      </c>
      <c r="C35" s="15">
        <v>0</v>
      </c>
      <c r="D35" s="16">
        <f t="shared" si="0"/>
        <v>1.1629510856100715</v>
      </c>
      <c r="E35" s="15">
        <v>6</v>
      </c>
      <c r="F35" s="16">
        <f t="shared" si="1"/>
        <v>1.0931740204734672</v>
      </c>
      <c r="G35" s="15">
        <v>0</v>
      </c>
      <c r="H35" s="16">
        <f t="shared" si="7"/>
        <v>1.0931740204734672</v>
      </c>
      <c r="I35" s="15">
        <v>10</v>
      </c>
      <c r="J35" s="17">
        <f t="shared" si="2"/>
        <v>15.400000000000006</v>
      </c>
      <c r="K35" s="16">
        <f t="shared" si="8"/>
        <v>0.98385661842612049</v>
      </c>
      <c r="L35" s="18">
        <f t="shared" si="3"/>
        <v>4.3127961355665559E-2</v>
      </c>
      <c r="M35" s="16">
        <f t="shared" si="4"/>
        <v>1.2226561404524408</v>
      </c>
      <c r="N35" s="15">
        <v>63.8</v>
      </c>
      <c r="O35" s="15">
        <v>45.5</v>
      </c>
      <c r="P35" s="15">
        <f t="shared" si="5"/>
        <v>1.7144057529860599</v>
      </c>
      <c r="Q35" s="114">
        <f t="shared" si="6"/>
        <v>2.6871563526427271E-2</v>
      </c>
      <c r="R35" s="119"/>
    </row>
    <row r="36" spans="1:18" ht="13.8" customHeight="1" x14ac:dyDescent="0.25">
      <c r="A36" s="19">
        <v>2001</v>
      </c>
      <c r="B36" s="20">
        <v>1.0009820706018411</v>
      </c>
      <c r="C36" s="21">
        <v>0</v>
      </c>
      <c r="D36" s="20">
        <f t="shared" si="0"/>
        <v>1.0009820706018411</v>
      </c>
      <c r="E36" s="21">
        <v>6</v>
      </c>
      <c r="F36" s="20">
        <f t="shared" si="1"/>
        <v>0.9409231463657306</v>
      </c>
      <c r="G36" s="21">
        <v>0</v>
      </c>
      <c r="H36" s="20">
        <f t="shared" si="7"/>
        <v>0.9409231463657306</v>
      </c>
      <c r="I36" s="21">
        <v>10</v>
      </c>
      <c r="J36" s="22">
        <f t="shared" si="2"/>
        <v>15.400000000000006</v>
      </c>
      <c r="K36" s="20">
        <f t="shared" si="8"/>
        <v>0.84683083172915752</v>
      </c>
      <c r="L36" s="23">
        <f t="shared" si="3"/>
        <v>3.712135152785348E-2</v>
      </c>
      <c r="M36" s="20">
        <f t="shared" si="4"/>
        <v>1.0523717551388823</v>
      </c>
      <c r="N36" s="21">
        <v>63.8</v>
      </c>
      <c r="O36" s="21">
        <v>45.5</v>
      </c>
      <c r="P36" s="21">
        <f t="shared" si="5"/>
        <v>1.4756333621507844</v>
      </c>
      <c r="Q36" s="115">
        <f t="shared" si="6"/>
        <v>2.3129049563491919E-2</v>
      </c>
      <c r="R36" s="119"/>
    </row>
    <row r="37" spans="1:18" ht="13.8" customHeight="1" x14ac:dyDescent="0.25">
      <c r="A37" s="19">
        <v>2002</v>
      </c>
      <c r="B37" s="20">
        <v>0.90269636243986762</v>
      </c>
      <c r="C37" s="21">
        <v>0</v>
      </c>
      <c r="D37" s="20">
        <f t="shared" si="0"/>
        <v>0.90269636243986762</v>
      </c>
      <c r="E37" s="21">
        <v>6</v>
      </c>
      <c r="F37" s="20">
        <f t="shared" si="1"/>
        <v>0.84853458069347554</v>
      </c>
      <c r="G37" s="21">
        <v>0</v>
      </c>
      <c r="H37" s="20">
        <f t="shared" si="7"/>
        <v>0.84853458069347554</v>
      </c>
      <c r="I37" s="21">
        <v>10</v>
      </c>
      <c r="J37" s="22">
        <f t="shared" si="2"/>
        <v>15.400000000000006</v>
      </c>
      <c r="K37" s="20">
        <f t="shared" si="8"/>
        <v>0.76368112262412802</v>
      </c>
      <c r="L37" s="23">
        <f t="shared" si="3"/>
        <v>3.3476432772564513E-2</v>
      </c>
      <c r="M37" s="20">
        <f t="shared" si="4"/>
        <v>0.94904013088581762</v>
      </c>
      <c r="N37" s="21">
        <v>63.8</v>
      </c>
      <c r="O37" s="21">
        <v>45.5</v>
      </c>
      <c r="P37" s="21">
        <f t="shared" si="5"/>
        <v>1.3307419857256078</v>
      </c>
      <c r="Q37" s="115">
        <f t="shared" si="6"/>
        <v>2.0858024854633353E-2</v>
      </c>
      <c r="R37" s="119"/>
    </row>
    <row r="38" spans="1:18" ht="13.8" customHeight="1" x14ac:dyDescent="0.25">
      <c r="A38" s="19">
        <v>2003</v>
      </c>
      <c r="B38" s="20">
        <v>0.85090162512892764</v>
      </c>
      <c r="C38" s="21">
        <v>0</v>
      </c>
      <c r="D38" s="20">
        <f t="shared" si="0"/>
        <v>0.85090162512892764</v>
      </c>
      <c r="E38" s="21">
        <v>6</v>
      </c>
      <c r="F38" s="20">
        <f t="shared" si="1"/>
        <v>0.79984752762119193</v>
      </c>
      <c r="G38" s="21">
        <v>0</v>
      </c>
      <c r="H38" s="20">
        <f t="shared" si="7"/>
        <v>0.79984752762119193</v>
      </c>
      <c r="I38" s="21">
        <v>10</v>
      </c>
      <c r="J38" s="22">
        <f t="shared" si="2"/>
        <v>15.40000000000002</v>
      </c>
      <c r="K38" s="20">
        <f t="shared" si="8"/>
        <v>0.71986277485907268</v>
      </c>
      <c r="L38" s="23">
        <f t="shared" si="3"/>
        <v>3.1555628486973047E-2</v>
      </c>
      <c r="M38" s="20">
        <f t="shared" si="4"/>
        <v>0.89458628979144239</v>
      </c>
      <c r="N38" s="21">
        <v>63.8</v>
      </c>
      <c r="O38" s="21">
        <v>45.5</v>
      </c>
      <c r="P38" s="21">
        <f t="shared" si="5"/>
        <v>1.2543869294218466</v>
      </c>
      <c r="Q38" s="115">
        <f t="shared" si="6"/>
        <v>1.966123713827346E-2</v>
      </c>
      <c r="R38" s="119"/>
    </row>
    <row r="39" spans="1:18" ht="13.8" customHeight="1" x14ac:dyDescent="0.25">
      <c r="A39" s="19">
        <v>2004</v>
      </c>
      <c r="B39" s="20">
        <v>0.55207550112290926</v>
      </c>
      <c r="C39" s="21">
        <v>0</v>
      </c>
      <c r="D39" s="20">
        <f t="shared" si="0"/>
        <v>0.55207550112290926</v>
      </c>
      <c r="E39" s="21">
        <v>6</v>
      </c>
      <c r="F39" s="20">
        <f t="shared" si="1"/>
        <v>0.51895097105553467</v>
      </c>
      <c r="G39" s="21">
        <v>0</v>
      </c>
      <c r="H39" s="20">
        <f t="shared" si="7"/>
        <v>0.51895097105553467</v>
      </c>
      <c r="I39" s="21">
        <v>10</v>
      </c>
      <c r="J39" s="22">
        <f t="shared" si="2"/>
        <v>15.400000000000006</v>
      </c>
      <c r="K39" s="20">
        <f t="shared" si="8"/>
        <v>0.46705587394998122</v>
      </c>
      <c r="L39" s="23">
        <f t="shared" si="3"/>
        <v>2.0473682145752601E-2</v>
      </c>
      <c r="M39" s="20">
        <f t="shared" si="4"/>
        <v>0.58041865199101339</v>
      </c>
      <c r="N39" s="21">
        <v>63.8</v>
      </c>
      <c r="O39" s="21">
        <v>45.5</v>
      </c>
      <c r="P39" s="21">
        <f t="shared" si="5"/>
        <v>0.81386175817640993</v>
      </c>
      <c r="Q39" s="115">
        <f t="shared" si="6"/>
        <v>1.2756453889912383E-2</v>
      </c>
      <c r="R39" s="119"/>
    </row>
    <row r="40" spans="1:18" ht="13.8" customHeight="1" x14ac:dyDescent="0.25">
      <c r="A40" s="19">
        <v>2005</v>
      </c>
      <c r="B40" s="20">
        <v>0.66062915382260734</v>
      </c>
      <c r="C40" s="21">
        <v>0</v>
      </c>
      <c r="D40" s="20">
        <f t="shared" si="0"/>
        <v>0.66062915382260734</v>
      </c>
      <c r="E40" s="21">
        <v>6</v>
      </c>
      <c r="F40" s="20">
        <f t="shared" si="1"/>
        <v>0.62099140459325086</v>
      </c>
      <c r="G40" s="21">
        <v>0</v>
      </c>
      <c r="H40" s="20">
        <f t="shared" si="7"/>
        <v>0.62099140459325086</v>
      </c>
      <c r="I40" s="21">
        <v>10</v>
      </c>
      <c r="J40" s="22">
        <f t="shared" si="2"/>
        <v>15.400000000000006</v>
      </c>
      <c r="K40" s="20">
        <f t="shared" si="8"/>
        <v>0.55889226413392579</v>
      </c>
      <c r="L40" s="23">
        <f t="shared" si="3"/>
        <v>2.4499386920939212E-2</v>
      </c>
      <c r="M40" s="20">
        <f t="shared" ref="M40:M45" si="9">+L40*28.3495</f>
        <v>0.69454536951516621</v>
      </c>
      <c r="N40" s="21">
        <v>63.8</v>
      </c>
      <c r="O40" s="21">
        <v>45.5</v>
      </c>
      <c r="P40" s="21">
        <f t="shared" si="5"/>
        <v>0.97388999066082649</v>
      </c>
      <c r="Q40" s="115">
        <f t="shared" si="6"/>
        <v>1.5264733395937719E-2</v>
      </c>
      <c r="R40" s="119"/>
    </row>
    <row r="41" spans="1:18" ht="13.8" customHeight="1" x14ac:dyDescent="0.25">
      <c r="A41" s="13">
        <v>2006</v>
      </c>
      <c r="B41" s="83">
        <v>0.94327442150739027</v>
      </c>
      <c r="C41" s="15">
        <v>0</v>
      </c>
      <c r="D41" s="16">
        <f t="shared" si="0"/>
        <v>0.94327442150739027</v>
      </c>
      <c r="E41" s="15">
        <v>6</v>
      </c>
      <c r="F41" s="16">
        <f t="shared" si="1"/>
        <v>0.88667795621694689</v>
      </c>
      <c r="G41" s="15">
        <v>0</v>
      </c>
      <c r="H41" s="16">
        <f t="shared" si="7"/>
        <v>0.88667795621694689</v>
      </c>
      <c r="I41" s="15">
        <v>10</v>
      </c>
      <c r="J41" s="17">
        <f t="shared" si="2"/>
        <v>15.399999999999991</v>
      </c>
      <c r="K41" s="16">
        <f t="shared" si="8"/>
        <v>0.7980101605952522</v>
      </c>
      <c r="L41" s="18">
        <f t="shared" si="3"/>
        <v>3.4981267313764483E-2</v>
      </c>
      <c r="M41" s="16">
        <f t="shared" si="9"/>
        <v>0.99170143771156616</v>
      </c>
      <c r="N41" s="15">
        <v>63.8</v>
      </c>
      <c r="O41" s="15">
        <v>45.5</v>
      </c>
      <c r="P41" s="15">
        <f t="shared" si="5"/>
        <v>1.3905615763955586</v>
      </c>
      <c r="Q41" s="114">
        <f t="shared" si="6"/>
        <v>2.1795635993660793E-2</v>
      </c>
      <c r="R41" s="119"/>
    </row>
    <row r="42" spans="1:18" ht="13.8" customHeight="1" x14ac:dyDescent="0.25">
      <c r="A42" s="13">
        <v>2007</v>
      </c>
      <c r="B42" s="83">
        <v>0.98366953631266985</v>
      </c>
      <c r="C42" s="15">
        <v>0</v>
      </c>
      <c r="D42" s="16">
        <f t="shared" si="0"/>
        <v>0.98366953631266985</v>
      </c>
      <c r="E42" s="15">
        <v>6</v>
      </c>
      <c r="F42" s="16">
        <f t="shared" si="1"/>
        <v>0.92464936413390963</v>
      </c>
      <c r="G42" s="15">
        <v>0</v>
      </c>
      <c r="H42" s="16">
        <f t="shared" si="7"/>
        <v>0.92464936413390963</v>
      </c>
      <c r="I42" s="15">
        <v>10</v>
      </c>
      <c r="J42" s="17">
        <f t="shared" si="2"/>
        <v>15.400000000000006</v>
      </c>
      <c r="K42" s="16">
        <f t="shared" si="8"/>
        <v>0.8321844277205187</v>
      </c>
      <c r="L42" s="18">
        <f t="shared" si="3"/>
        <v>3.6479317379529586E-2</v>
      </c>
      <c r="M42" s="16">
        <f t="shared" si="9"/>
        <v>1.0341704080509739</v>
      </c>
      <c r="N42" s="15">
        <v>63.8</v>
      </c>
      <c r="O42" s="15">
        <v>45.5</v>
      </c>
      <c r="P42" s="15">
        <f t="shared" si="5"/>
        <v>1.4501114732670797</v>
      </c>
      <c r="Q42" s="114">
        <f t="shared" si="6"/>
        <v>2.2729019957164261E-2</v>
      </c>
      <c r="R42" s="119"/>
    </row>
    <row r="43" spans="1:18" ht="13.8" customHeight="1" x14ac:dyDescent="0.25">
      <c r="A43" s="13">
        <v>2008</v>
      </c>
      <c r="B43" s="83">
        <v>0.99394867529883202</v>
      </c>
      <c r="C43" s="15">
        <v>0</v>
      </c>
      <c r="D43" s="16">
        <f t="shared" si="0"/>
        <v>0.99394867529883202</v>
      </c>
      <c r="E43" s="15">
        <v>6</v>
      </c>
      <c r="F43" s="16">
        <f t="shared" si="1"/>
        <v>0.93431175478090212</v>
      </c>
      <c r="G43" s="15">
        <v>0</v>
      </c>
      <c r="H43" s="16">
        <f t="shared" si="7"/>
        <v>0.93431175478090212</v>
      </c>
      <c r="I43" s="15">
        <v>10</v>
      </c>
      <c r="J43" s="17">
        <f t="shared" si="2"/>
        <v>15.400000000000006</v>
      </c>
      <c r="K43" s="16">
        <f t="shared" si="8"/>
        <v>0.8408805793028119</v>
      </c>
      <c r="L43" s="18">
        <f t="shared" si="3"/>
        <v>3.6860518544780799E-2</v>
      </c>
      <c r="M43" s="16">
        <f t="shared" si="9"/>
        <v>1.0449772704852631</v>
      </c>
      <c r="N43" s="15">
        <v>63.8</v>
      </c>
      <c r="O43" s="15">
        <v>45.5</v>
      </c>
      <c r="P43" s="15">
        <f t="shared" si="5"/>
        <v>1.4652648320210941</v>
      </c>
      <c r="Q43" s="114">
        <f t="shared" si="6"/>
        <v>2.2966533417258531E-2</v>
      </c>
      <c r="R43" s="119"/>
    </row>
    <row r="44" spans="1:18" ht="13.8" customHeight="1" x14ac:dyDescent="0.25">
      <c r="A44" s="13">
        <v>2009</v>
      </c>
      <c r="B44" s="83">
        <v>0.63930977406975587</v>
      </c>
      <c r="C44" s="15">
        <v>0</v>
      </c>
      <c r="D44" s="16">
        <f t="shared" si="0"/>
        <v>0.63930977406975587</v>
      </c>
      <c r="E44" s="15">
        <v>6</v>
      </c>
      <c r="F44" s="16">
        <f t="shared" si="1"/>
        <v>0.60095118762557054</v>
      </c>
      <c r="G44" s="15">
        <v>0</v>
      </c>
      <c r="H44" s="16">
        <f t="shared" si="7"/>
        <v>0.60095118762557054</v>
      </c>
      <c r="I44" s="15">
        <v>10</v>
      </c>
      <c r="J44" s="17">
        <f t="shared" si="2"/>
        <v>15.399999999999991</v>
      </c>
      <c r="K44" s="16">
        <f t="shared" si="8"/>
        <v>0.54085606886301352</v>
      </c>
      <c r="L44" s="18">
        <f t="shared" si="3"/>
        <v>2.3708759183036211E-2</v>
      </c>
      <c r="M44" s="16">
        <f t="shared" si="9"/>
        <v>0.67213146845948502</v>
      </c>
      <c r="N44" s="15">
        <v>63.8</v>
      </c>
      <c r="O44" s="15">
        <v>45.5</v>
      </c>
      <c r="P44" s="15">
        <f t="shared" si="5"/>
        <v>0.94246126786187123</v>
      </c>
      <c r="Q44" s="114">
        <f t="shared" si="6"/>
        <v>1.4772120185922747E-2</v>
      </c>
      <c r="R44" s="119"/>
    </row>
    <row r="45" spans="1:18" ht="13.8" customHeight="1" x14ac:dyDescent="0.25">
      <c r="A45" s="13">
        <v>2010</v>
      </c>
      <c r="B45" s="83">
        <v>0.83489033439420945</v>
      </c>
      <c r="C45" s="15">
        <v>0</v>
      </c>
      <c r="D45" s="16">
        <f t="shared" si="0"/>
        <v>0.83489033439420945</v>
      </c>
      <c r="E45" s="15">
        <v>6</v>
      </c>
      <c r="F45" s="16">
        <f t="shared" si="1"/>
        <v>0.78479691433055687</v>
      </c>
      <c r="G45" s="15">
        <v>0</v>
      </c>
      <c r="H45" s="16">
        <f t="shared" si="7"/>
        <v>0.78479691433055687</v>
      </c>
      <c r="I45" s="15">
        <v>10</v>
      </c>
      <c r="J45" s="17">
        <f t="shared" si="2"/>
        <v>15.400000000000006</v>
      </c>
      <c r="K45" s="16">
        <f t="shared" si="8"/>
        <v>0.70631722289750121</v>
      </c>
      <c r="L45" s="18">
        <f t="shared" si="3"/>
        <v>3.096185086673978E-2</v>
      </c>
      <c r="M45" s="16">
        <f t="shared" si="9"/>
        <v>0.87775299114663941</v>
      </c>
      <c r="N45" s="15">
        <v>63.8</v>
      </c>
      <c r="O45" s="15">
        <v>45.5</v>
      </c>
      <c r="P45" s="15">
        <f t="shared" si="5"/>
        <v>1.2307833150583645</v>
      </c>
      <c r="Q45" s="114">
        <f t="shared" si="6"/>
        <v>1.929127453069537E-2</v>
      </c>
      <c r="R45" s="119"/>
    </row>
    <row r="46" spans="1:18" ht="13.8" customHeight="1" x14ac:dyDescent="0.25">
      <c r="A46" s="19">
        <v>2011</v>
      </c>
      <c r="B46" s="20">
        <v>0.69044234256073089</v>
      </c>
      <c r="C46" s="21">
        <v>0</v>
      </c>
      <c r="D46" s="20">
        <f t="shared" si="0"/>
        <v>0.69044234256073089</v>
      </c>
      <c r="E46" s="21">
        <v>6</v>
      </c>
      <c r="F46" s="20">
        <f t="shared" si="1"/>
        <v>0.64901580200708708</v>
      </c>
      <c r="G46" s="21">
        <v>0</v>
      </c>
      <c r="H46" s="20">
        <f t="shared" si="7"/>
        <v>0.64901580200708708</v>
      </c>
      <c r="I46" s="21">
        <v>10</v>
      </c>
      <c r="J46" s="22">
        <f t="shared" si="2"/>
        <v>15.399999999999991</v>
      </c>
      <c r="K46" s="20">
        <f t="shared" si="8"/>
        <v>0.5841142218063784</v>
      </c>
      <c r="L46" s="23">
        <f t="shared" si="3"/>
        <v>2.5605006983293301E-2</v>
      </c>
      <c r="M46" s="20">
        <f t="shared" ref="M46:M52" si="10">+L46*28.3495</f>
        <v>0.72588914547287342</v>
      </c>
      <c r="N46" s="21">
        <v>63.8</v>
      </c>
      <c r="O46" s="21">
        <v>45.5</v>
      </c>
      <c r="P46" s="21">
        <f t="shared" si="5"/>
        <v>1.017840164421304</v>
      </c>
      <c r="Q46" s="115">
        <f t="shared" si="6"/>
        <v>1.5953607592810407E-2</v>
      </c>
      <c r="R46" s="119"/>
    </row>
    <row r="47" spans="1:18" ht="13.8" customHeight="1" x14ac:dyDescent="0.25">
      <c r="A47" s="19">
        <v>2012</v>
      </c>
      <c r="B47" s="20">
        <v>0.56243872258764538</v>
      </c>
      <c r="C47" s="21">
        <v>0</v>
      </c>
      <c r="D47" s="20">
        <f t="shared" ref="D47:D52" si="11">+B47-B47*(C47/100)</f>
        <v>0.56243872258764538</v>
      </c>
      <c r="E47" s="21">
        <v>6</v>
      </c>
      <c r="F47" s="20">
        <f t="shared" ref="F47:F52" si="12">+(D47-D47*(E47)/100)</f>
        <v>0.52869239923238665</v>
      </c>
      <c r="G47" s="21">
        <v>0</v>
      </c>
      <c r="H47" s="20">
        <f t="shared" si="7"/>
        <v>0.52869239923238665</v>
      </c>
      <c r="I47" s="21">
        <v>10</v>
      </c>
      <c r="J47" s="22">
        <f t="shared" ref="J47:J52" si="13">100-(K47/B47*100)</f>
        <v>15.400000000000006</v>
      </c>
      <c r="K47" s="20">
        <f t="shared" si="8"/>
        <v>0.47582315930914798</v>
      </c>
      <c r="L47" s="23">
        <f t="shared" ref="L47:L52" si="14">+(K47/365)*16</f>
        <v>2.085800150396265E-2</v>
      </c>
      <c r="M47" s="20">
        <f t="shared" si="10"/>
        <v>0.59131391363658914</v>
      </c>
      <c r="N47" s="21">
        <v>63.8</v>
      </c>
      <c r="O47" s="21">
        <v>45.5</v>
      </c>
      <c r="P47" s="21">
        <f t="shared" ref="P47:P52" si="15">+Q47*N47</f>
        <v>0.82913907011020627</v>
      </c>
      <c r="Q47" s="115">
        <f t="shared" ref="Q47:Q52" si="16">+M47/O47</f>
        <v>1.2995910189815146E-2</v>
      </c>
      <c r="R47" s="119"/>
    </row>
    <row r="48" spans="1:18" ht="13.8" customHeight="1" x14ac:dyDescent="0.25">
      <c r="A48" s="19">
        <v>2013</v>
      </c>
      <c r="B48" s="20">
        <v>0.35947480711710533</v>
      </c>
      <c r="C48" s="21">
        <v>0</v>
      </c>
      <c r="D48" s="20">
        <f t="shared" si="11"/>
        <v>0.35947480711710533</v>
      </c>
      <c r="E48" s="21">
        <v>6</v>
      </c>
      <c r="F48" s="20">
        <f t="shared" si="12"/>
        <v>0.33790631869007903</v>
      </c>
      <c r="G48" s="21">
        <v>0</v>
      </c>
      <c r="H48" s="20">
        <f t="shared" si="7"/>
        <v>0.33790631869007903</v>
      </c>
      <c r="I48" s="21">
        <v>10</v>
      </c>
      <c r="J48" s="22">
        <f t="shared" si="13"/>
        <v>15.399999999999991</v>
      </c>
      <c r="K48" s="20">
        <f t="shared" si="8"/>
        <v>0.30411568682107115</v>
      </c>
      <c r="L48" s="23">
        <f t="shared" si="14"/>
        <v>1.3331098600375721E-2</v>
      </c>
      <c r="M48" s="20">
        <f t="shared" si="10"/>
        <v>0.37792997977135151</v>
      </c>
      <c r="N48" s="21">
        <v>63.8</v>
      </c>
      <c r="O48" s="21">
        <v>45.5</v>
      </c>
      <c r="P48" s="21">
        <f t="shared" si="15"/>
        <v>0.52993258702004886</v>
      </c>
      <c r="Q48" s="115">
        <f t="shared" si="16"/>
        <v>8.3061534015681643E-3</v>
      </c>
      <c r="R48" s="119"/>
    </row>
    <row r="49" spans="1:18" ht="13.8" customHeight="1" x14ac:dyDescent="0.25">
      <c r="A49" s="19">
        <v>2014</v>
      </c>
      <c r="B49" s="20">
        <v>0.22631894387966661</v>
      </c>
      <c r="C49" s="21">
        <v>0</v>
      </c>
      <c r="D49" s="20">
        <f t="shared" si="11"/>
        <v>0.22631894387966661</v>
      </c>
      <c r="E49" s="21">
        <v>6</v>
      </c>
      <c r="F49" s="20">
        <f t="shared" si="12"/>
        <v>0.21273980724688663</v>
      </c>
      <c r="G49" s="21">
        <v>0</v>
      </c>
      <c r="H49" s="20">
        <f t="shared" si="7"/>
        <v>0.21273980724688663</v>
      </c>
      <c r="I49" s="21">
        <v>10</v>
      </c>
      <c r="J49" s="22">
        <f t="shared" si="13"/>
        <v>15.400000000000006</v>
      </c>
      <c r="K49" s="20">
        <f t="shared" si="8"/>
        <v>0.19146582652219796</v>
      </c>
      <c r="L49" s="23">
        <f t="shared" si="14"/>
        <v>8.3930225324799108E-3</v>
      </c>
      <c r="M49" s="20">
        <f t="shared" si="10"/>
        <v>0.23793799228453921</v>
      </c>
      <c r="N49" s="21">
        <v>63.8</v>
      </c>
      <c r="O49" s="21">
        <v>45.5</v>
      </c>
      <c r="P49" s="21">
        <f t="shared" si="15"/>
        <v>0.33363612984073848</v>
      </c>
      <c r="Q49" s="115">
        <f t="shared" si="16"/>
        <v>5.2294064238360269E-3</v>
      </c>
      <c r="R49" s="119"/>
    </row>
    <row r="50" spans="1:18" ht="13.8" customHeight="1" x14ac:dyDescent="0.25">
      <c r="A50" s="24">
        <v>2015</v>
      </c>
      <c r="B50" s="20">
        <v>0.28858976258733099</v>
      </c>
      <c r="C50" s="25">
        <v>0</v>
      </c>
      <c r="D50" s="26">
        <f t="shared" si="11"/>
        <v>0.28858976258733099</v>
      </c>
      <c r="E50" s="25">
        <v>6</v>
      </c>
      <c r="F50" s="26">
        <f t="shared" si="12"/>
        <v>0.2712743768320911</v>
      </c>
      <c r="G50" s="25">
        <v>0</v>
      </c>
      <c r="H50" s="20">
        <f t="shared" si="7"/>
        <v>0.2712743768320911</v>
      </c>
      <c r="I50" s="25">
        <v>10</v>
      </c>
      <c r="J50" s="27">
        <f t="shared" si="13"/>
        <v>15.400000000000006</v>
      </c>
      <c r="K50" s="20">
        <f t="shared" si="8"/>
        <v>0.244146939148882</v>
      </c>
      <c r="L50" s="28">
        <f t="shared" si="14"/>
        <v>1.0702331579129074E-2</v>
      </c>
      <c r="M50" s="26">
        <f t="shared" si="10"/>
        <v>0.30340574910251966</v>
      </c>
      <c r="N50" s="25">
        <v>63.8</v>
      </c>
      <c r="O50" s="25">
        <v>45.5</v>
      </c>
      <c r="P50" s="25">
        <f t="shared" si="15"/>
        <v>0.42543487456573087</v>
      </c>
      <c r="Q50" s="116">
        <f t="shared" si="16"/>
        <v>6.6682582220333993E-3</v>
      </c>
      <c r="R50" s="119"/>
    </row>
    <row r="51" spans="1:18" ht="13.8" customHeight="1" x14ac:dyDescent="0.25">
      <c r="A51" s="29">
        <v>2016</v>
      </c>
      <c r="B51" s="83">
        <v>0.45610947788500389</v>
      </c>
      <c r="C51" s="30">
        <v>0</v>
      </c>
      <c r="D51" s="14">
        <f t="shared" si="11"/>
        <v>0.45610947788500389</v>
      </c>
      <c r="E51" s="30">
        <v>6</v>
      </c>
      <c r="F51" s="14">
        <f t="shared" si="12"/>
        <v>0.42874290921190367</v>
      </c>
      <c r="G51" s="30">
        <v>0</v>
      </c>
      <c r="H51" s="16">
        <f t="shared" si="7"/>
        <v>0.42874290921190367</v>
      </c>
      <c r="I51" s="30">
        <v>10</v>
      </c>
      <c r="J51" s="32">
        <f t="shared" si="13"/>
        <v>15.400000000000006</v>
      </c>
      <c r="K51" s="16">
        <f t="shared" si="8"/>
        <v>0.38586861829071328</v>
      </c>
      <c r="L51" s="33">
        <f t="shared" si="14"/>
        <v>1.6914788746990171E-2</v>
      </c>
      <c r="M51" s="14">
        <f t="shared" si="10"/>
        <v>0.47952580358279784</v>
      </c>
      <c r="N51" s="30">
        <v>63.8</v>
      </c>
      <c r="O51" s="30">
        <v>45.5</v>
      </c>
      <c r="P51" s="30">
        <f t="shared" si="15"/>
        <v>0.67239002788093405</v>
      </c>
      <c r="Q51" s="117">
        <f t="shared" si="16"/>
        <v>1.0539028650171381E-2</v>
      </c>
      <c r="R51" s="119"/>
    </row>
    <row r="52" spans="1:18" ht="13.8" customHeight="1" x14ac:dyDescent="0.25">
      <c r="A52" s="29">
        <v>2017</v>
      </c>
      <c r="B52" s="83">
        <v>0.52948250814538711</v>
      </c>
      <c r="C52" s="30">
        <v>0</v>
      </c>
      <c r="D52" s="14">
        <f t="shared" si="11"/>
        <v>0.52948250814538711</v>
      </c>
      <c r="E52" s="30">
        <v>6</v>
      </c>
      <c r="F52" s="14">
        <f t="shared" si="12"/>
        <v>0.49771355765666386</v>
      </c>
      <c r="G52" s="30">
        <v>0</v>
      </c>
      <c r="H52" s="16">
        <f t="shared" si="7"/>
        <v>0.49771355765666386</v>
      </c>
      <c r="I52" s="30">
        <v>10</v>
      </c>
      <c r="J52" s="32">
        <f t="shared" si="13"/>
        <v>15.400000000000006</v>
      </c>
      <c r="K52" s="16">
        <f t="shared" si="8"/>
        <v>0.44794220189099748</v>
      </c>
      <c r="L52" s="33">
        <f t="shared" si="14"/>
        <v>1.9635822548646466E-2</v>
      </c>
      <c r="M52" s="14">
        <f t="shared" si="10"/>
        <v>0.55666575134285301</v>
      </c>
      <c r="N52" s="30">
        <v>63.8</v>
      </c>
      <c r="O52" s="30">
        <v>45.5</v>
      </c>
      <c r="P52" s="30">
        <f t="shared" si="15"/>
        <v>0.78055549309173666</v>
      </c>
      <c r="Q52" s="117">
        <f t="shared" si="16"/>
        <v>1.223441211742534E-2</v>
      </c>
      <c r="R52" s="119"/>
    </row>
    <row r="53" spans="1:18" ht="13.8" customHeight="1" x14ac:dyDescent="0.25">
      <c r="A53" s="59">
        <v>2018</v>
      </c>
      <c r="B53" s="83">
        <v>0.88553640266920686</v>
      </c>
      <c r="C53" s="31">
        <v>0</v>
      </c>
      <c r="D53" s="35">
        <f>+B53-B53*(C53/100)</f>
        <v>0.88553640266920686</v>
      </c>
      <c r="E53" s="31">
        <v>6</v>
      </c>
      <c r="F53" s="35">
        <f>+(D53-D53*(E53)/100)</f>
        <v>0.83240421850905444</v>
      </c>
      <c r="G53" s="31">
        <v>0</v>
      </c>
      <c r="H53" s="80">
        <f>F53-(F53*G53/100)</f>
        <v>0.83240421850905444</v>
      </c>
      <c r="I53" s="31">
        <v>10</v>
      </c>
      <c r="J53" s="60">
        <f>100-(K53/B53*100)</f>
        <v>15.399999999999991</v>
      </c>
      <c r="K53" s="80">
        <f>+H53-H53*I53/100</f>
        <v>0.74916379665814903</v>
      </c>
      <c r="L53" s="61">
        <f>+(K53/365)*16</f>
        <v>3.284005683980927E-2</v>
      </c>
      <c r="M53" s="35">
        <f>+L53*28.3495</f>
        <v>0.93099919138017284</v>
      </c>
      <c r="N53" s="31">
        <v>63.8</v>
      </c>
      <c r="O53" s="31">
        <v>45.5</v>
      </c>
      <c r="P53" s="31">
        <f>+Q53*N53</f>
        <v>1.3054450200012093</v>
      </c>
      <c r="Q53" s="120">
        <f>+M53/O53</f>
        <v>2.0461520689674127E-2</v>
      </c>
      <c r="R53" s="119"/>
    </row>
    <row r="54" spans="1:18" ht="13.8" customHeight="1" x14ac:dyDescent="0.25">
      <c r="A54" s="59">
        <v>2019</v>
      </c>
      <c r="B54" s="84">
        <v>0.57422460466801739</v>
      </c>
      <c r="C54" s="31">
        <v>0</v>
      </c>
      <c r="D54" s="35">
        <f>+B54-B54*(C54/100)</f>
        <v>0.57422460466801739</v>
      </c>
      <c r="E54" s="31">
        <v>6</v>
      </c>
      <c r="F54" s="35">
        <f>+(D54-D54*(E54)/100)</f>
        <v>0.53977112838793639</v>
      </c>
      <c r="G54" s="31">
        <v>0</v>
      </c>
      <c r="H54" s="80">
        <f>F54-(F54*G54/100)</f>
        <v>0.53977112838793639</v>
      </c>
      <c r="I54" s="31">
        <v>10</v>
      </c>
      <c r="J54" s="60">
        <f>100-(K54/B54*100)</f>
        <v>15.399999999999991</v>
      </c>
      <c r="K54" s="80">
        <f>+H54-H54*I54/100</f>
        <v>0.48579401554914275</v>
      </c>
      <c r="L54" s="61">
        <f>+(K54/365)*16</f>
        <v>2.1295080133661052E-2</v>
      </c>
      <c r="M54" s="35">
        <f>+L54*28.3495</f>
        <v>0.60370487424922392</v>
      </c>
      <c r="N54" s="31">
        <v>63.8</v>
      </c>
      <c r="O54" s="31">
        <v>45.5</v>
      </c>
      <c r="P54" s="31">
        <f>+Q54*N54</f>
        <v>0.84651364784836225</v>
      </c>
      <c r="Q54" s="120">
        <f>+M54/O54</f>
        <v>1.3268238994488438E-2</v>
      </c>
      <c r="R54" s="119"/>
    </row>
    <row r="55" spans="1:18" ht="13.8" customHeight="1" x14ac:dyDescent="0.25">
      <c r="A55" s="59">
        <v>2020</v>
      </c>
      <c r="B55" s="84">
        <v>0.91515099186205473</v>
      </c>
      <c r="C55" s="31">
        <v>0</v>
      </c>
      <c r="D55" s="35">
        <f>+B55-B55*(C55/100)</f>
        <v>0.91515099186205473</v>
      </c>
      <c r="E55" s="31">
        <v>6</v>
      </c>
      <c r="F55" s="35">
        <f>+(D55-D55*(E55)/100)</f>
        <v>0.86024193235033142</v>
      </c>
      <c r="G55" s="31">
        <v>0</v>
      </c>
      <c r="H55" s="80">
        <f>F55-(F55*G55/100)</f>
        <v>0.86024193235033142</v>
      </c>
      <c r="I55" s="31">
        <v>10</v>
      </c>
      <c r="J55" s="60">
        <f>100-(K55/B55*100)</f>
        <v>15.400000000000006</v>
      </c>
      <c r="K55" s="80">
        <f>+H55-H55*I55/100</f>
        <v>0.77421773911529823</v>
      </c>
      <c r="L55" s="61">
        <f>+(K55/365)*16</f>
        <v>3.3938311851629509E-2</v>
      </c>
      <c r="M55" s="35">
        <f>+L55*28.3495</f>
        <v>0.96213417183777072</v>
      </c>
      <c r="N55" s="31">
        <v>63.8</v>
      </c>
      <c r="O55" s="31">
        <v>45.5</v>
      </c>
      <c r="P55" s="31">
        <f>+Q55*N55</f>
        <v>1.3491024211703246</v>
      </c>
      <c r="Q55" s="120">
        <f>+M55/O55</f>
        <v>2.1145805974456498E-2</v>
      </c>
      <c r="R55" s="119"/>
    </row>
    <row r="56" spans="1:18" ht="13.8" customHeight="1" x14ac:dyDescent="0.25">
      <c r="A56" s="19">
        <v>2021</v>
      </c>
      <c r="B56" s="143">
        <v>0.69602901317493449</v>
      </c>
      <c r="C56" s="21">
        <v>0</v>
      </c>
      <c r="D56" s="20">
        <f t="shared" ref="D56:D57" si="17">+B56-B56*(C56/100)</f>
        <v>0.69602901317493449</v>
      </c>
      <c r="E56" s="21">
        <v>6</v>
      </c>
      <c r="F56" s="20">
        <f t="shared" ref="F56:F57" si="18">+(D56-D56*(E56)/100)</f>
        <v>0.65426727238443838</v>
      </c>
      <c r="G56" s="21">
        <v>0</v>
      </c>
      <c r="H56" s="20">
        <f t="shared" ref="H56:H57" si="19">F56-(F56*G56/100)</f>
        <v>0.65426727238443838</v>
      </c>
      <c r="I56" s="21">
        <v>10</v>
      </c>
      <c r="J56" s="22">
        <f t="shared" ref="J56:J57" si="20">100-(K56/B56*100)</f>
        <v>15.399999999999991</v>
      </c>
      <c r="K56" s="20">
        <f t="shared" ref="K56:K57" si="21">+H56-H56*I56/100</f>
        <v>0.5888405451459946</v>
      </c>
      <c r="L56" s="23">
        <f t="shared" ref="L56:L57" si="22">+(K56/365)*16</f>
        <v>2.5812188280372367E-2</v>
      </c>
      <c r="M56" s="20">
        <f t="shared" ref="M56:M57" si="23">+L56*28.3495</f>
        <v>0.73176263165441646</v>
      </c>
      <c r="N56" s="21">
        <v>63.8</v>
      </c>
      <c r="O56" s="21">
        <v>45.5</v>
      </c>
      <c r="P56" s="21">
        <f t="shared" ref="P56:P57" si="24">+Q56*N56</f>
        <v>1.0260759538363027</v>
      </c>
      <c r="Q56" s="115">
        <f t="shared" ref="Q56:Q57" si="25">+M56/O56</f>
        <v>1.6082695201195967E-2</v>
      </c>
      <c r="R56" s="119"/>
    </row>
    <row r="57" spans="1:18" ht="13.8" customHeight="1" thickBot="1" x14ac:dyDescent="0.3">
      <c r="A57" s="123">
        <v>2022</v>
      </c>
      <c r="B57" s="135">
        <v>0.52822565380981079</v>
      </c>
      <c r="C57" s="125">
        <v>0</v>
      </c>
      <c r="D57" s="124">
        <f t="shared" si="17"/>
        <v>0.52822565380981079</v>
      </c>
      <c r="E57" s="125">
        <v>6</v>
      </c>
      <c r="F57" s="124">
        <f t="shared" si="18"/>
        <v>0.49653211458122215</v>
      </c>
      <c r="G57" s="125">
        <v>0</v>
      </c>
      <c r="H57" s="124">
        <f t="shared" si="19"/>
        <v>0.49653211458122215</v>
      </c>
      <c r="I57" s="125">
        <v>10</v>
      </c>
      <c r="J57" s="126">
        <f t="shared" si="20"/>
        <v>15.399999999999991</v>
      </c>
      <c r="K57" s="124">
        <f t="shared" si="21"/>
        <v>0.44687890312309997</v>
      </c>
      <c r="L57" s="127">
        <f t="shared" si="22"/>
        <v>1.9589212191697535E-2</v>
      </c>
      <c r="M57" s="124">
        <f t="shared" si="23"/>
        <v>0.55534437102852918</v>
      </c>
      <c r="N57" s="125">
        <v>63.8</v>
      </c>
      <c r="O57" s="125">
        <v>45.5</v>
      </c>
      <c r="P57" s="125">
        <f t="shared" si="24"/>
        <v>0.7787026565191244</v>
      </c>
      <c r="Q57" s="128">
        <f t="shared" si="25"/>
        <v>1.2205370791835805E-2</v>
      </c>
      <c r="R57" s="119"/>
    </row>
    <row r="58" spans="1:18" ht="15" customHeight="1" thickTop="1" x14ac:dyDescent="0.25">
      <c r="A58" s="7" t="s">
        <v>96</v>
      </c>
    </row>
    <row r="59" spans="1:18" ht="15" customHeight="1" x14ac:dyDescent="0.25">
      <c r="A59" s="7" t="s">
        <v>104</v>
      </c>
    </row>
    <row r="60" spans="1:18" ht="15" customHeight="1" x14ac:dyDescent="0.25">
      <c r="A60" s="7" t="s">
        <v>209</v>
      </c>
    </row>
    <row r="61" spans="1:18" ht="15" customHeight="1" x14ac:dyDescent="0.25">
      <c r="A61" s="7" t="s">
        <v>210</v>
      </c>
    </row>
    <row r="62" spans="1:18" ht="15" customHeight="1" x14ac:dyDescent="0.25">
      <c r="A62" s="7" t="s">
        <v>105</v>
      </c>
    </row>
    <row r="63" spans="1:18" ht="15" customHeight="1" x14ac:dyDescent="0.25">
      <c r="A63" s="7" t="s">
        <v>106</v>
      </c>
    </row>
    <row r="64" spans="1:18" ht="15" customHeight="1" x14ac:dyDescent="0.25">
      <c r="A64" s="7" t="s">
        <v>214</v>
      </c>
    </row>
  </sheetData>
  <phoneticPr fontId="2" type="noConversion"/>
  <printOptions horizontalCentered="1"/>
  <pageMargins left="0.5" right="0.5" top="0.61" bottom="0.56000000000000005" header="0.5" footer="0.5"/>
  <pageSetup scale="78"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R64"/>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174</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83">
        <v>2.2421432287116936</v>
      </c>
      <c r="C5" s="15">
        <v>0</v>
      </c>
      <c r="D5" s="16">
        <f t="shared" ref="D5:D46" si="0">+B5-B5*(C5/100)</f>
        <v>2.2421432287116936</v>
      </c>
      <c r="E5" s="15">
        <v>6</v>
      </c>
      <c r="F5" s="16">
        <f t="shared" ref="F5:F46" si="1">+(D5-D5*(E5)/100)</f>
        <v>2.1076146349889919</v>
      </c>
      <c r="G5" s="15">
        <v>0</v>
      </c>
      <c r="H5" s="16">
        <f>F5-(F5*G5/100)</f>
        <v>2.1076146349889919</v>
      </c>
      <c r="I5" s="15">
        <v>10</v>
      </c>
      <c r="J5" s="17">
        <f t="shared" ref="J5:J46" si="2">100-(K5/B5*100)</f>
        <v>15.400000000000006</v>
      </c>
      <c r="K5" s="16">
        <f>+H5-H5*I5/100</f>
        <v>1.8968531714900927</v>
      </c>
      <c r="L5" s="18">
        <f t="shared" ref="L5:L46" si="3">+(K5/365)*16</f>
        <v>8.3149728065319131E-2</v>
      </c>
      <c r="M5" s="16">
        <f t="shared" ref="M5:M39" si="4">+L5*28.3495</f>
        <v>2.3572532157877646</v>
      </c>
      <c r="N5" s="15">
        <v>61.3</v>
      </c>
      <c r="O5" s="15">
        <v>42.8</v>
      </c>
      <c r="P5" s="15">
        <f t="shared" ref="P5:P46" si="5">+Q5*N5</f>
        <v>3.3761593955091116</v>
      </c>
      <c r="Q5" s="114">
        <f t="shared" ref="Q5:Q46" si="6">+M5/O5</f>
        <v>5.5076009714667404E-2</v>
      </c>
      <c r="R5" s="119"/>
    </row>
    <row r="6" spans="1:18" ht="13.8" customHeight="1" x14ac:dyDescent="0.25">
      <c r="A6" s="19">
        <v>1971</v>
      </c>
      <c r="B6" s="20">
        <v>2.4533761900639273</v>
      </c>
      <c r="C6" s="21">
        <v>0</v>
      </c>
      <c r="D6" s="20">
        <f t="shared" si="0"/>
        <v>2.4533761900639273</v>
      </c>
      <c r="E6" s="21">
        <v>6</v>
      </c>
      <c r="F6" s="20">
        <f t="shared" si="1"/>
        <v>2.3061736186600914</v>
      </c>
      <c r="G6" s="21">
        <v>0</v>
      </c>
      <c r="H6" s="20">
        <f t="shared" ref="H6:H52" si="7">F6-(F6*G6/100)</f>
        <v>2.3061736186600914</v>
      </c>
      <c r="I6" s="21">
        <v>10</v>
      </c>
      <c r="J6" s="22">
        <f t="shared" si="2"/>
        <v>15.40000000000002</v>
      </c>
      <c r="K6" s="20">
        <f t="shared" ref="K6:K52" si="8">+H6-H6*I6/100</f>
        <v>2.0755562567940822</v>
      </c>
      <c r="L6" s="23">
        <f t="shared" si="3"/>
        <v>9.0983287969055651E-2</v>
      </c>
      <c r="M6" s="20">
        <f t="shared" si="4"/>
        <v>2.5793307222787432</v>
      </c>
      <c r="N6" s="21">
        <v>61.3</v>
      </c>
      <c r="O6" s="21">
        <v>42.8</v>
      </c>
      <c r="P6" s="21">
        <f t="shared" si="5"/>
        <v>3.6942283475627793</v>
      </c>
      <c r="Q6" s="115">
        <f t="shared" si="6"/>
        <v>6.0264736501839798E-2</v>
      </c>
      <c r="R6" s="119"/>
    </row>
    <row r="7" spans="1:18" ht="13.8" customHeight="1" x14ac:dyDescent="0.25">
      <c r="A7" s="19">
        <v>1972</v>
      </c>
      <c r="B7" s="20">
        <v>1.9554879578009976</v>
      </c>
      <c r="C7" s="21">
        <v>0</v>
      </c>
      <c r="D7" s="20">
        <f t="shared" si="0"/>
        <v>1.9554879578009976</v>
      </c>
      <c r="E7" s="21">
        <v>6</v>
      </c>
      <c r="F7" s="20">
        <f t="shared" si="1"/>
        <v>1.8381586803329377</v>
      </c>
      <c r="G7" s="21">
        <v>0</v>
      </c>
      <c r="H7" s="20">
        <f t="shared" si="7"/>
        <v>1.8381586803329377</v>
      </c>
      <c r="I7" s="21">
        <v>10</v>
      </c>
      <c r="J7" s="22">
        <f t="shared" si="2"/>
        <v>15.400000000000006</v>
      </c>
      <c r="K7" s="20">
        <f t="shared" si="8"/>
        <v>1.654342812299644</v>
      </c>
      <c r="L7" s="23">
        <f t="shared" si="3"/>
        <v>7.2519136977518633E-2</v>
      </c>
      <c r="M7" s="20">
        <f t="shared" si="4"/>
        <v>2.0558812737441645</v>
      </c>
      <c r="N7" s="21">
        <v>61.3</v>
      </c>
      <c r="O7" s="21">
        <v>42.8</v>
      </c>
      <c r="P7" s="21">
        <f t="shared" si="5"/>
        <v>2.9445215439373196</v>
      </c>
      <c r="Q7" s="115">
        <f t="shared" si="6"/>
        <v>4.8034609199630013E-2</v>
      </c>
      <c r="R7" s="119"/>
    </row>
    <row r="8" spans="1:18" ht="13.8" customHeight="1" x14ac:dyDescent="0.25">
      <c r="A8" s="19">
        <v>1973</v>
      </c>
      <c r="B8" s="20">
        <v>2.4848948786694587</v>
      </c>
      <c r="C8" s="21">
        <v>0</v>
      </c>
      <c r="D8" s="20">
        <f t="shared" si="0"/>
        <v>2.4848948786694587</v>
      </c>
      <c r="E8" s="21">
        <v>6</v>
      </c>
      <c r="F8" s="20">
        <f t="shared" si="1"/>
        <v>2.3358011859492911</v>
      </c>
      <c r="G8" s="21">
        <v>0</v>
      </c>
      <c r="H8" s="20">
        <f t="shared" si="7"/>
        <v>2.3358011859492911</v>
      </c>
      <c r="I8" s="21">
        <v>10</v>
      </c>
      <c r="J8" s="22">
        <f t="shared" si="2"/>
        <v>15.399999999999991</v>
      </c>
      <c r="K8" s="20">
        <f t="shared" si="8"/>
        <v>2.1022210673543622</v>
      </c>
      <c r="L8" s="23">
        <f t="shared" si="3"/>
        <v>9.2152156377177524E-2</v>
      </c>
      <c r="M8" s="20">
        <f t="shared" si="4"/>
        <v>2.612467557214794</v>
      </c>
      <c r="N8" s="21">
        <v>61.3</v>
      </c>
      <c r="O8" s="21">
        <v>42.8</v>
      </c>
      <c r="P8" s="21">
        <f t="shared" si="5"/>
        <v>3.7416883471324036</v>
      </c>
      <c r="Q8" s="115">
        <f t="shared" si="6"/>
        <v>6.103896161716809E-2</v>
      </c>
      <c r="R8" s="119"/>
    </row>
    <row r="9" spans="1:18" ht="13.8" customHeight="1" x14ac:dyDescent="0.25">
      <c r="A9" s="19">
        <v>1974</v>
      </c>
      <c r="B9" s="20">
        <v>1.3165999060472044</v>
      </c>
      <c r="C9" s="21">
        <v>0</v>
      </c>
      <c r="D9" s="20">
        <f t="shared" si="0"/>
        <v>1.3165999060472044</v>
      </c>
      <c r="E9" s="21">
        <v>6</v>
      </c>
      <c r="F9" s="20">
        <f t="shared" si="1"/>
        <v>1.2376039116843722</v>
      </c>
      <c r="G9" s="21">
        <v>0</v>
      </c>
      <c r="H9" s="20">
        <f t="shared" si="7"/>
        <v>1.2376039116843722</v>
      </c>
      <c r="I9" s="21">
        <v>10</v>
      </c>
      <c r="J9" s="22">
        <f t="shared" si="2"/>
        <v>15.400000000000006</v>
      </c>
      <c r="K9" s="20">
        <f t="shared" si="8"/>
        <v>1.1138435205159349</v>
      </c>
      <c r="L9" s="23">
        <f t="shared" si="3"/>
        <v>4.8826017337684817E-2</v>
      </c>
      <c r="M9" s="20">
        <f t="shared" si="4"/>
        <v>1.3841931785146957</v>
      </c>
      <c r="N9" s="21">
        <v>61.3</v>
      </c>
      <c r="O9" s="21">
        <v>42.8</v>
      </c>
      <c r="P9" s="21">
        <f t="shared" si="5"/>
        <v>1.9825009776390385</v>
      </c>
      <c r="Q9" s="115">
        <f t="shared" si="6"/>
        <v>3.2340962114829341E-2</v>
      </c>
      <c r="R9" s="119"/>
    </row>
    <row r="10" spans="1:18" ht="13.8" customHeight="1" x14ac:dyDescent="0.25">
      <c r="A10" s="19">
        <v>1975</v>
      </c>
      <c r="B10" s="20">
        <v>1.6816436905036085</v>
      </c>
      <c r="C10" s="21">
        <v>0</v>
      </c>
      <c r="D10" s="20">
        <f t="shared" si="0"/>
        <v>1.6816436905036085</v>
      </c>
      <c r="E10" s="21">
        <v>6</v>
      </c>
      <c r="F10" s="20">
        <f t="shared" si="1"/>
        <v>1.580745069073392</v>
      </c>
      <c r="G10" s="21">
        <v>0</v>
      </c>
      <c r="H10" s="20">
        <f t="shared" si="7"/>
        <v>1.580745069073392</v>
      </c>
      <c r="I10" s="21">
        <v>10</v>
      </c>
      <c r="J10" s="22">
        <f t="shared" si="2"/>
        <v>15.400000000000006</v>
      </c>
      <c r="K10" s="20">
        <f t="shared" si="8"/>
        <v>1.4226705621660527</v>
      </c>
      <c r="L10" s="23">
        <f t="shared" si="3"/>
        <v>6.2363641081251628E-2</v>
      </c>
      <c r="M10" s="20">
        <f t="shared" si="4"/>
        <v>1.767978042832943</v>
      </c>
      <c r="N10" s="21">
        <v>61.3</v>
      </c>
      <c r="O10" s="21">
        <v>42.8</v>
      </c>
      <c r="P10" s="21">
        <f t="shared" si="5"/>
        <v>2.5321741594780236</v>
      </c>
      <c r="Q10" s="115">
        <f t="shared" si="6"/>
        <v>4.130789819703138E-2</v>
      </c>
      <c r="R10" s="119"/>
    </row>
    <row r="11" spans="1:18" ht="13.8" customHeight="1" x14ac:dyDescent="0.25">
      <c r="A11" s="13">
        <v>1976</v>
      </c>
      <c r="B11" s="83">
        <v>2.5296995940254918</v>
      </c>
      <c r="C11" s="15">
        <v>0</v>
      </c>
      <c r="D11" s="16">
        <f t="shared" si="0"/>
        <v>2.5296995940254918</v>
      </c>
      <c r="E11" s="15">
        <v>6</v>
      </c>
      <c r="F11" s="16">
        <f t="shared" si="1"/>
        <v>2.3779176183839623</v>
      </c>
      <c r="G11" s="15">
        <v>0</v>
      </c>
      <c r="H11" s="16">
        <f t="shared" si="7"/>
        <v>2.3779176183839623</v>
      </c>
      <c r="I11" s="15">
        <v>10</v>
      </c>
      <c r="J11" s="17">
        <f t="shared" si="2"/>
        <v>15.399999999999991</v>
      </c>
      <c r="K11" s="16">
        <f t="shared" si="8"/>
        <v>2.1401258565455663</v>
      </c>
      <c r="L11" s="18">
        <f t="shared" si="3"/>
        <v>9.3813736177339888E-2</v>
      </c>
      <c r="M11" s="16">
        <f t="shared" si="4"/>
        <v>2.659572513759497</v>
      </c>
      <c r="N11" s="15">
        <v>61.3</v>
      </c>
      <c r="O11" s="15">
        <v>42.8</v>
      </c>
      <c r="P11" s="15">
        <f t="shared" si="5"/>
        <v>3.8091540909686255</v>
      </c>
      <c r="Q11" s="114">
        <f t="shared" si="6"/>
        <v>6.2139544714006942E-2</v>
      </c>
      <c r="R11" s="119"/>
    </row>
    <row r="12" spans="1:18" ht="13.8" customHeight="1" x14ac:dyDescent="0.25">
      <c r="A12" s="13">
        <v>1977</v>
      </c>
      <c r="B12" s="83">
        <v>2.0311512004874617</v>
      </c>
      <c r="C12" s="15">
        <v>0</v>
      </c>
      <c r="D12" s="16">
        <f t="shared" si="0"/>
        <v>2.0311512004874617</v>
      </c>
      <c r="E12" s="15">
        <v>6</v>
      </c>
      <c r="F12" s="16">
        <f t="shared" si="1"/>
        <v>1.909282128458214</v>
      </c>
      <c r="G12" s="15">
        <v>0</v>
      </c>
      <c r="H12" s="16">
        <f t="shared" si="7"/>
        <v>1.909282128458214</v>
      </c>
      <c r="I12" s="15">
        <v>10</v>
      </c>
      <c r="J12" s="17">
        <f t="shared" si="2"/>
        <v>15.400000000000006</v>
      </c>
      <c r="K12" s="16">
        <f t="shared" si="8"/>
        <v>1.7183539156123926</v>
      </c>
      <c r="L12" s="18">
        <f t="shared" si="3"/>
        <v>7.5325103150132272E-2</v>
      </c>
      <c r="M12" s="16">
        <f t="shared" si="4"/>
        <v>2.1354290117546748</v>
      </c>
      <c r="N12" s="15">
        <v>61.3</v>
      </c>
      <c r="O12" s="15">
        <v>42.8</v>
      </c>
      <c r="P12" s="15">
        <f t="shared" si="5"/>
        <v>3.0584532341252699</v>
      </c>
      <c r="Q12" s="114">
        <f t="shared" si="6"/>
        <v>4.9893201209221374E-2</v>
      </c>
      <c r="R12" s="119"/>
    </row>
    <row r="13" spans="1:18" ht="13.8" customHeight="1" x14ac:dyDescent="0.25">
      <c r="A13" s="13">
        <v>1978</v>
      </c>
      <c r="B13" s="83">
        <v>1.8515986435806941</v>
      </c>
      <c r="C13" s="15">
        <v>0</v>
      </c>
      <c r="D13" s="16">
        <f t="shared" si="0"/>
        <v>1.8515986435806941</v>
      </c>
      <c r="E13" s="15">
        <v>6</v>
      </c>
      <c r="F13" s="16">
        <f t="shared" si="1"/>
        <v>1.7405027249658525</v>
      </c>
      <c r="G13" s="15">
        <v>0</v>
      </c>
      <c r="H13" s="16">
        <f t="shared" si="7"/>
        <v>1.7405027249658525</v>
      </c>
      <c r="I13" s="15">
        <v>10</v>
      </c>
      <c r="J13" s="17">
        <f t="shared" si="2"/>
        <v>15.399999999999991</v>
      </c>
      <c r="K13" s="16">
        <f t="shared" si="8"/>
        <v>1.5664524524692673</v>
      </c>
      <c r="L13" s="18">
        <f t="shared" si="3"/>
        <v>6.866640887536514E-2</v>
      </c>
      <c r="M13" s="16">
        <f t="shared" si="4"/>
        <v>1.9466583584121639</v>
      </c>
      <c r="N13" s="15">
        <v>61.3</v>
      </c>
      <c r="O13" s="15">
        <v>42.8</v>
      </c>
      <c r="P13" s="15">
        <f t="shared" si="5"/>
        <v>2.7880877890342441</v>
      </c>
      <c r="Q13" s="114">
        <f t="shared" si="6"/>
        <v>4.5482671925517852E-2</v>
      </c>
      <c r="R13" s="119"/>
    </row>
    <row r="14" spans="1:18" ht="13.8" customHeight="1" x14ac:dyDescent="0.25">
      <c r="A14" s="13">
        <v>1979</v>
      </c>
      <c r="B14" s="83">
        <v>1.8962647616919202</v>
      </c>
      <c r="C14" s="15">
        <v>0</v>
      </c>
      <c r="D14" s="16">
        <f t="shared" si="0"/>
        <v>1.8962647616919202</v>
      </c>
      <c r="E14" s="15">
        <v>6</v>
      </c>
      <c r="F14" s="16">
        <f t="shared" si="1"/>
        <v>1.782488875990405</v>
      </c>
      <c r="G14" s="15">
        <v>0</v>
      </c>
      <c r="H14" s="16">
        <f t="shared" si="7"/>
        <v>1.782488875990405</v>
      </c>
      <c r="I14" s="15">
        <v>10</v>
      </c>
      <c r="J14" s="17">
        <f t="shared" si="2"/>
        <v>15.400000000000006</v>
      </c>
      <c r="K14" s="16">
        <f t="shared" si="8"/>
        <v>1.6042399883913645</v>
      </c>
      <c r="L14" s="18">
        <f t="shared" si="3"/>
        <v>7.0322848806196797E-2</v>
      </c>
      <c r="M14" s="16">
        <f t="shared" si="4"/>
        <v>1.9936176022312759</v>
      </c>
      <c r="N14" s="15">
        <v>61.3</v>
      </c>
      <c r="O14" s="15">
        <v>42.8</v>
      </c>
      <c r="P14" s="15">
        <f t="shared" si="5"/>
        <v>2.8553448368405894</v>
      </c>
      <c r="Q14" s="114">
        <f t="shared" si="6"/>
        <v>4.6579850519422338E-2</v>
      </c>
      <c r="R14" s="119"/>
    </row>
    <row r="15" spans="1:18" ht="13.8" customHeight="1" x14ac:dyDescent="0.25">
      <c r="A15" s="13">
        <v>1980</v>
      </c>
      <c r="B15" s="83">
        <v>0.79197193118045339</v>
      </c>
      <c r="C15" s="15">
        <v>0</v>
      </c>
      <c r="D15" s="16">
        <f t="shared" si="0"/>
        <v>0.79197193118045339</v>
      </c>
      <c r="E15" s="15">
        <v>6</v>
      </c>
      <c r="F15" s="16">
        <f t="shared" si="1"/>
        <v>0.74445361530962617</v>
      </c>
      <c r="G15" s="15">
        <v>0</v>
      </c>
      <c r="H15" s="16">
        <f t="shared" si="7"/>
        <v>0.74445361530962617</v>
      </c>
      <c r="I15" s="15">
        <v>10</v>
      </c>
      <c r="J15" s="17">
        <f t="shared" si="2"/>
        <v>15.400000000000006</v>
      </c>
      <c r="K15" s="16">
        <f t="shared" si="8"/>
        <v>0.67000825377866358</v>
      </c>
      <c r="L15" s="18">
        <f t="shared" si="3"/>
        <v>2.9370224823174293E-2</v>
      </c>
      <c r="M15" s="16">
        <f t="shared" si="4"/>
        <v>0.83263118862457963</v>
      </c>
      <c r="N15" s="15">
        <v>61.3</v>
      </c>
      <c r="O15" s="15">
        <v>42.8</v>
      </c>
      <c r="P15" s="15">
        <f t="shared" si="5"/>
        <v>1.1925301837076339</v>
      </c>
      <c r="Q15" s="114">
        <f t="shared" si="6"/>
        <v>1.945399973421915E-2</v>
      </c>
      <c r="R15" s="119"/>
    </row>
    <row r="16" spans="1:18" ht="13.8" customHeight="1" x14ac:dyDescent="0.25">
      <c r="A16" s="19">
        <v>1981</v>
      </c>
      <c r="B16" s="20">
        <v>1.9816297816391177</v>
      </c>
      <c r="C16" s="21">
        <v>0</v>
      </c>
      <c r="D16" s="20">
        <f t="shared" si="0"/>
        <v>1.9816297816391177</v>
      </c>
      <c r="E16" s="21">
        <v>6</v>
      </c>
      <c r="F16" s="20">
        <f t="shared" si="1"/>
        <v>1.8627319947407708</v>
      </c>
      <c r="G16" s="21">
        <v>0</v>
      </c>
      <c r="H16" s="20">
        <f t="shared" si="7"/>
        <v>1.8627319947407708</v>
      </c>
      <c r="I16" s="21">
        <v>10</v>
      </c>
      <c r="J16" s="22">
        <f t="shared" si="2"/>
        <v>15.400000000000006</v>
      </c>
      <c r="K16" s="20">
        <f t="shared" si="8"/>
        <v>1.6764587952666936</v>
      </c>
      <c r="L16" s="23">
        <f t="shared" si="3"/>
        <v>7.3488604724019441E-2</v>
      </c>
      <c r="M16" s="20">
        <f t="shared" si="4"/>
        <v>2.0833651996235889</v>
      </c>
      <c r="N16" s="21">
        <v>61.3</v>
      </c>
      <c r="O16" s="21">
        <v>42.8</v>
      </c>
      <c r="P16" s="21">
        <f t="shared" si="5"/>
        <v>2.9838852041337849</v>
      </c>
      <c r="Q16" s="115">
        <f t="shared" si="6"/>
        <v>4.8676757000551144E-2</v>
      </c>
      <c r="R16" s="119"/>
    </row>
    <row r="17" spans="1:18" ht="13.8" customHeight="1" x14ac:dyDescent="0.25">
      <c r="A17" s="19">
        <v>1982</v>
      </c>
      <c r="B17" s="20">
        <v>3.270770962694733</v>
      </c>
      <c r="C17" s="21">
        <v>0</v>
      </c>
      <c r="D17" s="20">
        <f t="shared" si="0"/>
        <v>3.270770962694733</v>
      </c>
      <c r="E17" s="21">
        <v>6</v>
      </c>
      <c r="F17" s="20">
        <f t="shared" si="1"/>
        <v>3.0745247049330491</v>
      </c>
      <c r="G17" s="21">
        <v>0</v>
      </c>
      <c r="H17" s="20">
        <f t="shared" si="7"/>
        <v>3.0745247049330491</v>
      </c>
      <c r="I17" s="21">
        <v>10</v>
      </c>
      <c r="J17" s="22">
        <f t="shared" si="2"/>
        <v>15.399999999999991</v>
      </c>
      <c r="K17" s="20">
        <f t="shared" si="8"/>
        <v>2.7670722344397443</v>
      </c>
      <c r="L17" s="23">
        <f t="shared" si="3"/>
        <v>0.12129631712612578</v>
      </c>
      <c r="M17" s="20">
        <f t="shared" si="4"/>
        <v>3.4386899423671027</v>
      </c>
      <c r="N17" s="21">
        <v>61.3</v>
      </c>
      <c r="O17" s="21">
        <v>42.8</v>
      </c>
      <c r="P17" s="21">
        <f t="shared" si="5"/>
        <v>4.9250395669883966</v>
      </c>
      <c r="Q17" s="115">
        <f t="shared" si="6"/>
        <v>8.0343222952502402E-2</v>
      </c>
      <c r="R17" s="119"/>
    </row>
    <row r="18" spans="1:18" ht="13.8" customHeight="1" x14ac:dyDescent="0.25">
      <c r="A18" s="19">
        <v>1983</v>
      </c>
      <c r="B18" s="20">
        <v>2.3524947821279594</v>
      </c>
      <c r="C18" s="21">
        <v>0</v>
      </c>
      <c r="D18" s="20">
        <f t="shared" si="0"/>
        <v>2.3524947821279594</v>
      </c>
      <c r="E18" s="21">
        <v>6</v>
      </c>
      <c r="F18" s="20">
        <f t="shared" si="1"/>
        <v>2.211345095200282</v>
      </c>
      <c r="G18" s="21">
        <v>0</v>
      </c>
      <c r="H18" s="20">
        <f t="shared" si="7"/>
        <v>2.211345095200282</v>
      </c>
      <c r="I18" s="21">
        <v>10</v>
      </c>
      <c r="J18" s="22">
        <f t="shared" si="2"/>
        <v>15.399999999999991</v>
      </c>
      <c r="K18" s="20">
        <f t="shared" si="8"/>
        <v>1.9902105856802539</v>
      </c>
      <c r="L18" s="23">
        <f t="shared" si="3"/>
        <v>8.7242107865435792E-2</v>
      </c>
      <c r="M18" s="20">
        <f t="shared" si="4"/>
        <v>2.473270136931172</v>
      </c>
      <c r="N18" s="21">
        <v>61.3</v>
      </c>
      <c r="O18" s="21">
        <v>42.8</v>
      </c>
      <c r="P18" s="21">
        <f t="shared" si="5"/>
        <v>3.5423238176140388</v>
      </c>
      <c r="Q18" s="115">
        <f t="shared" si="6"/>
        <v>5.7786685442317111E-2</v>
      </c>
      <c r="R18" s="119"/>
    </row>
    <row r="19" spans="1:18" ht="13.8" customHeight="1" x14ac:dyDescent="0.25">
      <c r="A19" s="19">
        <v>1984</v>
      </c>
      <c r="B19" s="20">
        <v>1.6965771982426054</v>
      </c>
      <c r="C19" s="21">
        <v>0</v>
      </c>
      <c r="D19" s="20">
        <f t="shared" si="0"/>
        <v>1.6965771982426054</v>
      </c>
      <c r="E19" s="21">
        <v>6</v>
      </c>
      <c r="F19" s="20">
        <f t="shared" si="1"/>
        <v>1.594782566348049</v>
      </c>
      <c r="G19" s="21">
        <v>0</v>
      </c>
      <c r="H19" s="20">
        <f t="shared" si="7"/>
        <v>1.594782566348049</v>
      </c>
      <c r="I19" s="21">
        <v>10</v>
      </c>
      <c r="J19" s="22">
        <f t="shared" si="2"/>
        <v>15.400000000000006</v>
      </c>
      <c r="K19" s="20">
        <f t="shared" si="8"/>
        <v>1.4353043097132441</v>
      </c>
      <c r="L19" s="23">
        <f t="shared" si="3"/>
        <v>6.2917449192909328E-2</v>
      </c>
      <c r="M19" s="20">
        <f t="shared" si="4"/>
        <v>1.7836782258943829</v>
      </c>
      <c r="N19" s="21">
        <v>61.3</v>
      </c>
      <c r="O19" s="21">
        <v>42.8</v>
      </c>
      <c r="P19" s="21">
        <f t="shared" si="5"/>
        <v>2.5546606366197584</v>
      </c>
      <c r="Q19" s="115">
        <f t="shared" si="6"/>
        <v>4.1674724904074367E-2</v>
      </c>
      <c r="R19" s="119"/>
    </row>
    <row r="20" spans="1:18" ht="13.8" customHeight="1" x14ac:dyDescent="0.25">
      <c r="A20" s="19">
        <v>1985</v>
      </c>
      <c r="B20" s="20">
        <v>2.7736421439915109</v>
      </c>
      <c r="C20" s="21">
        <v>0</v>
      </c>
      <c r="D20" s="20">
        <f t="shared" si="0"/>
        <v>2.7736421439915109</v>
      </c>
      <c r="E20" s="21">
        <v>6</v>
      </c>
      <c r="F20" s="20">
        <f t="shared" si="1"/>
        <v>2.6072236153520203</v>
      </c>
      <c r="G20" s="21">
        <v>0</v>
      </c>
      <c r="H20" s="20">
        <f t="shared" si="7"/>
        <v>2.6072236153520203</v>
      </c>
      <c r="I20" s="21">
        <v>10</v>
      </c>
      <c r="J20" s="22">
        <f t="shared" si="2"/>
        <v>15.400000000000006</v>
      </c>
      <c r="K20" s="20">
        <f t="shared" si="8"/>
        <v>2.3465012538168182</v>
      </c>
      <c r="L20" s="23">
        <f t="shared" si="3"/>
        <v>0.10286032893443586</v>
      </c>
      <c r="M20" s="20">
        <f t="shared" si="4"/>
        <v>2.9160388951267895</v>
      </c>
      <c r="N20" s="21">
        <v>61.3</v>
      </c>
      <c r="O20" s="21">
        <v>42.8</v>
      </c>
      <c r="P20" s="21">
        <f t="shared" si="5"/>
        <v>4.1764762680203784</v>
      </c>
      <c r="Q20" s="115">
        <f t="shared" si="6"/>
        <v>6.8131749886139945E-2</v>
      </c>
      <c r="R20" s="119"/>
    </row>
    <row r="21" spans="1:18" ht="13.8" customHeight="1" x14ac:dyDescent="0.25">
      <c r="A21" s="13">
        <v>1986</v>
      </c>
      <c r="B21" s="83">
        <v>2.6275425537230466</v>
      </c>
      <c r="C21" s="15">
        <v>0</v>
      </c>
      <c r="D21" s="16">
        <f t="shared" si="0"/>
        <v>2.6275425537230466</v>
      </c>
      <c r="E21" s="15">
        <v>6</v>
      </c>
      <c r="F21" s="16">
        <f t="shared" si="1"/>
        <v>2.4698900004996638</v>
      </c>
      <c r="G21" s="15">
        <v>0</v>
      </c>
      <c r="H21" s="16">
        <f t="shared" si="7"/>
        <v>2.4698900004996638</v>
      </c>
      <c r="I21" s="15">
        <v>10</v>
      </c>
      <c r="J21" s="17">
        <f t="shared" si="2"/>
        <v>15.400000000000006</v>
      </c>
      <c r="K21" s="16">
        <f t="shared" si="8"/>
        <v>2.2229010004496974</v>
      </c>
      <c r="L21" s="18">
        <f t="shared" si="3"/>
        <v>9.744223563615112E-2</v>
      </c>
      <c r="M21" s="16">
        <f t="shared" si="4"/>
        <v>2.7624386591670662</v>
      </c>
      <c r="N21" s="15">
        <v>61.3</v>
      </c>
      <c r="O21" s="15">
        <v>42.8</v>
      </c>
      <c r="P21" s="15">
        <f t="shared" si="5"/>
        <v>3.9564834067042329</v>
      </c>
      <c r="Q21" s="114">
        <f t="shared" si="6"/>
        <v>6.4542959326333332E-2</v>
      </c>
      <c r="R21" s="119"/>
    </row>
    <row r="22" spans="1:18" ht="13.8" customHeight="1" x14ac:dyDescent="0.25">
      <c r="A22" s="13">
        <v>1987</v>
      </c>
      <c r="B22" s="83">
        <v>2.2505568277293624</v>
      </c>
      <c r="C22" s="15">
        <v>0</v>
      </c>
      <c r="D22" s="16">
        <f t="shared" si="0"/>
        <v>2.2505568277293624</v>
      </c>
      <c r="E22" s="15">
        <v>6</v>
      </c>
      <c r="F22" s="16">
        <f t="shared" si="1"/>
        <v>2.1155234180656004</v>
      </c>
      <c r="G22" s="15">
        <v>0</v>
      </c>
      <c r="H22" s="16">
        <f t="shared" si="7"/>
        <v>2.1155234180656004</v>
      </c>
      <c r="I22" s="15">
        <v>10</v>
      </c>
      <c r="J22" s="17">
        <f t="shared" si="2"/>
        <v>15.40000000000002</v>
      </c>
      <c r="K22" s="16">
        <f t="shared" si="8"/>
        <v>1.9039710762590403</v>
      </c>
      <c r="L22" s="18">
        <f t="shared" si="3"/>
        <v>8.346174580861547E-2</v>
      </c>
      <c r="M22" s="16">
        <f t="shared" si="4"/>
        <v>2.3660987628013443</v>
      </c>
      <c r="N22" s="15">
        <v>61.3</v>
      </c>
      <c r="O22" s="15">
        <v>42.8</v>
      </c>
      <c r="P22" s="15">
        <f t="shared" si="5"/>
        <v>3.3888283682178133</v>
      </c>
      <c r="Q22" s="114">
        <f t="shared" si="6"/>
        <v>5.5282681373863191E-2</v>
      </c>
      <c r="R22" s="119"/>
    </row>
    <row r="23" spans="1:18" ht="13.8" customHeight="1" x14ac:dyDescent="0.25">
      <c r="A23" s="13">
        <v>1988</v>
      </c>
      <c r="B23" s="83">
        <v>3.3391272584798855</v>
      </c>
      <c r="C23" s="15">
        <v>0</v>
      </c>
      <c r="D23" s="16">
        <f t="shared" si="0"/>
        <v>3.3391272584798855</v>
      </c>
      <c r="E23" s="15">
        <v>6</v>
      </c>
      <c r="F23" s="16">
        <f t="shared" si="1"/>
        <v>3.1387796229710925</v>
      </c>
      <c r="G23" s="15">
        <v>0</v>
      </c>
      <c r="H23" s="16">
        <f t="shared" si="7"/>
        <v>3.1387796229710925</v>
      </c>
      <c r="I23" s="15">
        <v>10</v>
      </c>
      <c r="J23" s="17">
        <f t="shared" si="2"/>
        <v>15.400000000000006</v>
      </c>
      <c r="K23" s="16">
        <f t="shared" si="8"/>
        <v>2.8249016606739832</v>
      </c>
      <c r="L23" s="18">
        <f t="shared" si="3"/>
        <v>0.12383130567338009</v>
      </c>
      <c r="M23" s="16">
        <f t="shared" si="4"/>
        <v>3.5105556001874887</v>
      </c>
      <c r="N23" s="15">
        <v>61.3</v>
      </c>
      <c r="O23" s="15">
        <v>42.8</v>
      </c>
      <c r="P23" s="15">
        <f t="shared" si="5"/>
        <v>5.027968651670399</v>
      </c>
      <c r="Q23" s="114">
        <f t="shared" si="6"/>
        <v>8.2022327107184323E-2</v>
      </c>
      <c r="R23" s="119"/>
    </row>
    <row r="24" spans="1:18" ht="13.8" customHeight="1" x14ac:dyDescent="0.25">
      <c r="A24" s="13">
        <v>1989</v>
      </c>
      <c r="B24" s="83">
        <v>2.125594981846997</v>
      </c>
      <c r="C24" s="15">
        <v>0</v>
      </c>
      <c r="D24" s="16">
        <f t="shared" si="0"/>
        <v>2.125594981846997</v>
      </c>
      <c r="E24" s="15">
        <v>6</v>
      </c>
      <c r="F24" s="16">
        <f t="shared" si="1"/>
        <v>1.9980592829361772</v>
      </c>
      <c r="G24" s="15">
        <v>0</v>
      </c>
      <c r="H24" s="16">
        <f t="shared" si="7"/>
        <v>1.9980592829361772</v>
      </c>
      <c r="I24" s="15">
        <v>10</v>
      </c>
      <c r="J24" s="17">
        <f t="shared" si="2"/>
        <v>15.400000000000006</v>
      </c>
      <c r="K24" s="16">
        <f t="shared" si="8"/>
        <v>1.7982533546425594</v>
      </c>
      <c r="L24" s="18">
        <f t="shared" si="3"/>
        <v>7.8827544313098491E-2</v>
      </c>
      <c r="M24" s="16">
        <f t="shared" si="4"/>
        <v>2.2347214675041855</v>
      </c>
      <c r="N24" s="15">
        <v>61.3</v>
      </c>
      <c r="O24" s="15">
        <v>42.8</v>
      </c>
      <c r="P24" s="15">
        <f t="shared" si="5"/>
        <v>3.2006641578973496</v>
      </c>
      <c r="Q24" s="114">
        <f t="shared" si="6"/>
        <v>5.2213118399630505E-2</v>
      </c>
      <c r="R24" s="119"/>
    </row>
    <row r="25" spans="1:18" ht="13.8" customHeight="1" x14ac:dyDescent="0.25">
      <c r="A25" s="13">
        <v>1990</v>
      </c>
      <c r="B25" s="83">
        <v>3.0750962251930982</v>
      </c>
      <c r="C25" s="15">
        <v>0</v>
      </c>
      <c r="D25" s="16">
        <f t="shared" si="0"/>
        <v>3.0750962251930982</v>
      </c>
      <c r="E25" s="15">
        <v>6</v>
      </c>
      <c r="F25" s="16">
        <f t="shared" si="1"/>
        <v>2.8905904516815122</v>
      </c>
      <c r="G25" s="15">
        <v>0</v>
      </c>
      <c r="H25" s="16">
        <f t="shared" si="7"/>
        <v>2.8905904516815122</v>
      </c>
      <c r="I25" s="15">
        <v>10</v>
      </c>
      <c r="J25" s="17">
        <f t="shared" si="2"/>
        <v>15.399999999999991</v>
      </c>
      <c r="K25" s="16">
        <f t="shared" si="8"/>
        <v>2.6015314065133612</v>
      </c>
      <c r="L25" s="18">
        <f t="shared" si="3"/>
        <v>0.11403973288825693</v>
      </c>
      <c r="M25" s="16">
        <f t="shared" si="4"/>
        <v>3.2329694075156397</v>
      </c>
      <c r="N25" s="15">
        <v>61.3</v>
      </c>
      <c r="O25" s="15">
        <v>42.8</v>
      </c>
      <c r="P25" s="15">
        <f t="shared" si="5"/>
        <v>4.6303977729137555</v>
      </c>
      <c r="Q25" s="114">
        <f t="shared" si="6"/>
        <v>7.553666839989813E-2</v>
      </c>
      <c r="R25" s="119"/>
    </row>
    <row r="26" spans="1:18" ht="13.8" customHeight="1" x14ac:dyDescent="0.25">
      <c r="A26" s="19">
        <v>1991</v>
      </c>
      <c r="B26" s="20">
        <v>3.2821338143459582</v>
      </c>
      <c r="C26" s="21">
        <v>0</v>
      </c>
      <c r="D26" s="20">
        <f t="shared" si="0"/>
        <v>3.2821338143459582</v>
      </c>
      <c r="E26" s="21">
        <v>6</v>
      </c>
      <c r="F26" s="20">
        <f t="shared" si="1"/>
        <v>3.0852057854852006</v>
      </c>
      <c r="G26" s="21">
        <v>0</v>
      </c>
      <c r="H26" s="20">
        <f t="shared" si="7"/>
        <v>3.0852057854852006</v>
      </c>
      <c r="I26" s="21">
        <v>10</v>
      </c>
      <c r="J26" s="22">
        <f t="shared" si="2"/>
        <v>15.399999999999991</v>
      </c>
      <c r="K26" s="20">
        <f t="shared" si="8"/>
        <v>2.7766852069366807</v>
      </c>
      <c r="L26" s="23">
        <f t="shared" si="3"/>
        <v>0.12171770770133396</v>
      </c>
      <c r="M26" s="20">
        <f t="shared" si="4"/>
        <v>3.4506361544789668</v>
      </c>
      <c r="N26" s="21">
        <v>61.3</v>
      </c>
      <c r="O26" s="21">
        <v>42.8</v>
      </c>
      <c r="P26" s="21">
        <f t="shared" si="5"/>
        <v>4.9421494455504833</v>
      </c>
      <c r="Q26" s="115">
        <f t="shared" si="6"/>
        <v>8.0622340057919795E-2</v>
      </c>
      <c r="R26" s="119"/>
    </row>
    <row r="27" spans="1:18" ht="13.8" customHeight="1" x14ac:dyDescent="0.25">
      <c r="A27" s="19">
        <v>1992</v>
      </c>
      <c r="B27" s="20">
        <v>3.7883097853589414</v>
      </c>
      <c r="C27" s="21">
        <v>0</v>
      </c>
      <c r="D27" s="20">
        <f t="shared" si="0"/>
        <v>3.7883097853589414</v>
      </c>
      <c r="E27" s="21">
        <v>6</v>
      </c>
      <c r="F27" s="20">
        <f t="shared" si="1"/>
        <v>3.5610111982374049</v>
      </c>
      <c r="G27" s="21">
        <v>0</v>
      </c>
      <c r="H27" s="20">
        <f t="shared" si="7"/>
        <v>3.5610111982374049</v>
      </c>
      <c r="I27" s="21">
        <v>10</v>
      </c>
      <c r="J27" s="22">
        <f t="shared" si="2"/>
        <v>15.400000000000006</v>
      </c>
      <c r="K27" s="20">
        <f t="shared" si="8"/>
        <v>3.2049100784136644</v>
      </c>
      <c r="L27" s="23">
        <f t="shared" si="3"/>
        <v>0.14048920891676336</v>
      </c>
      <c r="M27" s="20">
        <f t="shared" si="4"/>
        <v>3.9827988281857829</v>
      </c>
      <c r="N27" s="21">
        <v>61.3</v>
      </c>
      <c r="O27" s="21">
        <v>42.8</v>
      </c>
      <c r="P27" s="21">
        <f t="shared" si="5"/>
        <v>5.7043357048548717</v>
      </c>
      <c r="Q27" s="115">
        <f t="shared" si="6"/>
        <v>9.3056047387518298E-2</v>
      </c>
      <c r="R27" s="119"/>
    </row>
    <row r="28" spans="1:18" ht="13.8" customHeight="1" x14ac:dyDescent="0.25">
      <c r="A28" s="19">
        <v>1993</v>
      </c>
      <c r="B28" s="20">
        <v>3.5489506484025282</v>
      </c>
      <c r="C28" s="21">
        <v>0</v>
      </c>
      <c r="D28" s="20">
        <f t="shared" si="0"/>
        <v>3.5489506484025282</v>
      </c>
      <c r="E28" s="21">
        <v>6</v>
      </c>
      <c r="F28" s="20">
        <f t="shared" si="1"/>
        <v>3.3360136094983766</v>
      </c>
      <c r="G28" s="21">
        <v>0</v>
      </c>
      <c r="H28" s="20">
        <f t="shared" si="7"/>
        <v>3.3360136094983766</v>
      </c>
      <c r="I28" s="21">
        <v>10</v>
      </c>
      <c r="J28" s="22">
        <f t="shared" si="2"/>
        <v>15.400000000000006</v>
      </c>
      <c r="K28" s="20">
        <f t="shared" si="8"/>
        <v>3.0024122485485387</v>
      </c>
      <c r="L28" s="23">
        <f t="shared" si="3"/>
        <v>0.13161259171719622</v>
      </c>
      <c r="M28" s="20">
        <f t="shared" si="4"/>
        <v>3.7311511688866541</v>
      </c>
      <c r="N28" s="21">
        <v>61.3</v>
      </c>
      <c r="O28" s="21">
        <v>42.8</v>
      </c>
      <c r="P28" s="21">
        <f t="shared" si="5"/>
        <v>5.3439151087091563</v>
      </c>
      <c r="Q28" s="115">
        <f t="shared" si="6"/>
        <v>8.7176429179594728E-2</v>
      </c>
      <c r="R28" s="119"/>
    </row>
    <row r="29" spans="1:18" ht="13.8" customHeight="1" x14ac:dyDescent="0.25">
      <c r="A29" s="19">
        <v>1994</v>
      </c>
      <c r="B29" s="20">
        <v>3.3081967536707206</v>
      </c>
      <c r="C29" s="21">
        <v>0</v>
      </c>
      <c r="D29" s="20">
        <f t="shared" si="0"/>
        <v>3.3081967536707206</v>
      </c>
      <c r="E29" s="21">
        <v>6</v>
      </c>
      <c r="F29" s="20">
        <f t="shared" si="1"/>
        <v>3.1097049484504775</v>
      </c>
      <c r="G29" s="21">
        <v>0</v>
      </c>
      <c r="H29" s="20">
        <f t="shared" si="7"/>
        <v>3.1097049484504775</v>
      </c>
      <c r="I29" s="21">
        <v>10</v>
      </c>
      <c r="J29" s="22">
        <f t="shared" si="2"/>
        <v>15.400000000000006</v>
      </c>
      <c r="K29" s="20">
        <f t="shared" si="8"/>
        <v>2.7987344536054297</v>
      </c>
      <c r="L29" s="23">
        <f t="shared" si="3"/>
        <v>0.12268425002105993</v>
      </c>
      <c r="M29" s="20">
        <f t="shared" si="4"/>
        <v>3.4780371459720381</v>
      </c>
      <c r="N29" s="21">
        <v>61.3</v>
      </c>
      <c r="O29" s="21">
        <v>42.8</v>
      </c>
      <c r="P29" s="21">
        <f t="shared" si="5"/>
        <v>4.9813943235534097</v>
      </c>
      <c r="Q29" s="115">
        <f t="shared" si="6"/>
        <v>8.126255013953361E-2</v>
      </c>
      <c r="R29" s="119"/>
    </row>
    <row r="30" spans="1:18" ht="13.8" customHeight="1" x14ac:dyDescent="0.25">
      <c r="A30" s="19">
        <v>1995</v>
      </c>
      <c r="B30" s="20">
        <v>3.2187790791462976</v>
      </c>
      <c r="C30" s="21">
        <v>0</v>
      </c>
      <c r="D30" s="20">
        <f t="shared" si="0"/>
        <v>3.2187790791462976</v>
      </c>
      <c r="E30" s="21">
        <v>6</v>
      </c>
      <c r="F30" s="20">
        <f t="shared" si="1"/>
        <v>3.0256523343975199</v>
      </c>
      <c r="G30" s="21">
        <v>0</v>
      </c>
      <c r="H30" s="20">
        <f t="shared" si="7"/>
        <v>3.0256523343975199</v>
      </c>
      <c r="I30" s="21">
        <v>10</v>
      </c>
      <c r="J30" s="22">
        <f t="shared" si="2"/>
        <v>15.399999999999991</v>
      </c>
      <c r="K30" s="20">
        <f t="shared" si="8"/>
        <v>2.723087100957768</v>
      </c>
      <c r="L30" s="23">
        <f t="shared" si="3"/>
        <v>0.11936820168581996</v>
      </c>
      <c r="M30" s="20">
        <f t="shared" si="4"/>
        <v>3.3840288336921529</v>
      </c>
      <c r="N30" s="21">
        <v>61.3</v>
      </c>
      <c r="O30" s="21">
        <v>42.8</v>
      </c>
      <c r="P30" s="21">
        <f t="shared" si="5"/>
        <v>4.8467515772273124</v>
      </c>
      <c r="Q30" s="115">
        <f t="shared" si="6"/>
        <v>7.906609424514377E-2</v>
      </c>
      <c r="R30" s="119"/>
    </row>
    <row r="31" spans="1:18" ht="13.8" customHeight="1" x14ac:dyDescent="0.25">
      <c r="A31" s="13">
        <v>1996</v>
      </c>
      <c r="B31" s="83">
        <v>3.39915450537144</v>
      </c>
      <c r="C31" s="15">
        <v>0</v>
      </c>
      <c r="D31" s="16">
        <f t="shared" si="0"/>
        <v>3.39915450537144</v>
      </c>
      <c r="E31" s="15">
        <v>6</v>
      </c>
      <c r="F31" s="16">
        <f t="shared" si="1"/>
        <v>3.1952052350491535</v>
      </c>
      <c r="G31" s="15">
        <v>0</v>
      </c>
      <c r="H31" s="16">
        <f t="shared" si="7"/>
        <v>3.1952052350491535</v>
      </c>
      <c r="I31" s="15">
        <v>10</v>
      </c>
      <c r="J31" s="17">
        <f t="shared" si="2"/>
        <v>15.400000000000006</v>
      </c>
      <c r="K31" s="16">
        <f t="shared" si="8"/>
        <v>2.8756847115442383</v>
      </c>
      <c r="L31" s="18">
        <f t="shared" si="3"/>
        <v>0.12605741201289811</v>
      </c>
      <c r="M31" s="16">
        <f t="shared" si="4"/>
        <v>3.573664601859655</v>
      </c>
      <c r="N31" s="15">
        <v>61.3</v>
      </c>
      <c r="O31" s="15">
        <v>42.8</v>
      </c>
      <c r="P31" s="15">
        <f t="shared" si="5"/>
        <v>5.1183560769625434</v>
      </c>
      <c r="Q31" s="114">
        <f t="shared" si="6"/>
        <v>8.3496836492048018E-2</v>
      </c>
      <c r="R31" s="119"/>
    </row>
    <row r="32" spans="1:18" ht="13.8" customHeight="1" x14ac:dyDescent="0.25">
      <c r="A32" s="13">
        <v>1997</v>
      </c>
      <c r="B32" s="83">
        <v>3.4740680109339275</v>
      </c>
      <c r="C32" s="15">
        <v>0</v>
      </c>
      <c r="D32" s="16">
        <f t="shared" si="0"/>
        <v>3.4740680109339275</v>
      </c>
      <c r="E32" s="15">
        <v>6</v>
      </c>
      <c r="F32" s="16">
        <f t="shared" si="1"/>
        <v>3.2656239302778918</v>
      </c>
      <c r="G32" s="15">
        <v>0</v>
      </c>
      <c r="H32" s="16">
        <f t="shared" si="7"/>
        <v>3.2656239302778918</v>
      </c>
      <c r="I32" s="15">
        <v>10</v>
      </c>
      <c r="J32" s="17">
        <f t="shared" si="2"/>
        <v>15.399999999999991</v>
      </c>
      <c r="K32" s="16">
        <f t="shared" si="8"/>
        <v>2.9390615372501028</v>
      </c>
      <c r="L32" s="18">
        <f t="shared" si="3"/>
        <v>0.12883557423562095</v>
      </c>
      <c r="M32" s="16">
        <f t="shared" si="4"/>
        <v>3.6524241117927359</v>
      </c>
      <c r="N32" s="15">
        <v>61.3</v>
      </c>
      <c r="O32" s="15">
        <v>42.8</v>
      </c>
      <c r="P32" s="15">
        <f t="shared" si="5"/>
        <v>5.231158833011559</v>
      </c>
      <c r="Q32" s="114">
        <f t="shared" si="6"/>
        <v>8.5337011957774211E-2</v>
      </c>
      <c r="R32" s="119"/>
    </row>
    <row r="33" spans="1:18" ht="13.8" customHeight="1" x14ac:dyDescent="0.25">
      <c r="A33" s="13">
        <v>1998</v>
      </c>
      <c r="B33" s="83">
        <v>3.4419080238306496</v>
      </c>
      <c r="C33" s="15">
        <v>0</v>
      </c>
      <c r="D33" s="16">
        <f t="shared" si="0"/>
        <v>3.4419080238306496</v>
      </c>
      <c r="E33" s="15">
        <v>6</v>
      </c>
      <c r="F33" s="16">
        <f t="shared" si="1"/>
        <v>3.2353935424008107</v>
      </c>
      <c r="G33" s="15">
        <v>0</v>
      </c>
      <c r="H33" s="16">
        <f t="shared" si="7"/>
        <v>3.2353935424008107</v>
      </c>
      <c r="I33" s="15">
        <v>10</v>
      </c>
      <c r="J33" s="17">
        <f t="shared" si="2"/>
        <v>15.400000000000006</v>
      </c>
      <c r="K33" s="16">
        <f t="shared" si="8"/>
        <v>2.9118541881607296</v>
      </c>
      <c r="L33" s="18">
        <f t="shared" si="3"/>
        <v>0.12764292331663471</v>
      </c>
      <c r="M33" s="16">
        <f t="shared" si="4"/>
        <v>3.6186130545649355</v>
      </c>
      <c r="N33" s="15">
        <v>61.3</v>
      </c>
      <c r="O33" s="15">
        <v>42.8</v>
      </c>
      <c r="P33" s="15">
        <f t="shared" si="5"/>
        <v>5.1827331832904342</v>
      </c>
      <c r="Q33" s="114">
        <f t="shared" si="6"/>
        <v>8.4547033985162057E-2</v>
      </c>
      <c r="R33" s="119"/>
    </row>
    <row r="34" spans="1:18" ht="13.8" customHeight="1" x14ac:dyDescent="0.25">
      <c r="A34" s="13">
        <v>1999</v>
      </c>
      <c r="B34" s="83">
        <v>3.4587233856674846</v>
      </c>
      <c r="C34" s="15">
        <v>0</v>
      </c>
      <c r="D34" s="16">
        <f t="shared" si="0"/>
        <v>3.4587233856674846</v>
      </c>
      <c r="E34" s="15">
        <v>6</v>
      </c>
      <c r="F34" s="16">
        <f t="shared" si="1"/>
        <v>3.2511999825274356</v>
      </c>
      <c r="G34" s="15">
        <v>0</v>
      </c>
      <c r="H34" s="16">
        <f t="shared" si="7"/>
        <v>3.2511999825274356</v>
      </c>
      <c r="I34" s="15">
        <v>10</v>
      </c>
      <c r="J34" s="17">
        <f t="shared" si="2"/>
        <v>15.400000000000006</v>
      </c>
      <c r="K34" s="16">
        <f t="shared" si="8"/>
        <v>2.9260799842746921</v>
      </c>
      <c r="L34" s="18">
        <f t="shared" si="3"/>
        <v>0.12826651985861665</v>
      </c>
      <c r="M34" s="16">
        <f t="shared" si="4"/>
        <v>3.6362917047318524</v>
      </c>
      <c r="N34" s="15">
        <v>61.3</v>
      </c>
      <c r="O34" s="15">
        <v>42.8</v>
      </c>
      <c r="P34" s="15">
        <f t="shared" si="5"/>
        <v>5.208053306076228</v>
      </c>
      <c r="Q34" s="114">
        <f t="shared" si="6"/>
        <v>8.4960086559155434E-2</v>
      </c>
      <c r="R34" s="119"/>
    </row>
    <row r="35" spans="1:18" ht="13.8" customHeight="1" x14ac:dyDescent="0.25">
      <c r="A35" s="13">
        <v>2000</v>
      </c>
      <c r="B35" s="83">
        <v>3.4653095684260853</v>
      </c>
      <c r="C35" s="15">
        <v>0</v>
      </c>
      <c r="D35" s="16">
        <f t="shared" si="0"/>
        <v>3.4653095684260853</v>
      </c>
      <c r="E35" s="15">
        <v>6</v>
      </c>
      <c r="F35" s="16">
        <f t="shared" si="1"/>
        <v>3.2573909943205202</v>
      </c>
      <c r="G35" s="15">
        <v>0</v>
      </c>
      <c r="H35" s="16">
        <f t="shared" si="7"/>
        <v>3.2573909943205202</v>
      </c>
      <c r="I35" s="15">
        <v>10</v>
      </c>
      <c r="J35" s="17">
        <f t="shared" si="2"/>
        <v>15.400000000000006</v>
      </c>
      <c r="K35" s="16">
        <f t="shared" si="8"/>
        <v>2.9316518948884682</v>
      </c>
      <c r="L35" s="18">
        <f t="shared" si="3"/>
        <v>0.12851076799511094</v>
      </c>
      <c r="M35" s="16">
        <f t="shared" si="4"/>
        <v>3.6432160172773975</v>
      </c>
      <c r="N35" s="15">
        <v>61.3</v>
      </c>
      <c r="O35" s="15">
        <v>42.8</v>
      </c>
      <c r="P35" s="15">
        <f t="shared" si="5"/>
        <v>5.2179706041846838</v>
      </c>
      <c r="Q35" s="114">
        <f t="shared" si="6"/>
        <v>8.5121869562556018E-2</v>
      </c>
      <c r="R35" s="119"/>
    </row>
    <row r="36" spans="1:18" ht="13.8" customHeight="1" x14ac:dyDescent="0.25">
      <c r="A36" s="19">
        <v>2001</v>
      </c>
      <c r="B36" s="20">
        <v>3.228347494195408</v>
      </c>
      <c r="C36" s="21">
        <v>0</v>
      </c>
      <c r="D36" s="20">
        <f t="shared" si="0"/>
        <v>3.228347494195408</v>
      </c>
      <c r="E36" s="21">
        <v>6</v>
      </c>
      <c r="F36" s="20">
        <f t="shared" si="1"/>
        <v>3.0346466445436837</v>
      </c>
      <c r="G36" s="21">
        <v>0</v>
      </c>
      <c r="H36" s="20">
        <f t="shared" si="7"/>
        <v>3.0346466445436837</v>
      </c>
      <c r="I36" s="21">
        <v>10</v>
      </c>
      <c r="J36" s="22">
        <f t="shared" si="2"/>
        <v>15.399999999999991</v>
      </c>
      <c r="K36" s="20">
        <f t="shared" si="8"/>
        <v>2.7311819800893153</v>
      </c>
      <c r="L36" s="23">
        <f t="shared" si="3"/>
        <v>0.11972304570254533</v>
      </c>
      <c r="M36" s="20">
        <f t="shared" si="4"/>
        <v>3.3940884841443086</v>
      </c>
      <c r="N36" s="21">
        <v>61.3</v>
      </c>
      <c r="O36" s="21">
        <v>42.8</v>
      </c>
      <c r="P36" s="21">
        <f t="shared" si="5"/>
        <v>4.8611594410758441</v>
      </c>
      <c r="Q36" s="115">
        <f t="shared" si="6"/>
        <v>7.9301132807110014E-2</v>
      </c>
      <c r="R36" s="119"/>
    </row>
    <row r="37" spans="1:18" ht="13.8" customHeight="1" x14ac:dyDescent="0.25">
      <c r="A37" s="19">
        <v>2002</v>
      </c>
      <c r="B37" s="20">
        <v>3.2454873993811511</v>
      </c>
      <c r="C37" s="21">
        <v>0</v>
      </c>
      <c r="D37" s="20">
        <f t="shared" si="0"/>
        <v>3.2454873993811511</v>
      </c>
      <c r="E37" s="21">
        <v>6</v>
      </c>
      <c r="F37" s="20">
        <f t="shared" si="1"/>
        <v>3.0507581554182819</v>
      </c>
      <c r="G37" s="21">
        <v>0</v>
      </c>
      <c r="H37" s="20">
        <f t="shared" si="7"/>
        <v>3.0507581554182819</v>
      </c>
      <c r="I37" s="21">
        <v>10</v>
      </c>
      <c r="J37" s="22">
        <f t="shared" si="2"/>
        <v>15.400000000000006</v>
      </c>
      <c r="K37" s="20">
        <f t="shared" si="8"/>
        <v>2.7456823398764536</v>
      </c>
      <c r="L37" s="23">
        <f t="shared" si="3"/>
        <v>0.12035867791239249</v>
      </c>
      <c r="M37" s="20">
        <f t="shared" si="4"/>
        <v>3.412108339477371</v>
      </c>
      <c r="N37" s="21">
        <v>61.3</v>
      </c>
      <c r="O37" s="21">
        <v>42.8</v>
      </c>
      <c r="P37" s="21">
        <f t="shared" si="5"/>
        <v>4.8869682525692246</v>
      </c>
      <c r="Q37" s="115">
        <f t="shared" si="6"/>
        <v>7.9722157464424556E-2</v>
      </c>
      <c r="R37" s="119"/>
    </row>
    <row r="38" spans="1:18" ht="13.8" customHeight="1" x14ac:dyDescent="0.25">
      <c r="A38" s="19">
        <v>2003</v>
      </c>
      <c r="B38" s="20">
        <v>3.0554250753922618</v>
      </c>
      <c r="C38" s="21">
        <v>0</v>
      </c>
      <c r="D38" s="20">
        <f t="shared" si="0"/>
        <v>3.0554250753922618</v>
      </c>
      <c r="E38" s="21">
        <v>6</v>
      </c>
      <c r="F38" s="20">
        <f t="shared" si="1"/>
        <v>2.872099570868726</v>
      </c>
      <c r="G38" s="21">
        <v>0</v>
      </c>
      <c r="H38" s="20">
        <f t="shared" si="7"/>
        <v>2.872099570868726</v>
      </c>
      <c r="I38" s="21">
        <v>10</v>
      </c>
      <c r="J38" s="22">
        <f t="shared" si="2"/>
        <v>15.400000000000006</v>
      </c>
      <c r="K38" s="20">
        <f t="shared" si="8"/>
        <v>2.5848896137818533</v>
      </c>
      <c r="L38" s="23">
        <f t="shared" si="3"/>
        <v>0.11331022964523192</v>
      </c>
      <c r="M38" s="20">
        <f t="shared" si="4"/>
        <v>3.2122883553275021</v>
      </c>
      <c r="N38" s="21">
        <v>61.3</v>
      </c>
      <c r="O38" s="21">
        <v>42.8</v>
      </c>
      <c r="P38" s="21">
        <f t="shared" si="5"/>
        <v>4.6007774808779409</v>
      </c>
      <c r="Q38" s="115">
        <f t="shared" si="6"/>
        <v>7.5053466245969674E-2</v>
      </c>
      <c r="R38" s="119"/>
    </row>
    <row r="39" spans="1:18" ht="13.8" customHeight="1" x14ac:dyDescent="0.25">
      <c r="A39" s="19">
        <v>2004</v>
      </c>
      <c r="B39" s="20">
        <v>2.731022846289902</v>
      </c>
      <c r="C39" s="21">
        <v>0</v>
      </c>
      <c r="D39" s="20">
        <f t="shared" si="0"/>
        <v>2.731022846289902</v>
      </c>
      <c r="E39" s="21">
        <v>6</v>
      </c>
      <c r="F39" s="20">
        <f t="shared" si="1"/>
        <v>2.5671614755125081</v>
      </c>
      <c r="G39" s="21">
        <v>0</v>
      </c>
      <c r="H39" s="20">
        <f t="shared" si="7"/>
        <v>2.5671614755125081</v>
      </c>
      <c r="I39" s="21">
        <v>10</v>
      </c>
      <c r="J39" s="22">
        <f t="shared" si="2"/>
        <v>15.399999999999991</v>
      </c>
      <c r="K39" s="20">
        <f t="shared" si="8"/>
        <v>2.3104453279612573</v>
      </c>
      <c r="L39" s="23">
        <f t="shared" si="3"/>
        <v>0.10127979519830169</v>
      </c>
      <c r="M39" s="20">
        <f t="shared" si="4"/>
        <v>2.8712315539742534</v>
      </c>
      <c r="N39" s="21">
        <v>61.3</v>
      </c>
      <c r="O39" s="21">
        <v>42.8</v>
      </c>
      <c r="P39" s="21">
        <f t="shared" si="5"/>
        <v>4.1123012677248072</v>
      </c>
      <c r="Q39" s="115">
        <f t="shared" si="6"/>
        <v>6.7084849391921816E-2</v>
      </c>
      <c r="R39" s="119"/>
    </row>
    <row r="40" spans="1:18" ht="13.8" customHeight="1" x14ac:dyDescent="0.25">
      <c r="A40" s="19">
        <v>2005</v>
      </c>
      <c r="B40" s="20">
        <v>2.5154364177095943</v>
      </c>
      <c r="C40" s="21">
        <v>0</v>
      </c>
      <c r="D40" s="20">
        <f t="shared" si="0"/>
        <v>2.5154364177095943</v>
      </c>
      <c r="E40" s="21">
        <v>6</v>
      </c>
      <c r="F40" s="20">
        <f t="shared" si="1"/>
        <v>2.3645102326470187</v>
      </c>
      <c r="G40" s="21">
        <v>0</v>
      </c>
      <c r="H40" s="20">
        <f t="shared" si="7"/>
        <v>2.3645102326470187</v>
      </c>
      <c r="I40" s="21">
        <v>10</v>
      </c>
      <c r="J40" s="22">
        <f t="shared" si="2"/>
        <v>15.400000000000006</v>
      </c>
      <c r="K40" s="20">
        <f t="shared" si="8"/>
        <v>2.1280592093823167</v>
      </c>
      <c r="L40" s="23">
        <f t="shared" si="3"/>
        <v>9.3284787260594706E-2</v>
      </c>
      <c r="M40" s="20">
        <f t="shared" ref="M40:M45" si="9">+L40*28.3495</f>
        <v>2.6445770764442296</v>
      </c>
      <c r="N40" s="21">
        <v>61.3</v>
      </c>
      <c r="O40" s="21">
        <v>42.8</v>
      </c>
      <c r="P40" s="21">
        <f t="shared" si="5"/>
        <v>3.7876769809820394</v>
      </c>
      <c r="Q40" s="115">
        <f t="shared" si="6"/>
        <v>6.1789184029070791E-2</v>
      </c>
      <c r="R40" s="119"/>
    </row>
    <row r="41" spans="1:18" ht="13.8" customHeight="1" x14ac:dyDescent="0.25">
      <c r="A41" s="13">
        <v>2006</v>
      </c>
      <c r="B41" s="83">
        <v>2.9105297414437139</v>
      </c>
      <c r="C41" s="15">
        <v>0</v>
      </c>
      <c r="D41" s="16">
        <f t="shared" si="0"/>
        <v>2.9105297414437139</v>
      </c>
      <c r="E41" s="15">
        <v>6</v>
      </c>
      <c r="F41" s="16">
        <f t="shared" si="1"/>
        <v>2.7358979569570909</v>
      </c>
      <c r="G41" s="15">
        <v>0</v>
      </c>
      <c r="H41" s="16">
        <f t="shared" si="7"/>
        <v>2.7358979569570909</v>
      </c>
      <c r="I41" s="15">
        <v>10</v>
      </c>
      <c r="J41" s="17">
        <f t="shared" si="2"/>
        <v>15.400000000000006</v>
      </c>
      <c r="K41" s="16">
        <f t="shared" si="8"/>
        <v>2.4623081612613817</v>
      </c>
      <c r="L41" s="18">
        <f t="shared" si="3"/>
        <v>0.10793679611008797</v>
      </c>
      <c r="M41" s="16">
        <f t="shared" si="9"/>
        <v>3.0599542013229386</v>
      </c>
      <c r="N41" s="15">
        <v>61.3</v>
      </c>
      <c r="O41" s="15">
        <v>42.8</v>
      </c>
      <c r="P41" s="15">
        <f t="shared" si="5"/>
        <v>4.3825979565676674</v>
      </c>
      <c r="Q41" s="114">
        <f t="shared" si="6"/>
        <v>7.1494257040255582E-2</v>
      </c>
      <c r="R41" s="119"/>
    </row>
    <row r="42" spans="1:18" ht="13.8" customHeight="1" x14ac:dyDescent="0.25">
      <c r="A42" s="13">
        <v>2007</v>
      </c>
      <c r="B42" s="83">
        <v>2.7084081951824492</v>
      </c>
      <c r="C42" s="15">
        <v>0</v>
      </c>
      <c r="D42" s="16">
        <f t="shared" si="0"/>
        <v>2.7084081951824492</v>
      </c>
      <c r="E42" s="15">
        <v>6</v>
      </c>
      <c r="F42" s="16">
        <f t="shared" si="1"/>
        <v>2.5459037034715024</v>
      </c>
      <c r="G42" s="15">
        <v>0</v>
      </c>
      <c r="H42" s="16">
        <f t="shared" si="7"/>
        <v>2.5459037034715024</v>
      </c>
      <c r="I42" s="15">
        <v>10</v>
      </c>
      <c r="J42" s="17">
        <f t="shared" si="2"/>
        <v>15.399999999999991</v>
      </c>
      <c r="K42" s="16">
        <f t="shared" si="8"/>
        <v>2.2913133331243523</v>
      </c>
      <c r="L42" s="18">
        <f t="shared" si="3"/>
        <v>0.10044113241093051</v>
      </c>
      <c r="M42" s="16">
        <f t="shared" si="9"/>
        <v>2.8474558832836747</v>
      </c>
      <c r="N42" s="15">
        <v>61.3</v>
      </c>
      <c r="O42" s="15">
        <v>42.8</v>
      </c>
      <c r="P42" s="15">
        <f t="shared" si="5"/>
        <v>4.0782487300301229</v>
      </c>
      <c r="Q42" s="114">
        <f t="shared" si="6"/>
        <v>6.6529343067375582E-2</v>
      </c>
      <c r="R42" s="119"/>
    </row>
    <row r="43" spans="1:18" ht="13.8" customHeight="1" x14ac:dyDescent="0.25">
      <c r="A43" s="13">
        <v>2008</v>
      </c>
      <c r="B43" s="83">
        <v>2.757117353135675</v>
      </c>
      <c r="C43" s="15">
        <v>0</v>
      </c>
      <c r="D43" s="16">
        <f t="shared" si="0"/>
        <v>2.757117353135675</v>
      </c>
      <c r="E43" s="15">
        <v>6</v>
      </c>
      <c r="F43" s="16">
        <f t="shared" si="1"/>
        <v>2.5916903119475343</v>
      </c>
      <c r="G43" s="15">
        <v>0</v>
      </c>
      <c r="H43" s="16">
        <f t="shared" si="7"/>
        <v>2.5916903119475343</v>
      </c>
      <c r="I43" s="15">
        <v>10</v>
      </c>
      <c r="J43" s="17">
        <f t="shared" si="2"/>
        <v>15.400000000000006</v>
      </c>
      <c r="K43" s="16">
        <f t="shared" si="8"/>
        <v>2.3325212807527809</v>
      </c>
      <c r="L43" s="18">
        <f t="shared" si="3"/>
        <v>0.10224750819738218</v>
      </c>
      <c r="M43" s="16">
        <f t="shared" si="9"/>
        <v>2.8986657336416859</v>
      </c>
      <c r="N43" s="15">
        <v>61.3</v>
      </c>
      <c r="O43" s="15">
        <v>42.8</v>
      </c>
      <c r="P43" s="15">
        <f t="shared" si="5"/>
        <v>4.151593679257835</v>
      </c>
      <c r="Q43" s="114">
        <f t="shared" si="6"/>
        <v>6.7725834898170231E-2</v>
      </c>
      <c r="R43" s="119"/>
    </row>
    <row r="44" spans="1:18" ht="13.8" customHeight="1" x14ac:dyDescent="0.25">
      <c r="A44" s="13">
        <v>2009</v>
      </c>
      <c r="B44" s="83">
        <v>2.665445746925494</v>
      </c>
      <c r="C44" s="15">
        <v>0</v>
      </c>
      <c r="D44" s="16">
        <f t="shared" si="0"/>
        <v>2.665445746925494</v>
      </c>
      <c r="E44" s="15">
        <v>6</v>
      </c>
      <c r="F44" s="16">
        <f t="shared" si="1"/>
        <v>2.5055190021099643</v>
      </c>
      <c r="G44" s="15">
        <v>0</v>
      </c>
      <c r="H44" s="16">
        <f t="shared" si="7"/>
        <v>2.5055190021099643</v>
      </c>
      <c r="I44" s="15">
        <v>10</v>
      </c>
      <c r="J44" s="17">
        <f t="shared" si="2"/>
        <v>15.399999999999991</v>
      </c>
      <c r="K44" s="16">
        <f t="shared" si="8"/>
        <v>2.2549671018989681</v>
      </c>
      <c r="L44" s="18">
        <f t="shared" si="3"/>
        <v>9.8847872959954772E-2</v>
      </c>
      <c r="M44" s="16">
        <f t="shared" si="9"/>
        <v>2.8022877744782377</v>
      </c>
      <c r="N44" s="15">
        <v>61.3</v>
      </c>
      <c r="O44" s="15">
        <v>42.8</v>
      </c>
      <c r="P44" s="15">
        <f t="shared" si="5"/>
        <v>4.0135570227924289</v>
      </c>
      <c r="Q44" s="114">
        <f t="shared" si="6"/>
        <v>6.5474013422388733E-2</v>
      </c>
      <c r="R44" s="119"/>
    </row>
    <row r="45" spans="1:18" ht="13.8" customHeight="1" x14ac:dyDescent="0.25">
      <c r="A45" s="13">
        <v>2010</v>
      </c>
      <c r="B45" s="83">
        <v>3.4798991063764544</v>
      </c>
      <c r="C45" s="15">
        <v>0</v>
      </c>
      <c r="D45" s="16">
        <f t="shared" si="0"/>
        <v>3.4798991063764544</v>
      </c>
      <c r="E45" s="15">
        <v>6</v>
      </c>
      <c r="F45" s="16">
        <f t="shared" si="1"/>
        <v>3.271105159993867</v>
      </c>
      <c r="G45" s="15">
        <v>0</v>
      </c>
      <c r="H45" s="16">
        <f t="shared" si="7"/>
        <v>3.271105159993867</v>
      </c>
      <c r="I45" s="15">
        <v>10</v>
      </c>
      <c r="J45" s="17">
        <f t="shared" si="2"/>
        <v>15.400000000000006</v>
      </c>
      <c r="K45" s="16">
        <f t="shared" si="8"/>
        <v>2.9439946439944804</v>
      </c>
      <c r="L45" s="18">
        <f t="shared" si="3"/>
        <v>0.12905182001071694</v>
      </c>
      <c r="M45" s="16">
        <f t="shared" si="9"/>
        <v>3.6585545713938199</v>
      </c>
      <c r="N45" s="15">
        <v>61.3</v>
      </c>
      <c r="O45" s="15">
        <v>42.8</v>
      </c>
      <c r="P45" s="15">
        <f t="shared" si="5"/>
        <v>5.2399391408047</v>
      </c>
      <c r="Q45" s="114">
        <f t="shared" si="6"/>
        <v>8.548024699518271E-2</v>
      </c>
      <c r="R45" s="119"/>
    </row>
    <row r="46" spans="1:18" ht="13.8" customHeight="1" x14ac:dyDescent="0.25">
      <c r="A46" s="19">
        <v>2011</v>
      </c>
      <c r="B46" s="20">
        <v>2.0482481750060679</v>
      </c>
      <c r="C46" s="21">
        <v>0</v>
      </c>
      <c r="D46" s="20">
        <f t="shared" si="0"/>
        <v>2.0482481750060679</v>
      </c>
      <c r="E46" s="21">
        <v>6</v>
      </c>
      <c r="F46" s="20">
        <f t="shared" si="1"/>
        <v>1.9253532845057038</v>
      </c>
      <c r="G46" s="21">
        <v>0</v>
      </c>
      <c r="H46" s="20">
        <f t="shared" si="7"/>
        <v>1.9253532845057038</v>
      </c>
      <c r="I46" s="21">
        <v>10</v>
      </c>
      <c r="J46" s="22">
        <f t="shared" si="2"/>
        <v>15.400000000000006</v>
      </c>
      <c r="K46" s="20">
        <f t="shared" si="8"/>
        <v>1.7328179560551333</v>
      </c>
      <c r="L46" s="23">
        <f t="shared" si="3"/>
        <v>7.5959143279129129E-2</v>
      </c>
      <c r="M46" s="20">
        <f t="shared" ref="M46:M52" si="10">+L46*28.3495</f>
        <v>2.1534037323916713</v>
      </c>
      <c r="N46" s="21">
        <v>61.3</v>
      </c>
      <c r="O46" s="21">
        <v>42.8</v>
      </c>
      <c r="P46" s="21">
        <f t="shared" si="5"/>
        <v>3.0841974017665761</v>
      </c>
      <c r="Q46" s="115">
        <f t="shared" si="6"/>
        <v>5.0313171317562418E-2</v>
      </c>
      <c r="R46" s="119"/>
    </row>
    <row r="47" spans="1:18" ht="13.8" customHeight="1" x14ac:dyDescent="0.25">
      <c r="A47" s="19">
        <v>2012</v>
      </c>
      <c r="B47" s="20">
        <v>2.4203644858836766</v>
      </c>
      <c r="C47" s="21">
        <v>0</v>
      </c>
      <c r="D47" s="20">
        <f t="shared" ref="D47:D52" si="11">+B47-B47*(C47/100)</f>
        <v>2.4203644858836766</v>
      </c>
      <c r="E47" s="21">
        <v>6</v>
      </c>
      <c r="F47" s="20">
        <f t="shared" ref="F47:F52" si="12">+(D47-D47*(E47)/100)</f>
        <v>2.2751426167306561</v>
      </c>
      <c r="G47" s="21">
        <v>0</v>
      </c>
      <c r="H47" s="20">
        <f t="shared" si="7"/>
        <v>2.2751426167306561</v>
      </c>
      <c r="I47" s="21">
        <v>10</v>
      </c>
      <c r="J47" s="22">
        <f t="shared" ref="J47:J52" si="13">100-(K47/B47*100)</f>
        <v>15.400000000000006</v>
      </c>
      <c r="K47" s="20">
        <f t="shared" si="8"/>
        <v>2.0476283550575904</v>
      </c>
      <c r="L47" s="23">
        <f t="shared" ref="L47:L52" si="14">+(K47/365)*16</f>
        <v>8.9759051180606703E-2</v>
      </c>
      <c r="M47" s="20">
        <f t="shared" si="10"/>
        <v>2.5446242214446095</v>
      </c>
      <c r="N47" s="21">
        <v>61.3</v>
      </c>
      <c r="O47" s="21">
        <v>42.8</v>
      </c>
      <c r="P47" s="21">
        <f t="shared" ref="P47:P52" si="15">+Q47*N47</f>
        <v>3.6445202050129568</v>
      </c>
      <c r="Q47" s="115">
        <f t="shared" ref="Q47:Q52" si="16">+M47/O47</f>
        <v>5.9453836949640411E-2</v>
      </c>
      <c r="R47" s="119"/>
    </row>
    <row r="48" spans="1:18" ht="13.8" customHeight="1" x14ac:dyDescent="0.25">
      <c r="A48" s="19">
        <v>2013</v>
      </c>
      <c r="B48" s="20">
        <v>2.3237817346620275</v>
      </c>
      <c r="C48" s="21">
        <v>0</v>
      </c>
      <c r="D48" s="20">
        <f t="shared" si="11"/>
        <v>2.3237817346620275</v>
      </c>
      <c r="E48" s="21">
        <v>6</v>
      </c>
      <c r="F48" s="20">
        <f t="shared" si="12"/>
        <v>2.184354830582306</v>
      </c>
      <c r="G48" s="21">
        <v>0</v>
      </c>
      <c r="H48" s="20">
        <f t="shared" si="7"/>
        <v>2.184354830582306</v>
      </c>
      <c r="I48" s="21">
        <v>10</v>
      </c>
      <c r="J48" s="22">
        <f t="shared" si="13"/>
        <v>15.400000000000006</v>
      </c>
      <c r="K48" s="20">
        <f t="shared" si="8"/>
        <v>1.9659193475240753</v>
      </c>
      <c r="L48" s="23">
        <f t="shared" si="14"/>
        <v>8.6177286466808778E-2</v>
      </c>
      <c r="M48" s="20">
        <f t="shared" si="10"/>
        <v>2.4430829826907954</v>
      </c>
      <c r="N48" s="21">
        <v>61.3</v>
      </c>
      <c r="O48" s="21">
        <v>42.8</v>
      </c>
      <c r="P48" s="21">
        <f t="shared" si="15"/>
        <v>3.4990884775454618</v>
      </c>
      <c r="Q48" s="115">
        <f t="shared" si="16"/>
        <v>5.7081378100252232E-2</v>
      </c>
      <c r="R48" s="119"/>
    </row>
    <row r="49" spans="1:18" ht="13.8" customHeight="1" x14ac:dyDescent="0.25">
      <c r="A49" s="19">
        <v>2014</v>
      </c>
      <c r="B49" s="20">
        <v>2.6737652759597754</v>
      </c>
      <c r="C49" s="21">
        <v>0</v>
      </c>
      <c r="D49" s="20">
        <f t="shared" si="11"/>
        <v>2.6737652759597754</v>
      </c>
      <c r="E49" s="21">
        <v>6</v>
      </c>
      <c r="F49" s="20">
        <f t="shared" si="12"/>
        <v>2.5133393594021891</v>
      </c>
      <c r="G49" s="21">
        <v>0</v>
      </c>
      <c r="H49" s="20">
        <f t="shared" si="7"/>
        <v>2.5133393594021891</v>
      </c>
      <c r="I49" s="21">
        <v>10</v>
      </c>
      <c r="J49" s="22">
        <f t="shared" si="13"/>
        <v>15.399999999999991</v>
      </c>
      <c r="K49" s="20">
        <f t="shared" si="8"/>
        <v>2.2620054234619702</v>
      </c>
      <c r="L49" s="23">
        <f t="shared" si="14"/>
        <v>9.9156402124360332E-2</v>
      </c>
      <c r="M49" s="20">
        <f t="shared" si="10"/>
        <v>2.8110344220245533</v>
      </c>
      <c r="N49" s="21">
        <v>61.3</v>
      </c>
      <c r="O49" s="21">
        <v>42.8</v>
      </c>
      <c r="P49" s="21">
        <f t="shared" si="15"/>
        <v>4.0260843474323629</v>
      </c>
      <c r="Q49" s="115">
        <f t="shared" si="16"/>
        <v>6.5678374346368071E-2</v>
      </c>
      <c r="R49" s="119"/>
    </row>
    <row r="50" spans="1:18" ht="13.8" customHeight="1" x14ac:dyDescent="0.25">
      <c r="A50" s="24">
        <v>2015</v>
      </c>
      <c r="B50" s="20">
        <v>2.6066574236289815</v>
      </c>
      <c r="C50" s="25">
        <v>0</v>
      </c>
      <c r="D50" s="26">
        <f t="shared" si="11"/>
        <v>2.6066574236289815</v>
      </c>
      <c r="E50" s="25">
        <v>6</v>
      </c>
      <c r="F50" s="26">
        <f t="shared" si="12"/>
        <v>2.4502579782112424</v>
      </c>
      <c r="G50" s="25">
        <v>0</v>
      </c>
      <c r="H50" s="20">
        <f t="shared" si="7"/>
        <v>2.4502579782112424</v>
      </c>
      <c r="I50" s="25">
        <v>10</v>
      </c>
      <c r="J50" s="27">
        <f t="shared" si="13"/>
        <v>15.40000000000002</v>
      </c>
      <c r="K50" s="20">
        <f t="shared" si="8"/>
        <v>2.205232180390118</v>
      </c>
      <c r="L50" s="28">
        <f t="shared" si="14"/>
        <v>9.666771201710106E-2</v>
      </c>
      <c r="M50" s="26">
        <f t="shared" si="10"/>
        <v>2.7404813018288063</v>
      </c>
      <c r="N50" s="25">
        <v>61.3</v>
      </c>
      <c r="O50" s="25">
        <v>42.8</v>
      </c>
      <c r="P50" s="25">
        <f t="shared" si="15"/>
        <v>3.9250351355632205</v>
      </c>
      <c r="Q50" s="116">
        <f t="shared" si="16"/>
        <v>6.4029936958616973E-2</v>
      </c>
      <c r="R50" s="119"/>
    </row>
    <row r="51" spans="1:18" ht="13.8" customHeight="1" x14ac:dyDescent="0.25">
      <c r="A51" s="29">
        <v>2016</v>
      </c>
      <c r="B51" s="83">
        <v>2.4587560780963149</v>
      </c>
      <c r="C51" s="30">
        <v>0</v>
      </c>
      <c r="D51" s="14">
        <f t="shared" si="11"/>
        <v>2.4587560780963149</v>
      </c>
      <c r="E51" s="30">
        <v>6</v>
      </c>
      <c r="F51" s="14">
        <f t="shared" si="12"/>
        <v>2.3112307134105361</v>
      </c>
      <c r="G51" s="30">
        <v>0</v>
      </c>
      <c r="H51" s="16">
        <f t="shared" si="7"/>
        <v>2.3112307134105361</v>
      </c>
      <c r="I51" s="30">
        <v>10</v>
      </c>
      <c r="J51" s="32">
        <f t="shared" si="13"/>
        <v>15.400000000000006</v>
      </c>
      <c r="K51" s="16">
        <f t="shared" si="8"/>
        <v>2.0801076420694824</v>
      </c>
      <c r="L51" s="33">
        <f t="shared" si="14"/>
        <v>9.1182800748251289E-2</v>
      </c>
      <c r="M51" s="14">
        <f t="shared" si="10"/>
        <v>2.5849868098125497</v>
      </c>
      <c r="N51" s="30">
        <v>61.3</v>
      </c>
      <c r="O51" s="30">
        <v>42.8</v>
      </c>
      <c r="P51" s="30">
        <f t="shared" si="15"/>
        <v>3.7023292392876006</v>
      </c>
      <c r="Q51" s="117">
        <f t="shared" si="16"/>
        <v>6.0396888079732473E-2</v>
      </c>
      <c r="R51" s="119"/>
    </row>
    <row r="52" spans="1:18" ht="13.8" customHeight="1" x14ac:dyDescent="0.25">
      <c r="A52" s="29">
        <v>2017</v>
      </c>
      <c r="B52" s="83">
        <v>3.4135880862674086</v>
      </c>
      <c r="C52" s="30">
        <v>0</v>
      </c>
      <c r="D52" s="14">
        <f t="shared" si="11"/>
        <v>3.4135880862674086</v>
      </c>
      <c r="E52" s="30">
        <v>6</v>
      </c>
      <c r="F52" s="14">
        <f t="shared" si="12"/>
        <v>3.2087728010913641</v>
      </c>
      <c r="G52" s="30">
        <v>0</v>
      </c>
      <c r="H52" s="16">
        <f t="shared" si="7"/>
        <v>3.2087728010913641</v>
      </c>
      <c r="I52" s="30">
        <v>10</v>
      </c>
      <c r="J52" s="32">
        <f t="shared" si="13"/>
        <v>15.400000000000006</v>
      </c>
      <c r="K52" s="16">
        <f t="shared" si="8"/>
        <v>2.8878955209822275</v>
      </c>
      <c r="L52" s="33">
        <f t="shared" si="14"/>
        <v>0.12659268037182367</v>
      </c>
      <c r="M52" s="14">
        <f t="shared" si="10"/>
        <v>3.5888391922010148</v>
      </c>
      <c r="N52" s="30">
        <v>61.3</v>
      </c>
      <c r="O52" s="30">
        <v>42.8</v>
      </c>
      <c r="P52" s="30">
        <f t="shared" si="15"/>
        <v>5.140089777615005</v>
      </c>
      <c r="Q52" s="117">
        <f t="shared" si="16"/>
        <v>8.3851382995350818E-2</v>
      </c>
      <c r="R52" s="119"/>
    </row>
    <row r="53" spans="1:18" ht="13.8" customHeight="1" x14ac:dyDescent="0.25">
      <c r="A53" s="59">
        <v>2018</v>
      </c>
      <c r="B53" s="83">
        <v>2.411584078629756</v>
      </c>
      <c r="C53" s="31">
        <v>0</v>
      </c>
      <c r="D53" s="35">
        <f>+B53-B53*(C53/100)</f>
        <v>2.411584078629756</v>
      </c>
      <c r="E53" s="31">
        <v>6</v>
      </c>
      <c r="F53" s="35">
        <f>+(D53-D53*(E53)/100)</f>
        <v>2.2668890339119705</v>
      </c>
      <c r="G53" s="31">
        <v>0</v>
      </c>
      <c r="H53" s="80">
        <f>F53-(F53*G53/100)</f>
        <v>2.2668890339119705</v>
      </c>
      <c r="I53" s="31">
        <v>10</v>
      </c>
      <c r="J53" s="60">
        <f>100-(K53/B53*100)</f>
        <v>15.40000000000002</v>
      </c>
      <c r="K53" s="80">
        <f>+H53-H53*I53/100</f>
        <v>2.0402001305207733</v>
      </c>
      <c r="L53" s="61">
        <f>+(K53/365)*16</f>
        <v>8.9433430378992804E-2</v>
      </c>
      <c r="M53" s="35">
        <f>+L53*28.3495</f>
        <v>2.5353930345292564</v>
      </c>
      <c r="N53" s="31">
        <v>61.3</v>
      </c>
      <c r="O53" s="31">
        <v>42.8</v>
      </c>
      <c r="P53" s="31">
        <f>+Q53*N53</f>
        <v>3.6312989022580235</v>
      </c>
      <c r="Q53" s="120">
        <f>+M53/O53</f>
        <v>5.9238155012365803E-2</v>
      </c>
      <c r="R53" s="119"/>
    </row>
    <row r="54" spans="1:18" ht="13.8" customHeight="1" x14ac:dyDescent="0.25">
      <c r="A54" s="59">
        <v>2019</v>
      </c>
      <c r="B54" s="84">
        <v>1.9845689763541758</v>
      </c>
      <c r="C54" s="31">
        <v>0</v>
      </c>
      <c r="D54" s="35">
        <f>+B54-B54*(C54/100)</f>
        <v>1.9845689763541758</v>
      </c>
      <c r="E54" s="31">
        <v>6</v>
      </c>
      <c r="F54" s="35">
        <f>+(D54-D54*(E54)/100)</f>
        <v>1.8654948377729252</v>
      </c>
      <c r="G54" s="31">
        <v>0</v>
      </c>
      <c r="H54" s="80">
        <f>F54-(F54*G54/100)</f>
        <v>1.8654948377729252</v>
      </c>
      <c r="I54" s="31">
        <v>10</v>
      </c>
      <c r="J54" s="60">
        <f>100-(K54/B54*100)</f>
        <v>15.400000000000006</v>
      </c>
      <c r="K54" s="80">
        <f>+H54-H54*I54/100</f>
        <v>1.6789453539956327</v>
      </c>
      <c r="L54" s="61">
        <f>+(K54/365)*16</f>
        <v>7.359760455871267E-2</v>
      </c>
      <c r="M54" s="35">
        <f>+L54*28.3495</f>
        <v>2.0864552904372249</v>
      </c>
      <c r="N54" s="31">
        <v>61.3</v>
      </c>
      <c r="O54" s="31">
        <v>42.8</v>
      </c>
      <c r="P54" s="31">
        <f>+Q54*N54</f>
        <v>2.9883109650421003</v>
      </c>
      <c r="Q54" s="120">
        <f>+M54/O54</f>
        <v>4.8748955384047311E-2</v>
      </c>
      <c r="R54" s="119"/>
    </row>
    <row r="55" spans="1:18" ht="13.8" customHeight="1" x14ac:dyDescent="0.25">
      <c r="A55" s="59">
        <v>2020</v>
      </c>
      <c r="B55" s="84">
        <v>3.0299230078009458</v>
      </c>
      <c r="C55" s="31">
        <v>0</v>
      </c>
      <c r="D55" s="35">
        <f>+B55-B55*(C55/100)</f>
        <v>3.0299230078009458</v>
      </c>
      <c r="E55" s="31">
        <v>6</v>
      </c>
      <c r="F55" s="35">
        <f>+(D55-D55*(E55)/100)</f>
        <v>2.848127627332889</v>
      </c>
      <c r="G55" s="31">
        <v>0</v>
      </c>
      <c r="H55" s="80">
        <f>F55-(F55*G55/100)</f>
        <v>2.848127627332889</v>
      </c>
      <c r="I55" s="31">
        <v>10</v>
      </c>
      <c r="J55" s="60">
        <f>100-(K55/B55*100)</f>
        <v>15.400000000000006</v>
      </c>
      <c r="K55" s="80">
        <f>+H55-H55*I55/100</f>
        <v>2.5633148645996</v>
      </c>
      <c r="L55" s="61">
        <f>+(K55/365)*16</f>
        <v>0.11236448721532494</v>
      </c>
      <c r="M55" s="35">
        <f>+L55*28.3495</f>
        <v>3.1854770303108544</v>
      </c>
      <c r="N55" s="31">
        <v>61.3</v>
      </c>
      <c r="O55" s="31">
        <v>42.8</v>
      </c>
      <c r="P55" s="31">
        <f>+Q55*N55</f>
        <v>4.5623771485526952</v>
      </c>
      <c r="Q55" s="120">
        <f>+M55/O55</f>
        <v>7.4427033418477909E-2</v>
      </c>
      <c r="R55" s="119"/>
    </row>
    <row r="56" spans="1:18" ht="13.8" customHeight="1" x14ac:dyDescent="0.25">
      <c r="A56" s="19">
        <v>2021</v>
      </c>
      <c r="B56" s="143">
        <v>2.4816606538051875</v>
      </c>
      <c r="C56" s="21">
        <v>0</v>
      </c>
      <c r="D56" s="20">
        <f t="shared" ref="D56:D57" si="17">+B56-B56*(C56/100)</f>
        <v>2.4816606538051875</v>
      </c>
      <c r="E56" s="21">
        <v>6</v>
      </c>
      <c r="F56" s="20">
        <f t="shared" ref="F56:F57" si="18">+(D56-D56*(E56)/100)</f>
        <v>2.3327610145768762</v>
      </c>
      <c r="G56" s="21">
        <v>0</v>
      </c>
      <c r="H56" s="20">
        <f t="shared" ref="H56:H57" si="19">F56-(F56*G56/100)</f>
        <v>2.3327610145768762</v>
      </c>
      <c r="I56" s="21">
        <v>10</v>
      </c>
      <c r="J56" s="22">
        <f t="shared" ref="J56:J57" si="20">100-(K56/B56*100)</f>
        <v>15.400000000000006</v>
      </c>
      <c r="K56" s="20">
        <f t="shared" ref="K56:K57" si="21">+H56-H56*I56/100</f>
        <v>2.0994849131191886</v>
      </c>
      <c r="L56" s="23">
        <f t="shared" ref="L56:L57" si="22">+(K56/365)*16</f>
        <v>9.2032215369608261E-2</v>
      </c>
      <c r="M56" s="20">
        <f t="shared" ref="M56:M57" si="23">+L56*28.3495</f>
        <v>2.6090672896207092</v>
      </c>
      <c r="N56" s="21">
        <v>61.3</v>
      </c>
      <c r="O56" s="21">
        <v>42.8</v>
      </c>
      <c r="P56" s="21">
        <f t="shared" ref="P56:P57" si="24">+Q56*N56</f>
        <v>3.7368183377044271</v>
      </c>
      <c r="Q56" s="115">
        <f t="shared" ref="Q56:Q57" si="25">+M56/O56</f>
        <v>6.0959516112633394E-2</v>
      </c>
      <c r="R56" s="119"/>
    </row>
    <row r="57" spans="1:18" ht="13.8" customHeight="1" thickBot="1" x14ac:dyDescent="0.3">
      <c r="A57" s="123">
        <v>2022</v>
      </c>
      <c r="B57" s="135">
        <v>2.3387665404141416</v>
      </c>
      <c r="C57" s="125">
        <v>0</v>
      </c>
      <c r="D57" s="124">
        <f t="shared" si="17"/>
        <v>2.3387665404141416</v>
      </c>
      <c r="E57" s="125">
        <v>6</v>
      </c>
      <c r="F57" s="124">
        <f t="shared" si="18"/>
        <v>2.1984405479892932</v>
      </c>
      <c r="G57" s="125">
        <v>0</v>
      </c>
      <c r="H57" s="124">
        <f t="shared" si="19"/>
        <v>2.1984405479892932</v>
      </c>
      <c r="I57" s="125">
        <v>10</v>
      </c>
      <c r="J57" s="126">
        <f t="shared" si="20"/>
        <v>15.399999999999991</v>
      </c>
      <c r="K57" s="124">
        <f t="shared" si="21"/>
        <v>1.9785964931903639</v>
      </c>
      <c r="L57" s="127">
        <f t="shared" si="22"/>
        <v>8.6732996961769379E-2</v>
      </c>
      <c r="M57" s="124">
        <f t="shared" si="23"/>
        <v>2.458837097367681</v>
      </c>
      <c r="N57" s="125">
        <v>61.3</v>
      </c>
      <c r="O57" s="125">
        <v>42.8</v>
      </c>
      <c r="P57" s="125">
        <f t="shared" si="24"/>
        <v>3.5216521978653934</v>
      </c>
      <c r="Q57" s="128">
        <f t="shared" si="25"/>
        <v>5.7449464891768248E-2</v>
      </c>
      <c r="R57" s="119"/>
    </row>
    <row r="58" spans="1:18" ht="15" customHeight="1" thickTop="1" x14ac:dyDescent="0.25">
      <c r="A58" s="7" t="s">
        <v>96</v>
      </c>
    </row>
    <row r="59" spans="1:18" ht="15" customHeight="1" x14ac:dyDescent="0.25">
      <c r="A59" s="7" t="s">
        <v>104</v>
      </c>
    </row>
    <row r="60" spans="1:18" ht="15" customHeight="1" x14ac:dyDescent="0.25">
      <c r="A60" s="7" t="s">
        <v>209</v>
      </c>
    </row>
    <row r="61" spans="1:18" ht="15" customHeight="1" x14ac:dyDescent="0.25">
      <c r="A61" s="7" t="s">
        <v>210</v>
      </c>
    </row>
    <row r="62" spans="1:18" ht="15" customHeight="1" x14ac:dyDescent="0.25">
      <c r="A62" s="7" t="s">
        <v>105</v>
      </c>
    </row>
    <row r="63" spans="1:18" ht="15" customHeight="1" x14ac:dyDescent="0.25">
      <c r="A63" s="7" t="s">
        <v>106</v>
      </c>
    </row>
    <row r="64" spans="1:18" ht="15" customHeight="1" x14ac:dyDescent="0.25">
      <c r="A64" s="7" t="s">
        <v>214</v>
      </c>
    </row>
  </sheetData>
  <phoneticPr fontId="2" type="noConversion"/>
  <printOptions horizontalCentered="1"/>
  <pageMargins left="0.5" right="0.5" top="0.61" bottom="0.56000000000000005" header="0.5" footer="0.5"/>
  <pageSetup scale="7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pageSetUpPr fitToPage="1"/>
  </sheetPr>
  <dimension ref="A1:R73"/>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110</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8.672434309345924</v>
      </c>
      <c r="C5" s="15">
        <v>7</v>
      </c>
      <c r="D5" s="16">
        <f t="shared" ref="D5:D46" si="0">+B5-B5*(C5/100)</f>
        <v>8.0653639076917099</v>
      </c>
      <c r="E5" s="15">
        <v>14.075567949270274</v>
      </c>
      <c r="F5" s="16">
        <f t="shared" ref="F5:F46" si="1">+(D5-D5*(E5)/100)</f>
        <v>6.9301181305086432</v>
      </c>
      <c r="G5" s="15">
        <v>20</v>
      </c>
      <c r="H5" s="15">
        <f>F5-(F5*G5/100)</f>
        <v>5.5440945044069148</v>
      </c>
      <c r="I5" s="15">
        <v>24</v>
      </c>
      <c r="J5" s="17">
        <f t="shared" ref="J5:J46" si="2">100-(K5/B5*100)</f>
        <v>51.414889141235385</v>
      </c>
      <c r="K5" s="16">
        <f>+H5-H5*I5/100</f>
        <v>4.213511823349255</v>
      </c>
      <c r="L5" s="16">
        <f t="shared" ref="L5:L46" si="3">+(K5/365)*16</f>
        <v>0.18470188814681665</v>
      </c>
      <c r="M5" s="16">
        <f t="shared" ref="M5:M46" si="4">+L5*28.3495</f>
        <v>5.2362061780181781</v>
      </c>
      <c r="N5" s="15">
        <v>22</v>
      </c>
      <c r="O5" s="15">
        <v>89</v>
      </c>
      <c r="P5" s="15">
        <f t="shared" ref="P5:P46" si="5">+Q5*N5</f>
        <v>1.2943431001842687</v>
      </c>
      <c r="Q5" s="114">
        <f t="shared" ref="Q5:Q46" si="6">+M5/O5</f>
        <v>5.8833777281103124E-2</v>
      </c>
      <c r="R5" s="119"/>
    </row>
    <row r="6" spans="1:18" ht="13.8" customHeight="1" x14ac:dyDescent="0.25">
      <c r="A6" s="19">
        <v>1971</v>
      </c>
      <c r="B6" s="20">
        <v>8.8220705861957711</v>
      </c>
      <c r="C6" s="21">
        <v>7</v>
      </c>
      <c r="D6" s="20">
        <f t="shared" si="0"/>
        <v>8.2045256451620663</v>
      </c>
      <c r="E6" s="21">
        <v>14.075567949270274</v>
      </c>
      <c r="F6" s="20">
        <f t="shared" si="1"/>
        <v>7.0496920630619746</v>
      </c>
      <c r="G6" s="21">
        <v>20</v>
      </c>
      <c r="H6" s="21">
        <f t="shared" ref="H6:H52" si="7">F6-(F6*G6/100)</f>
        <v>5.6397536504495793</v>
      </c>
      <c r="I6" s="21">
        <v>24</v>
      </c>
      <c r="J6" s="22">
        <f t="shared" si="2"/>
        <v>51.414889141235385</v>
      </c>
      <c r="K6" s="20">
        <f t="shared" ref="K6:K52" si="8">+H6-H6*I6/100</f>
        <v>4.2862127743416805</v>
      </c>
      <c r="L6" s="20">
        <f t="shared" si="3"/>
        <v>0.18788877914922436</v>
      </c>
      <c r="M6" s="20">
        <f t="shared" si="4"/>
        <v>5.3265529444909356</v>
      </c>
      <c r="N6" s="21">
        <v>22</v>
      </c>
      <c r="O6" s="21">
        <v>89</v>
      </c>
      <c r="P6" s="21">
        <f t="shared" si="5"/>
        <v>1.3166760087505684</v>
      </c>
      <c r="Q6" s="115">
        <f t="shared" si="6"/>
        <v>5.98489094886622E-2</v>
      </c>
      <c r="R6" s="119"/>
    </row>
    <row r="7" spans="1:18" ht="13.8" customHeight="1" x14ac:dyDescent="0.25">
      <c r="A7" s="19">
        <v>1972</v>
      </c>
      <c r="B7" s="20">
        <v>8.372241491024127</v>
      </c>
      <c r="C7" s="21">
        <v>7</v>
      </c>
      <c r="D7" s="20">
        <f t="shared" si="0"/>
        <v>7.7861845866524382</v>
      </c>
      <c r="E7" s="21">
        <v>14.075567949270274</v>
      </c>
      <c r="F7" s="20">
        <f t="shared" si="1"/>
        <v>6.6902348845025656</v>
      </c>
      <c r="G7" s="21">
        <v>20</v>
      </c>
      <c r="H7" s="21">
        <f t="shared" si="7"/>
        <v>5.3521879076020529</v>
      </c>
      <c r="I7" s="21">
        <v>24</v>
      </c>
      <c r="J7" s="22">
        <f t="shared" si="2"/>
        <v>51.414889141235385</v>
      </c>
      <c r="K7" s="20">
        <f t="shared" si="8"/>
        <v>4.06766280977756</v>
      </c>
      <c r="L7" s="20">
        <f t="shared" si="3"/>
        <v>0.17830850672997522</v>
      </c>
      <c r="M7" s="20">
        <f t="shared" si="4"/>
        <v>5.0549570115414326</v>
      </c>
      <c r="N7" s="21">
        <v>22</v>
      </c>
      <c r="O7" s="21">
        <v>89</v>
      </c>
      <c r="P7" s="21">
        <f t="shared" si="5"/>
        <v>1.2495399354372081</v>
      </c>
      <c r="Q7" s="115">
        <f t="shared" si="6"/>
        <v>5.6797269792600365E-2</v>
      </c>
      <c r="R7" s="119"/>
    </row>
    <row r="8" spans="1:18" ht="13.8" customHeight="1" x14ac:dyDescent="0.25">
      <c r="A8" s="19">
        <v>1973</v>
      </c>
      <c r="B8" s="20">
        <v>8.8604070615216912</v>
      </c>
      <c r="C8" s="21">
        <v>7</v>
      </c>
      <c r="D8" s="20">
        <f t="shared" si="0"/>
        <v>8.2401785672151728</v>
      </c>
      <c r="E8" s="21">
        <v>14.075567949270274</v>
      </c>
      <c r="F8" s="20">
        <f t="shared" si="1"/>
        <v>7.0803266338455959</v>
      </c>
      <c r="G8" s="21">
        <v>20</v>
      </c>
      <c r="H8" s="21">
        <f t="shared" si="7"/>
        <v>5.6642613070764769</v>
      </c>
      <c r="I8" s="21">
        <v>24</v>
      </c>
      <c r="J8" s="22">
        <f t="shared" si="2"/>
        <v>51.414889141235385</v>
      </c>
      <c r="K8" s="20">
        <f t="shared" si="8"/>
        <v>4.3048385933781219</v>
      </c>
      <c r="L8" s="20">
        <f t="shared" si="3"/>
        <v>0.18870525340835603</v>
      </c>
      <c r="M8" s="20">
        <f t="shared" si="4"/>
        <v>5.3496995815001895</v>
      </c>
      <c r="N8" s="21">
        <v>22</v>
      </c>
      <c r="O8" s="21">
        <v>89</v>
      </c>
      <c r="P8" s="21">
        <f t="shared" si="5"/>
        <v>1.3223976493595975</v>
      </c>
      <c r="Q8" s="115">
        <f t="shared" si="6"/>
        <v>6.0108984061799882E-2</v>
      </c>
      <c r="R8" s="119"/>
    </row>
    <row r="9" spans="1:18" ht="13.8" customHeight="1" x14ac:dyDescent="0.25">
      <c r="A9" s="19">
        <v>1974</v>
      </c>
      <c r="B9" s="20">
        <v>8.825179795561457</v>
      </c>
      <c r="C9" s="21">
        <v>7</v>
      </c>
      <c r="D9" s="20">
        <f t="shared" si="0"/>
        <v>8.2074172098721547</v>
      </c>
      <c r="E9" s="21">
        <v>14.075567949270274</v>
      </c>
      <c r="F9" s="20">
        <f t="shared" si="1"/>
        <v>7.0521766236164973</v>
      </c>
      <c r="G9" s="21">
        <v>20</v>
      </c>
      <c r="H9" s="21">
        <f t="shared" si="7"/>
        <v>5.6417412988931979</v>
      </c>
      <c r="I9" s="21">
        <v>24</v>
      </c>
      <c r="J9" s="22">
        <f t="shared" si="2"/>
        <v>51.414889141235385</v>
      </c>
      <c r="K9" s="20">
        <f t="shared" si="8"/>
        <v>4.2877233871588301</v>
      </c>
      <c r="L9" s="20">
        <f t="shared" si="3"/>
        <v>0.18795499779326377</v>
      </c>
      <c r="M9" s="20">
        <f t="shared" si="4"/>
        <v>5.3284302099401311</v>
      </c>
      <c r="N9" s="21">
        <v>22</v>
      </c>
      <c r="O9" s="21">
        <v>89</v>
      </c>
      <c r="P9" s="21">
        <f t="shared" si="5"/>
        <v>1.3171400518953134</v>
      </c>
      <c r="Q9" s="115">
        <f t="shared" si="6"/>
        <v>5.9870002358877877E-2</v>
      </c>
      <c r="R9" s="119"/>
    </row>
    <row r="10" spans="1:18" ht="13.8" customHeight="1" x14ac:dyDescent="0.25">
      <c r="A10" s="19">
        <v>1975</v>
      </c>
      <c r="B10" s="20">
        <v>8.9122251392535166</v>
      </c>
      <c r="C10" s="21">
        <v>7</v>
      </c>
      <c r="D10" s="20">
        <f t="shared" si="0"/>
        <v>8.2883693795057702</v>
      </c>
      <c r="E10" s="21">
        <v>14.075567949270274</v>
      </c>
      <c r="F10" s="20">
        <f t="shared" si="1"/>
        <v>7.1217343156069246</v>
      </c>
      <c r="G10" s="21">
        <v>20</v>
      </c>
      <c r="H10" s="21">
        <f t="shared" si="7"/>
        <v>5.6973874524855397</v>
      </c>
      <c r="I10" s="21">
        <v>24</v>
      </c>
      <c r="J10" s="22">
        <f t="shared" si="2"/>
        <v>51.414889141235385</v>
      </c>
      <c r="K10" s="20">
        <f t="shared" si="8"/>
        <v>4.3300144638890101</v>
      </c>
      <c r="L10" s="20">
        <f t="shared" si="3"/>
        <v>0.18980885321157304</v>
      </c>
      <c r="M10" s="20">
        <f t="shared" si="4"/>
        <v>5.3809860841214894</v>
      </c>
      <c r="N10" s="21">
        <v>22</v>
      </c>
      <c r="O10" s="21">
        <v>89</v>
      </c>
      <c r="P10" s="21">
        <f t="shared" si="5"/>
        <v>1.330131391580593</v>
      </c>
      <c r="Q10" s="115">
        <f t="shared" si="6"/>
        <v>6.0460517799117861E-2</v>
      </c>
      <c r="R10" s="119"/>
    </row>
    <row r="11" spans="1:18" ht="13.8" customHeight="1" x14ac:dyDescent="0.25">
      <c r="A11" s="13">
        <v>1976</v>
      </c>
      <c r="B11" s="14">
        <v>8.3647120875088863</v>
      </c>
      <c r="C11" s="15">
        <v>7</v>
      </c>
      <c r="D11" s="16">
        <f t="shared" si="0"/>
        <v>7.7791822413832641</v>
      </c>
      <c r="E11" s="15">
        <v>14.075567949270274</v>
      </c>
      <c r="F11" s="16">
        <f t="shared" si="1"/>
        <v>6.684218159099796</v>
      </c>
      <c r="G11" s="15">
        <v>20</v>
      </c>
      <c r="H11" s="15">
        <f t="shared" si="7"/>
        <v>5.347374527279837</v>
      </c>
      <c r="I11" s="15">
        <v>24</v>
      </c>
      <c r="J11" s="17">
        <f t="shared" si="2"/>
        <v>51.414889141235385</v>
      </c>
      <c r="K11" s="16">
        <f t="shared" si="8"/>
        <v>4.0640046407326764</v>
      </c>
      <c r="L11" s="16">
        <f t="shared" si="3"/>
        <v>0.17814814863485706</v>
      </c>
      <c r="M11" s="16">
        <f t="shared" si="4"/>
        <v>5.0504109397238803</v>
      </c>
      <c r="N11" s="15">
        <v>22</v>
      </c>
      <c r="O11" s="15">
        <v>89</v>
      </c>
      <c r="P11" s="15">
        <f t="shared" si="5"/>
        <v>1.2484161873474759</v>
      </c>
      <c r="Q11" s="114">
        <f t="shared" si="6"/>
        <v>5.6746190333976182E-2</v>
      </c>
      <c r="R11" s="119"/>
    </row>
    <row r="12" spans="1:18" ht="13.8" customHeight="1" x14ac:dyDescent="0.25">
      <c r="A12" s="13">
        <v>1977</v>
      </c>
      <c r="B12" s="14">
        <v>8.2823659751451846</v>
      </c>
      <c r="C12" s="15">
        <v>7</v>
      </c>
      <c r="D12" s="16">
        <f t="shared" si="0"/>
        <v>7.7026003568850214</v>
      </c>
      <c r="E12" s="15">
        <v>14.075567949270274</v>
      </c>
      <c r="F12" s="16">
        <f t="shared" si="1"/>
        <v>6.6184156097909357</v>
      </c>
      <c r="G12" s="15">
        <v>20</v>
      </c>
      <c r="H12" s="15">
        <f t="shared" si="7"/>
        <v>5.2947324878327482</v>
      </c>
      <c r="I12" s="15">
        <v>24</v>
      </c>
      <c r="J12" s="17">
        <f t="shared" si="2"/>
        <v>51.414889141235392</v>
      </c>
      <c r="K12" s="16">
        <f t="shared" si="8"/>
        <v>4.0239966907528881</v>
      </c>
      <c r="L12" s="16">
        <f t="shared" si="3"/>
        <v>0.1763943754850581</v>
      </c>
      <c r="M12" s="16">
        <f t="shared" si="4"/>
        <v>5.0006923478136542</v>
      </c>
      <c r="N12" s="15">
        <v>22</v>
      </c>
      <c r="O12" s="15">
        <v>89</v>
      </c>
      <c r="P12" s="15">
        <f t="shared" si="5"/>
        <v>1.2361261983359595</v>
      </c>
      <c r="Q12" s="114">
        <f t="shared" si="6"/>
        <v>5.6187554469816339E-2</v>
      </c>
      <c r="R12" s="119"/>
    </row>
    <row r="13" spans="1:18" ht="13.8" customHeight="1" x14ac:dyDescent="0.25">
      <c r="A13" s="13">
        <v>1978</v>
      </c>
      <c r="B13" s="14">
        <v>8.5478042096277829</v>
      </c>
      <c r="C13" s="15">
        <v>7</v>
      </c>
      <c r="D13" s="16">
        <f t="shared" si="0"/>
        <v>7.9494579149538378</v>
      </c>
      <c r="E13" s="15">
        <v>14.075567949270274</v>
      </c>
      <c r="F13" s="16">
        <f t="shared" si="1"/>
        <v>6.8305265645358659</v>
      </c>
      <c r="G13" s="15">
        <v>20</v>
      </c>
      <c r="H13" s="15">
        <f t="shared" si="7"/>
        <v>5.4644212516286927</v>
      </c>
      <c r="I13" s="15">
        <v>24</v>
      </c>
      <c r="J13" s="17">
        <f t="shared" si="2"/>
        <v>51.414889141235385</v>
      </c>
      <c r="K13" s="16">
        <f t="shared" si="8"/>
        <v>4.1529601512378065</v>
      </c>
      <c r="L13" s="16">
        <f t="shared" si="3"/>
        <v>0.1820475682734381</v>
      </c>
      <c r="M13" s="16">
        <f t="shared" si="4"/>
        <v>5.1609575367678335</v>
      </c>
      <c r="N13" s="15">
        <v>22</v>
      </c>
      <c r="O13" s="15">
        <v>89</v>
      </c>
      <c r="P13" s="15">
        <f t="shared" si="5"/>
        <v>1.2757423124594645</v>
      </c>
      <c r="Q13" s="114">
        <f t="shared" si="6"/>
        <v>5.7988286929975659E-2</v>
      </c>
      <c r="R13" s="119"/>
    </row>
    <row r="14" spans="1:18" ht="13.8" customHeight="1" x14ac:dyDescent="0.25">
      <c r="A14" s="13">
        <v>1979</v>
      </c>
      <c r="B14" s="14">
        <v>8.0528270867121368</v>
      </c>
      <c r="C14" s="15">
        <v>7</v>
      </c>
      <c r="D14" s="16">
        <f t="shared" si="0"/>
        <v>7.489129190642287</v>
      </c>
      <c r="E14" s="15">
        <v>14.075567949270274</v>
      </c>
      <c r="F14" s="16">
        <f t="shared" si="1"/>
        <v>6.4349917226047975</v>
      </c>
      <c r="G14" s="15">
        <v>20</v>
      </c>
      <c r="H14" s="15">
        <f t="shared" si="7"/>
        <v>5.1479933780838376</v>
      </c>
      <c r="I14" s="15">
        <v>24</v>
      </c>
      <c r="J14" s="17">
        <f t="shared" si="2"/>
        <v>51.414889141235385</v>
      </c>
      <c r="K14" s="16">
        <f t="shared" si="8"/>
        <v>3.9124749673437167</v>
      </c>
      <c r="L14" s="16">
        <f t="shared" si="3"/>
        <v>0.17150575199314921</v>
      </c>
      <c r="M14" s="16">
        <f t="shared" si="4"/>
        <v>4.8621023161297838</v>
      </c>
      <c r="N14" s="15">
        <v>22</v>
      </c>
      <c r="O14" s="15">
        <v>89</v>
      </c>
      <c r="P14" s="15">
        <f t="shared" si="5"/>
        <v>1.2018679882568004</v>
      </c>
      <c r="Q14" s="114">
        <f t="shared" si="6"/>
        <v>5.463036310258184E-2</v>
      </c>
      <c r="R14" s="119"/>
    </row>
    <row r="15" spans="1:18" ht="13.8" customHeight="1" x14ac:dyDescent="0.25">
      <c r="A15" s="13">
        <v>1980</v>
      </c>
      <c r="B15" s="14">
        <v>7.9971896050516857</v>
      </c>
      <c r="C15" s="15">
        <v>7</v>
      </c>
      <c r="D15" s="16">
        <f t="shared" si="0"/>
        <v>7.4373863326980674</v>
      </c>
      <c r="E15" s="15">
        <v>14.075567949270274</v>
      </c>
      <c r="F15" s="16">
        <f t="shared" si="1"/>
        <v>6.3905319657894104</v>
      </c>
      <c r="G15" s="15">
        <v>20</v>
      </c>
      <c r="H15" s="15">
        <f t="shared" si="7"/>
        <v>5.112425572631528</v>
      </c>
      <c r="I15" s="15">
        <v>24</v>
      </c>
      <c r="J15" s="17">
        <f t="shared" si="2"/>
        <v>51.414889141235392</v>
      </c>
      <c r="K15" s="16">
        <f t="shared" si="8"/>
        <v>3.8854434351999609</v>
      </c>
      <c r="L15" s="16">
        <f t="shared" si="3"/>
        <v>0.17032080811835446</v>
      </c>
      <c r="M15" s="16">
        <f t="shared" si="4"/>
        <v>4.8285097497512899</v>
      </c>
      <c r="N15" s="15">
        <v>22</v>
      </c>
      <c r="O15" s="15">
        <v>89</v>
      </c>
      <c r="P15" s="15">
        <f t="shared" si="5"/>
        <v>1.1935642078036897</v>
      </c>
      <c r="Q15" s="114">
        <f t="shared" si="6"/>
        <v>5.4252918536531344E-2</v>
      </c>
      <c r="R15" s="119"/>
    </row>
    <row r="16" spans="1:18" ht="13.8" customHeight="1" x14ac:dyDescent="0.25">
      <c r="A16" s="19">
        <v>1981</v>
      </c>
      <c r="B16" s="20">
        <v>8.1520442152318164</v>
      </c>
      <c r="C16" s="21">
        <v>7</v>
      </c>
      <c r="D16" s="20">
        <f t="shared" si="0"/>
        <v>7.5814011201655891</v>
      </c>
      <c r="E16" s="21">
        <v>14.075567949270274</v>
      </c>
      <c r="F16" s="20">
        <f t="shared" si="1"/>
        <v>6.5142758539899441</v>
      </c>
      <c r="G16" s="21">
        <v>20</v>
      </c>
      <c r="H16" s="21">
        <f t="shared" si="7"/>
        <v>5.211420683191955</v>
      </c>
      <c r="I16" s="21">
        <v>24</v>
      </c>
      <c r="J16" s="22">
        <f t="shared" si="2"/>
        <v>51.414889141235385</v>
      </c>
      <c r="K16" s="20">
        <f t="shared" si="8"/>
        <v>3.9606797192258858</v>
      </c>
      <c r="L16" s="20">
        <f t="shared" si="3"/>
        <v>0.17361883700716213</v>
      </c>
      <c r="M16" s="20">
        <f t="shared" si="4"/>
        <v>4.9220072197345424</v>
      </c>
      <c r="N16" s="21">
        <v>22</v>
      </c>
      <c r="O16" s="21">
        <v>89</v>
      </c>
      <c r="P16" s="21">
        <f t="shared" si="5"/>
        <v>1.2166759419568531</v>
      </c>
      <c r="Q16" s="115">
        <f t="shared" si="6"/>
        <v>5.5303451907129687E-2</v>
      </c>
      <c r="R16" s="119"/>
    </row>
    <row r="17" spans="1:18" ht="13.8" customHeight="1" x14ac:dyDescent="0.25">
      <c r="A17" s="19">
        <v>1982</v>
      </c>
      <c r="B17" s="20">
        <v>8.5569150860509584</v>
      </c>
      <c r="C17" s="21">
        <v>7</v>
      </c>
      <c r="D17" s="20">
        <f t="shared" si="0"/>
        <v>7.9579310300273916</v>
      </c>
      <c r="E17" s="21">
        <v>14.075567949270274</v>
      </c>
      <c r="F17" s="20">
        <f t="shared" si="1"/>
        <v>6.8378070405398219</v>
      </c>
      <c r="G17" s="21">
        <v>20</v>
      </c>
      <c r="H17" s="21">
        <f t="shared" si="7"/>
        <v>5.4702456324318574</v>
      </c>
      <c r="I17" s="21">
        <v>24</v>
      </c>
      <c r="J17" s="22">
        <f t="shared" si="2"/>
        <v>51.414889141235385</v>
      </c>
      <c r="K17" s="20">
        <f t="shared" si="8"/>
        <v>4.1573866806482114</v>
      </c>
      <c r="L17" s="20">
        <f t="shared" si="3"/>
        <v>0.18224160791882571</v>
      </c>
      <c r="M17" s="20">
        <f t="shared" si="4"/>
        <v>5.1664584636947497</v>
      </c>
      <c r="N17" s="21">
        <v>22</v>
      </c>
      <c r="O17" s="21">
        <v>89</v>
      </c>
      <c r="P17" s="21">
        <f t="shared" si="5"/>
        <v>1.277102092149264</v>
      </c>
      <c r="Q17" s="115">
        <f t="shared" si="6"/>
        <v>5.8050095097693814E-2</v>
      </c>
      <c r="R17" s="119"/>
    </row>
    <row r="18" spans="1:18" ht="13.8" customHeight="1" x14ac:dyDescent="0.25">
      <c r="A18" s="19">
        <v>1983</v>
      </c>
      <c r="B18" s="20">
        <v>8.2061824870789177</v>
      </c>
      <c r="C18" s="21">
        <v>7</v>
      </c>
      <c r="D18" s="20">
        <f t="shared" si="0"/>
        <v>7.6317497129833933</v>
      </c>
      <c r="E18" s="21">
        <v>14.075567949270274</v>
      </c>
      <c r="F18" s="20">
        <f t="shared" si="1"/>
        <v>6.5575375964141767</v>
      </c>
      <c r="G18" s="21">
        <v>20</v>
      </c>
      <c r="H18" s="21">
        <f t="shared" si="7"/>
        <v>5.2460300771313415</v>
      </c>
      <c r="I18" s="21">
        <v>24</v>
      </c>
      <c r="J18" s="22">
        <f t="shared" si="2"/>
        <v>51.414889141235385</v>
      </c>
      <c r="K18" s="20">
        <f t="shared" si="8"/>
        <v>3.9869828586198195</v>
      </c>
      <c r="L18" s="20">
        <f t="shared" si="3"/>
        <v>0.17477185133675921</v>
      </c>
      <c r="M18" s="20">
        <f t="shared" si="4"/>
        <v>4.9546945994714546</v>
      </c>
      <c r="N18" s="21">
        <v>22</v>
      </c>
      <c r="O18" s="21">
        <v>89</v>
      </c>
      <c r="P18" s="21">
        <f t="shared" si="5"/>
        <v>1.2247559684086742</v>
      </c>
      <c r="Q18" s="115">
        <f t="shared" si="6"/>
        <v>5.5670725836757917E-2</v>
      </c>
      <c r="R18" s="119"/>
    </row>
    <row r="19" spans="1:18" ht="13.8" customHeight="1" x14ac:dyDescent="0.25">
      <c r="A19" s="19">
        <v>1984</v>
      </c>
      <c r="B19" s="20">
        <v>8.5675317751789741</v>
      </c>
      <c r="C19" s="21">
        <v>7</v>
      </c>
      <c r="D19" s="20">
        <f t="shared" si="0"/>
        <v>7.9678045509164459</v>
      </c>
      <c r="E19" s="21">
        <v>14.075567949270274</v>
      </c>
      <c r="F19" s="20">
        <f t="shared" si="1"/>
        <v>6.8462908072871524</v>
      </c>
      <c r="G19" s="21">
        <v>20</v>
      </c>
      <c r="H19" s="21">
        <f t="shared" si="7"/>
        <v>5.4770326458297216</v>
      </c>
      <c r="I19" s="21">
        <v>24</v>
      </c>
      <c r="J19" s="22">
        <f t="shared" si="2"/>
        <v>51.414889141235385</v>
      </c>
      <c r="K19" s="20">
        <f t="shared" si="8"/>
        <v>4.1625448108305889</v>
      </c>
      <c r="L19" s="20">
        <f t="shared" si="3"/>
        <v>0.1824677177350395</v>
      </c>
      <c r="M19" s="20">
        <f t="shared" si="4"/>
        <v>5.1728685639295025</v>
      </c>
      <c r="N19" s="21">
        <v>22</v>
      </c>
      <c r="O19" s="21">
        <v>89</v>
      </c>
      <c r="P19" s="21">
        <f t="shared" si="5"/>
        <v>1.2786866113084163</v>
      </c>
      <c r="Q19" s="115">
        <f t="shared" si="6"/>
        <v>5.8122118695837104E-2</v>
      </c>
      <c r="R19" s="119"/>
    </row>
    <row r="20" spans="1:18" ht="13.8" customHeight="1" x14ac:dyDescent="0.25">
      <c r="A20" s="19">
        <v>1985</v>
      </c>
      <c r="B20" s="20">
        <v>8.7372413677421505</v>
      </c>
      <c r="C20" s="21">
        <v>7</v>
      </c>
      <c r="D20" s="20">
        <f t="shared" si="0"/>
        <v>8.1256344720002005</v>
      </c>
      <c r="E20" s="21">
        <v>14.075567949270274</v>
      </c>
      <c r="F20" s="20">
        <f t="shared" si="1"/>
        <v>6.9819052705844831</v>
      </c>
      <c r="G20" s="21">
        <v>20</v>
      </c>
      <c r="H20" s="21">
        <f t="shared" si="7"/>
        <v>5.5855242164675865</v>
      </c>
      <c r="I20" s="21">
        <v>24</v>
      </c>
      <c r="J20" s="22">
        <f t="shared" si="2"/>
        <v>51.414889141235385</v>
      </c>
      <c r="K20" s="20">
        <f t="shared" si="8"/>
        <v>4.2449984045153659</v>
      </c>
      <c r="L20" s="20">
        <f t="shared" si="3"/>
        <v>0.18608212184176948</v>
      </c>
      <c r="M20" s="20">
        <f t="shared" si="4"/>
        <v>5.2753351131532433</v>
      </c>
      <c r="N20" s="21">
        <v>22</v>
      </c>
      <c r="O20" s="21">
        <v>89</v>
      </c>
      <c r="P20" s="21">
        <f t="shared" si="5"/>
        <v>1.3040154212288915</v>
      </c>
      <c r="Q20" s="115">
        <f t="shared" si="6"/>
        <v>5.9273428237676888E-2</v>
      </c>
      <c r="R20" s="119"/>
    </row>
    <row r="21" spans="1:18" ht="13.8" customHeight="1" x14ac:dyDescent="0.25">
      <c r="A21" s="13">
        <v>1986</v>
      </c>
      <c r="B21" s="14">
        <v>8.6409489260381207</v>
      </c>
      <c r="C21" s="15">
        <v>7</v>
      </c>
      <c r="D21" s="16">
        <f t="shared" si="0"/>
        <v>8.0360825012154518</v>
      </c>
      <c r="E21" s="15">
        <v>14.075567949270274</v>
      </c>
      <c r="F21" s="16">
        <f t="shared" si="1"/>
        <v>6.9049582482974525</v>
      </c>
      <c r="G21" s="15">
        <v>20</v>
      </c>
      <c r="H21" s="15">
        <f t="shared" si="7"/>
        <v>5.523966598637962</v>
      </c>
      <c r="I21" s="15">
        <v>24</v>
      </c>
      <c r="J21" s="17">
        <f t="shared" si="2"/>
        <v>51.414889141235392</v>
      </c>
      <c r="K21" s="16">
        <f t="shared" si="8"/>
        <v>4.1982146149648507</v>
      </c>
      <c r="L21" s="16">
        <f t="shared" si="3"/>
        <v>0.18403132558750029</v>
      </c>
      <c r="M21" s="16">
        <f t="shared" si="4"/>
        <v>5.217196064742839</v>
      </c>
      <c r="N21" s="15">
        <v>22</v>
      </c>
      <c r="O21" s="15">
        <v>89</v>
      </c>
      <c r="P21" s="15">
        <f t="shared" si="5"/>
        <v>1.2896439710600276</v>
      </c>
      <c r="Q21" s="114">
        <f t="shared" si="6"/>
        <v>5.8620180502728526E-2</v>
      </c>
      <c r="R21" s="119"/>
    </row>
    <row r="22" spans="1:18" ht="13.8" customHeight="1" x14ac:dyDescent="0.25">
      <c r="A22" s="13">
        <v>1987</v>
      </c>
      <c r="B22" s="14">
        <v>9.0775275530880872</v>
      </c>
      <c r="C22" s="15">
        <v>7</v>
      </c>
      <c r="D22" s="16">
        <f t="shared" si="0"/>
        <v>8.4421006243719212</v>
      </c>
      <c r="E22" s="15">
        <v>14.075567949270274</v>
      </c>
      <c r="F22" s="16">
        <f t="shared" si="1"/>
        <v>7.2538270146426811</v>
      </c>
      <c r="G22" s="15">
        <v>20</v>
      </c>
      <c r="H22" s="15">
        <f t="shared" si="7"/>
        <v>5.8030616117141447</v>
      </c>
      <c r="I22" s="15">
        <v>24</v>
      </c>
      <c r="J22" s="17">
        <f t="shared" si="2"/>
        <v>51.414889141235385</v>
      </c>
      <c r="K22" s="16">
        <f t="shared" si="8"/>
        <v>4.4103268249027501</v>
      </c>
      <c r="L22" s="16">
        <f t="shared" si="3"/>
        <v>0.19332939506423014</v>
      </c>
      <c r="M22" s="16">
        <f t="shared" si="4"/>
        <v>5.4807916853733918</v>
      </c>
      <c r="N22" s="15">
        <v>22</v>
      </c>
      <c r="O22" s="15">
        <v>89</v>
      </c>
      <c r="P22" s="15">
        <f t="shared" si="5"/>
        <v>1.3548024390810631</v>
      </c>
      <c r="Q22" s="114">
        <f t="shared" si="6"/>
        <v>6.1581929049139235E-2</v>
      </c>
      <c r="R22" s="119"/>
    </row>
    <row r="23" spans="1:18" ht="13.8" customHeight="1" x14ac:dyDescent="0.25">
      <c r="A23" s="13">
        <v>1988</v>
      </c>
      <c r="B23" s="14">
        <v>9.0072279518898366</v>
      </c>
      <c r="C23" s="15">
        <v>7</v>
      </c>
      <c r="D23" s="16">
        <f t="shared" si="0"/>
        <v>8.3767219952575473</v>
      </c>
      <c r="E23" s="15">
        <v>14.075567949270274</v>
      </c>
      <c r="F23" s="16">
        <f t="shared" si="1"/>
        <v>7.1976507988936032</v>
      </c>
      <c r="G23" s="15">
        <v>20</v>
      </c>
      <c r="H23" s="15">
        <f t="shared" si="7"/>
        <v>5.7581206391148827</v>
      </c>
      <c r="I23" s="15">
        <v>24</v>
      </c>
      <c r="J23" s="17">
        <f t="shared" si="2"/>
        <v>51.414889141235385</v>
      </c>
      <c r="K23" s="16">
        <f t="shared" si="8"/>
        <v>4.3761716857273107</v>
      </c>
      <c r="L23" s="16">
        <f t="shared" si="3"/>
        <v>0.19183218348393691</v>
      </c>
      <c r="M23" s="16">
        <f t="shared" si="4"/>
        <v>5.4383464856778696</v>
      </c>
      <c r="N23" s="15">
        <v>22</v>
      </c>
      <c r="O23" s="15">
        <v>89</v>
      </c>
      <c r="P23" s="15">
        <f t="shared" si="5"/>
        <v>1.3443103672462149</v>
      </c>
      <c r="Q23" s="114">
        <f t="shared" si="6"/>
        <v>6.1105016693009773E-2</v>
      </c>
      <c r="R23" s="119"/>
    </row>
    <row r="24" spans="1:18" ht="13.8" customHeight="1" x14ac:dyDescent="0.25">
      <c r="A24" s="13">
        <v>1989</v>
      </c>
      <c r="B24" s="14">
        <v>8.6028456347890767</v>
      </c>
      <c r="C24" s="15">
        <v>7</v>
      </c>
      <c r="D24" s="16">
        <f t="shared" si="0"/>
        <v>8.000646440353842</v>
      </c>
      <c r="E24" s="15">
        <v>14.075567949270274</v>
      </c>
      <c r="F24" s="16">
        <f t="shared" si="1"/>
        <v>6.874510014260963</v>
      </c>
      <c r="G24" s="15">
        <v>20</v>
      </c>
      <c r="H24" s="15">
        <f t="shared" si="7"/>
        <v>5.4996080114087702</v>
      </c>
      <c r="I24" s="15">
        <v>24</v>
      </c>
      <c r="J24" s="17">
        <f t="shared" si="2"/>
        <v>51.414889141235385</v>
      </c>
      <c r="K24" s="16">
        <f t="shared" si="8"/>
        <v>4.1797020886706653</v>
      </c>
      <c r="L24" s="16">
        <f t="shared" si="3"/>
        <v>0.18321981758556341</v>
      </c>
      <c r="M24" s="16">
        <f t="shared" si="4"/>
        <v>5.1941902186419293</v>
      </c>
      <c r="N24" s="15">
        <v>22</v>
      </c>
      <c r="O24" s="15">
        <v>89</v>
      </c>
      <c r="P24" s="15">
        <f t="shared" si="5"/>
        <v>1.283957132698005</v>
      </c>
      <c r="Q24" s="114">
        <f t="shared" si="6"/>
        <v>5.8361687849909319E-2</v>
      </c>
      <c r="R24" s="119"/>
    </row>
    <row r="25" spans="1:18" ht="13.8" customHeight="1" x14ac:dyDescent="0.25">
      <c r="A25" s="13">
        <v>1990</v>
      </c>
      <c r="B25" s="14">
        <v>8.3368027961236475</v>
      </c>
      <c r="C25" s="15">
        <v>7</v>
      </c>
      <c r="D25" s="16">
        <f t="shared" si="0"/>
        <v>7.7532266003949921</v>
      </c>
      <c r="E25" s="15">
        <v>14.075567949270274</v>
      </c>
      <c r="F25" s="16">
        <f t="shared" si="1"/>
        <v>6.6619159219954973</v>
      </c>
      <c r="G25" s="15">
        <v>20</v>
      </c>
      <c r="H25" s="15">
        <f t="shared" si="7"/>
        <v>5.3295327375963977</v>
      </c>
      <c r="I25" s="15">
        <v>24</v>
      </c>
      <c r="J25" s="17">
        <f t="shared" si="2"/>
        <v>51.414889141235385</v>
      </c>
      <c r="K25" s="16">
        <f t="shared" si="8"/>
        <v>4.050444880573262</v>
      </c>
      <c r="L25" s="16">
        <f t="shared" si="3"/>
        <v>0.17755374818951286</v>
      </c>
      <c r="M25" s="16">
        <f t="shared" si="4"/>
        <v>5.033559984298595</v>
      </c>
      <c r="N25" s="15">
        <v>22</v>
      </c>
      <c r="O25" s="15">
        <v>89</v>
      </c>
      <c r="P25" s="15">
        <f t="shared" si="5"/>
        <v>1.2442507826356077</v>
      </c>
      <c r="Q25" s="114">
        <f t="shared" si="6"/>
        <v>5.655685375616399E-2</v>
      </c>
      <c r="R25" s="119"/>
    </row>
    <row r="26" spans="1:18" ht="13.8" customHeight="1" x14ac:dyDescent="0.25">
      <c r="A26" s="19">
        <v>1991</v>
      </c>
      <c r="B26" s="20">
        <v>8.2038904703482949</v>
      </c>
      <c r="C26" s="21">
        <v>7</v>
      </c>
      <c r="D26" s="20">
        <f t="shared" si="0"/>
        <v>7.6296181374239138</v>
      </c>
      <c r="E26" s="21">
        <v>14.075567949270274</v>
      </c>
      <c r="F26" s="20">
        <f t="shared" si="1"/>
        <v>6.5557060522209616</v>
      </c>
      <c r="G26" s="21">
        <v>20</v>
      </c>
      <c r="H26" s="21">
        <f t="shared" si="7"/>
        <v>5.2445648417767696</v>
      </c>
      <c r="I26" s="21">
        <v>24</v>
      </c>
      <c r="J26" s="22">
        <f t="shared" si="2"/>
        <v>51.414889141235385</v>
      </c>
      <c r="K26" s="20">
        <f t="shared" si="8"/>
        <v>3.9858692797503448</v>
      </c>
      <c r="L26" s="20">
        <f t="shared" si="3"/>
        <v>0.17472303692056307</v>
      </c>
      <c r="M26" s="20">
        <f t="shared" si="4"/>
        <v>4.9533107351795023</v>
      </c>
      <c r="N26" s="21">
        <v>22</v>
      </c>
      <c r="O26" s="21">
        <v>89</v>
      </c>
      <c r="P26" s="21">
        <f t="shared" si="5"/>
        <v>1.2244138895949332</v>
      </c>
      <c r="Q26" s="115">
        <f t="shared" si="6"/>
        <v>5.5655176799769689E-2</v>
      </c>
      <c r="R26" s="119"/>
    </row>
    <row r="27" spans="1:18" ht="13.8" customHeight="1" x14ac:dyDescent="0.25">
      <c r="A27" s="19">
        <v>1992</v>
      </c>
      <c r="B27" s="20">
        <v>8.6633597787414267</v>
      </c>
      <c r="C27" s="21">
        <v>7</v>
      </c>
      <c r="D27" s="20">
        <f t="shared" si="0"/>
        <v>8.0569245942295264</v>
      </c>
      <c r="E27" s="21">
        <v>14.075567949270274</v>
      </c>
      <c r="F27" s="20">
        <f t="shared" si="1"/>
        <v>6.9228666983472813</v>
      </c>
      <c r="G27" s="21">
        <v>20</v>
      </c>
      <c r="H27" s="21">
        <f t="shared" si="7"/>
        <v>5.5382933586778247</v>
      </c>
      <c r="I27" s="21">
        <v>24</v>
      </c>
      <c r="J27" s="22">
        <f t="shared" si="2"/>
        <v>51.414889141235385</v>
      </c>
      <c r="K27" s="20">
        <f t="shared" si="8"/>
        <v>4.2091029525951473</v>
      </c>
      <c r="L27" s="20">
        <f t="shared" si="3"/>
        <v>0.18450862257951331</v>
      </c>
      <c r="M27" s="20">
        <f t="shared" si="4"/>
        <v>5.230727195817912</v>
      </c>
      <c r="N27" s="21">
        <v>22</v>
      </c>
      <c r="O27" s="21">
        <v>89</v>
      </c>
      <c r="P27" s="21">
        <f t="shared" si="5"/>
        <v>1.2929887450336413</v>
      </c>
      <c r="Q27" s="115">
        <f t="shared" si="6"/>
        <v>5.8772215683347326E-2</v>
      </c>
      <c r="R27" s="119"/>
    </row>
    <row r="28" spans="1:18" ht="13.8" customHeight="1" x14ac:dyDescent="0.25">
      <c r="A28" s="19">
        <v>1993</v>
      </c>
      <c r="B28" s="20">
        <v>9.3225637470941969</v>
      </c>
      <c r="C28" s="21">
        <v>7</v>
      </c>
      <c r="D28" s="20">
        <f t="shared" si="0"/>
        <v>8.6699842847976036</v>
      </c>
      <c r="E28" s="21">
        <v>14.075567949270274</v>
      </c>
      <c r="F28" s="20">
        <f t="shared" si="1"/>
        <v>7.4496347555998623</v>
      </c>
      <c r="G28" s="21">
        <v>20</v>
      </c>
      <c r="H28" s="21">
        <f t="shared" si="7"/>
        <v>5.9597078044798897</v>
      </c>
      <c r="I28" s="21">
        <v>24</v>
      </c>
      <c r="J28" s="22">
        <f t="shared" si="2"/>
        <v>51.414889141235385</v>
      </c>
      <c r="K28" s="20">
        <f t="shared" si="8"/>
        <v>4.5293779314047162</v>
      </c>
      <c r="L28" s="20">
        <f t="shared" si="3"/>
        <v>0.19854807370541222</v>
      </c>
      <c r="M28" s="20">
        <f t="shared" si="4"/>
        <v>5.6287386155115833</v>
      </c>
      <c r="N28" s="21">
        <v>22</v>
      </c>
      <c r="O28" s="21">
        <v>89</v>
      </c>
      <c r="P28" s="21">
        <f t="shared" si="5"/>
        <v>1.3913735903511779</v>
      </c>
      <c r="Q28" s="115">
        <f t="shared" si="6"/>
        <v>6.324425410687172E-2</v>
      </c>
      <c r="R28" s="119"/>
    </row>
    <row r="29" spans="1:18" ht="13.8" customHeight="1" x14ac:dyDescent="0.25">
      <c r="A29" s="19">
        <v>1994</v>
      </c>
      <c r="B29" s="20">
        <v>9.082278864695791</v>
      </c>
      <c r="C29" s="21">
        <v>7</v>
      </c>
      <c r="D29" s="20">
        <f t="shared" si="0"/>
        <v>8.4465193441670863</v>
      </c>
      <c r="E29" s="21">
        <v>14.075567949270274</v>
      </c>
      <c r="F29" s="20">
        <f t="shared" si="1"/>
        <v>7.2576237745305905</v>
      </c>
      <c r="G29" s="21">
        <v>20</v>
      </c>
      <c r="H29" s="21">
        <f t="shared" si="7"/>
        <v>5.8060990196244724</v>
      </c>
      <c r="I29" s="21">
        <v>24</v>
      </c>
      <c r="J29" s="22">
        <f t="shared" si="2"/>
        <v>51.414889141235371</v>
      </c>
      <c r="K29" s="20">
        <f t="shared" si="8"/>
        <v>4.4126352549145995</v>
      </c>
      <c r="L29" s="20">
        <f t="shared" si="3"/>
        <v>0.19343058651680436</v>
      </c>
      <c r="M29" s="20">
        <f t="shared" si="4"/>
        <v>5.4836604124581454</v>
      </c>
      <c r="N29" s="21">
        <v>22</v>
      </c>
      <c r="O29" s="21">
        <v>89</v>
      </c>
      <c r="P29" s="21">
        <f t="shared" si="5"/>
        <v>1.3555115626301033</v>
      </c>
      <c r="Q29" s="115">
        <f t="shared" si="6"/>
        <v>6.1614161937731969E-2</v>
      </c>
      <c r="R29" s="119"/>
    </row>
    <row r="30" spans="1:18" ht="13.8" customHeight="1" x14ac:dyDescent="0.25">
      <c r="A30" s="19">
        <v>1995</v>
      </c>
      <c r="B30" s="20">
        <v>8.123049572886849</v>
      </c>
      <c r="C30" s="21">
        <v>7</v>
      </c>
      <c r="D30" s="20">
        <f t="shared" si="0"/>
        <v>7.55443610278477</v>
      </c>
      <c r="E30" s="21">
        <v>14.075567949270274</v>
      </c>
      <c r="F30" s="20">
        <f t="shared" si="1"/>
        <v>6.4911063159530942</v>
      </c>
      <c r="G30" s="21">
        <v>20</v>
      </c>
      <c r="H30" s="21">
        <f t="shared" si="7"/>
        <v>5.1928850527624757</v>
      </c>
      <c r="I30" s="21">
        <v>24</v>
      </c>
      <c r="J30" s="22">
        <f t="shared" si="2"/>
        <v>51.414889141235378</v>
      </c>
      <c r="K30" s="20">
        <f t="shared" si="8"/>
        <v>3.9465926400994817</v>
      </c>
      <c r="L30" s="20">
        <f t="shared" si="3"/>
        <v>0.1730013212098403</v>
      </c>
      <c r="M30" s="20">
        <f t="shared" si="4"/>
        <v>4.9045009556383672</v>
      </c>
      <c r="N30" s="21">
        <v>22</v>
      </c>
      <c r="O30" s="21">
        <v>89</v>
      </c>
      <c r="P30" s="21">
        <f t="shared" si="5"/>
        <v>1.212348550831956</v>
      </c>
      <c r="Q30" s="115">
        <f t="shared" si="6"/>
        <v>5.5106752310543454E-2</v>
      </c>
      <c r="R30" s="119"/>
    </row>
    <row r="31" spans="1:18" ht="13.8" customHeight="1" x14ac:dyDescent="0.25">
      <c r="A31" s="13">
        <v>1996</v>
      </c>
      <c r="B31" s="14">
        <v>8.2580029406638573</v>
      </c>
      <c r="C31" s="15">
        <v>7</v>
      </c>
      <c r="D31" s="16">
        <f t="shared" si="0"/>
        <v>7.679942734817387</v>
      </c>
      <c r="E31" s="15">
        <v>14.075567949270274</v>
      </c>
      <c r="F31" s="16">
        <f t="shared" si="1"/>
        <v>6.5989471767131196</v>
      </c>
      <c r="G31" s="15">
        <v>20</v>
      </c>
      <c r="H31" s="15">
        <f t="shared" si="7"/>
        <v>5.2791577413704953</v>
      </c>
      <c r="I31" s="15">
        <v>24</v>
      </c>
      <c r="J31" s="17">
        <f t="shared" si="2"/>
        <v>51.414889141235392</v>
      </c>
      <c r="K31" s="16">
        <f t="shared" si="8"/>
        <v>4.0121598834415764</v>
      </c>
      <c r="L31" s="16">
        <f t="shared" si="3"/>
        <v>0.17587550173990471</v>
      </c>
      <c r="M31" s="16">
        <f t="shared" si="4"/>
        <v>4.9859825365754284</v>
      </c>
      <c r="N31" s="15">
        <v>22</v>
      </c>
      <c r="O31" s="15">
        <v>89</v>
      </c>
      <c r="P31" s="15">
        <f t="shared" si="5"/>
        <v>1.2324900652208926</v>
      </c>
      <c r="Q31" s="114">
        <f t="shared" si="6"/>
        <v>5.6022275691858747E-2</v>
      </c>
      <c r="R31" s="119"/>
    </row>
    <row r="32" spans="1:18" ht="13.8" customHeight="1" x14ac:dyDescent="0.25">
      <c r="A32" s="13">
        <v>1997</v>
      </c>
      <c r="B32" s="14">
        <v>9.0134148223603212</v>
      </c>
      <c r="C32" s="15">
        <v>7</v>
      </c>
      <c r="D32" s="16">
        <f t="shared" si="0"/>
        <v>8.3824757847950995</v>
      </c>
      <c r="E32" s="15">
        <v>14.075567949270274</v>
      </c>
      <c r="F32" s="16">
        <f t="shared" si="1"/>
        <v>7.2025947098751386</v>
      </c>
      <c r="G32" s="15">
        <v>20</v>
      </c>
      <c r="H32" s="15">
        <f t="shared" si="7"/>
        <v>5.7620757679001109</v>
      </c>
      <c r="I32" s="15">
        <v>24</v>
      </c>
      <c r="J32" s="17">
        <f t="shared" si="2"/>
        <v>51.414889141235378</v>
      </c>
      <c r="K32" s="16">
        <f t="shared" si="8"/>
        <v>4.3791775836040845</v>
      </c>
      <c r="L32" s="16">
        <f t="shared" si="3"/>
        <v>0.19196394887031604</v>
      </c>
      <c r="M32" s="16">
        <f t="shared" si="4"/>
        <v>5.442081968499024</v>
      </c>
      <c r="N32" s="15">
        <v>22</v>
      </c>
      <c r="O32" s="15">
        <v>89</v>
      </c>
      <c r="P32" s="15">
        <f t="shared" si="5"/>
        <v>1.3452337450222307</v>
      </c>
      <c r="Q32" s="114">
        <f t="shared" si="6"/>
        <v>6.1146988410101397E-2</v>
      </c>
      <c r="R32" s="119"/>
    </row>
    <row r="33" spans="1:18" ht="13.8" customHeight="1" x14ac:dyDescent="0.25">
      <c r="A33" s="13">
        <v>1998</v>
      </c>
      <c r="B33" s="14">
        <v>8.4282451080165863</v>
      </c>
      <c r="C33" s="15">
        <v>7</v>
      </c>
      <c r="D33" s="16">
        <f t="shared" si="0"/>
        <v>7.8382679504554256</v>
      </c>
      <c r="E33" s="15">
        <v>14.075567949270274</v>
      </c>
      <c r="F33" s="16">
        <f t="shared" si="1"/>
        <v>6.7349872190431981</v>
      </c>
      <c r="G33" s="15">
        <v>20</v>
      </c>
      <c r="H33" s="15">
        <f t="shared" si="7"/>
        <v>5.3879897752345585</v>
      </c>
      <c r="I33" s="15">
        <v>24</v>
      </c>
      <c r="J33" s="17">
        <f t="shared" si="2"/>
        <v>51.414889141235385</v>
      </c>
      <c r="K33" s="16">
        <f t="shared" si="8"/>
        <v>4.0948722291782644</v>
      </c>
      <c r="L33" s="16">
        <f t="shared" si="3"/>
        <v>0.17950124840233489</v>
      </c>
      <c r="M33" s="16">
        <f t="shared" si="4"/>
        <v>5.0887706415819931</v>
      </c>
      <c r="N33" s="15">
        <v>22</v>
      </c>
      <c r="O33" s="15">
        <v>89</v>
      </c>
      <c r="P33" s="15">
        <f t="shared" si="5"/>
        <v>1.2578983608404928</v>
      </c>
      <c r="Q33" s="114">
        <f t="shared" si="6"/>
        <v>5.7177198220022395E-2</v>
      </c>
      <c r="R33" s="119"/>
    </row>
    <row r="34" spans="1:18" ht="13.8" customHeight="1" x14ac:dyDescent="0.25">
      <c r="A34" s="13">
        <v>1999</v>
      </c>
      <c r="B34" s="14">
        <v>7.5535821443276818</v>
      </c>
      <c r="C34" s="15">
        <v>7</v>
      </c>
      <c r="D34" s="16">
        <f t="shared" si="0"/>
        <v>7.0248313942247442</v>
      </c>
      <c r="E34" s="15">
        <v>14.075567949270274</v>
      </c>
      <c r="F34" s="16">
        <f t="shared" si="1"/>
        <v>6.03604647800897</v>
      </c>
      <c r="G34" s="15">
        <v>20</v>
      </c>
      <c r="H34" s="15">
        <f t="shared" si="7"/>
        <v>4.8288371824071756</v>
      </c>
      <c r="I34" s="15">
        <v>24</v>
      </c>
      <c r="J34" s="17">
        <f t="shared" si="2"/>
        <v>51.414889141235385</v>
      </c>
      <c r="K34" s="16">
        <f t="shared" si="8"/>
        <v>3.6699162586294536</v>
      </c>
      <c r="L34" s="16">
        <f t="shared" si="3"/>
        <v>0.16087304147416784</v>
      </c>
      <c r="M34" s="16">
        <f t="shared" si="4"/>
        <v>4.5606702892719211</v>
      </c>
      <c r="N34" s="15">
        <v>22</v>
      </c>
      <c r="O34" s="15">
        <v>89</v>
      </c>
      <c r="P34" s="15">
        <f t="shared" si="5"/>
        <v>1.1273567007189018</v>
      </c>
      <c r="Q34" s="114">
        <f t="shared" si="6"/>
        <v>5.1243486396313723E-2</v>
      </c>
      <c r="R34" s="119"/>
    </row>
    <row r="35" spans="1:18" ht="13.8" customHeight="1" x14ac:dyDescent="0.25">
      <c r="A35" s="13">
        <v>2000</v>
      </c>
      <c r="B35" s="14">
        <v>8.8998361598526845</v>
      </c>
      <c r="C35" s="15">
        <v>7</v>
      </c>
      <c r="D35" s="16">
        <f t="shared" si="0"/>
        <v>8.2768476286629973</v>
      </c>
      <c r="E35" s="15">
        <v>14.075567949270274</v>
      </c>
      <c r="F35" s="16">
        <f t="shared" si="1"/>
        <v>7.1118343166329714</v>
      </c>
      <c r="G35" s="15">
        <v>20</v>
      </c>
      <c r="H35" s="15">
        <f t="shared" si="7"/>
        <v>5.6894674533063769</v>
      </c>
      <c r="I35" s="15">
        <v>24</v>
      </c>
      <c r="J35" s="17">
        <f t="shared" si="2"/>
        <v>51.414889141235385</v>
      </c>
      <c r="K35" s="16">
        <f t="shared" si="8"/>
        <v>4.3239952645128463</v>
      </c>
      <c r="L35" s="16">
        <f t="shared" si="3"/>
        <v>0.18954499789645354</v>
      </c>
      <c r="M35" s="16">
        <f t="shared" si="4"/>
        <v>5.3735059178655096</v>
      </c>
      <c r="N35" s="15">
        <v>22</v>
      </c>
      <c r="O35" s="15">
        <v>89</v>
      </c>
      <c r="P35" s="15">
        <f t="shared" si="5"/>
        <v>1.3282823617195643</v>
      </c>
      <c r="Q35" s="114">
        <f t="shared" si="6"/>
        <v>6.037647098725292E-2</v>
      </c>
      <c r="R35" s="119"/>
    </row>
    <row r="36" spans="1:18" ht="13.8" customHeight="1" x14ac:dyDescent="0.25">
      <c r="A36" s="19">
        <v>2001</v>
      </c>
      <c r="B36" s="20">
        <v>8.8280183459605244</v>
      </c>
      <c r="C36" s="21">
        <v>7</v>
      </c>
      <c r="D36" s="20">
        <f t="shared" si="0"/>
        <v>8.2100570617432869</v>
      </c>
      <c r="E36" s="21">
        <v>14.075567949270274</v>
      </c>
      <c r="F36" s="20">
        <f t="shared" si="1"/>
        <v>7.0544449013437482</v>
      </c>
      <c r="G36" s="21">
        <v>20</v>
      </c>
      <c r="H36" s="21">
        <f t="shared" si="7"/>
        <v>5.6435559210749986</v>
      </c>
      <c r="I36" s="21">
        <v>24</v>
      </c>
      <c r="J36" s="22">
        <f t="shared" si="2"/>
        <v>51.414889141235385</v>
      </c>
      <c r="K36" s="20">
        <f t="shared" si="8"/>
        <v>4.2891025000169991</v>
      </c>
      <c r="L36" s="20">
        <f t="shared" si="3"/>
        <v>0.18801545205553968</v>
      </c>
      <c r="M36" s="20">
        <f t="shared" si="4"/>
        <v>5.3301440580485222</v>
      </c>
      <c r="N36" s="21">
        <v>22</v>
      </c>
      <c r="O36" s="21">
        <v>89</v>
      </c>
      <c r="P36" s="21">
        <f t="shared" si="5"/>
        <v>1.3175636997423312</v>
      </c>
      <c r="Q36" s="115">
        <f t="shared" si="6"/>
        <v>5.9889259079196878E-2</v>
      </c>
      <c r="R36" s="119"/>
    </row>
    <row r="37" spans="1:18" ht="13.8" customHeight="1" x14ac:dyDescent="0.25">
      <c r="A37" s="19">
        <v>2002</v>
      </c>
      <c r="B37" s="20">
        <v>8.2950776060954308</v>
      </c>
      <c r="C37" s="21">
        <v>7</v>
      </c>
      <c r="D37" s="20">
        <f t="shared" si="0"/>
        <v>7.7144221736687504</v>
      </c>
      <c r="E37" s="21">
        <v>14.075567949270274</v>
      </c>
      <c r="F37" s="20">
        <f t="shared" si="1"/>
        <v>6.6285734387204327</v>
      </c>
      <c r="G37" s="21">
        <v>20</v>
      </c>
      <c r="H37" s="21">
        <f t="shared" si="7"/>
        <v>5.3028587509763465</v>
      </c>
      <c r="I37" s="21">
        <v>24</v>
      </c>
      <c r="J37" s="22">
        <f t="shared" si="2"/>
        <v>51.414889141235385</v>
      </c>
      <c r="K37" s="20">
        <f t="shared" si="8"/>
        <v>4.0301726507420232</v>
      </c>
      <c r="L37" s="20">
        <f t="shared" si="3"/>
        <v>0.17666510249828046</v>
      </c>
      <c r="M37" s="20">
        <f t="shared" si="4"/>
        <v>5.0083673232750021</v>
      </c>
      <c r="N37" s="21">
        <v>22</v>
      </c>
      <c r="O37" s="21">
        <v>89</v>
      </c>
      <c r="P37" s="21">
        <f t="shared" si="5"/>
        <v>1.2380233832814613</v>
      </c>
      <c r="Q37" s="115">
        <f t="shared" si="6"/>
        <v>5.6273790149157329E-2</v>
      </c>
      <c r="R37" s="119"/>
    </row>
    <row r="38" spans="1:18" ht="13.8" customHeight="1" x14ac:dyDescent="0.25">
      <c r="A38" s="19">
        <v>2003</v>
      </c>
      <c r="B38" s="20">
        <v>7.396751998525656</v>
      </c>
      <c r="C38" s="21">
        <v>7</v>
      </c>
      <c r="D38" s="20">
        <f t="shared" si="0"/>
        <v>6.8789793586288601</v>
      </c>
      <c r="E38" s="21">
        <v>14.075567949270274</v>
      </c>
      <c r="F38" s="20">
        <f t="shared" si="1"/>
        <v>5.9107239447887787</v>
      </c>
      <c r="G38" s="21">
        <v>20</v>
      </c>
      <c r="H38" s="21">
        <f t="shared" si="7"/>
        <v>4.7285791558310226</v>
      </c>
      <c r="I38" s="21">
        <v>24</v>
      </c>
      <c r="J38" s="22">
        <f t="shared" si="2"/>
        <v>51.414889141235385</v>
      </c>
      <c r="K38" s="20">
        <f t="shared" si="8"/>
        <v>3.5937201584315774</v>
      </c>
      <c r="L38" s="20">
        <f t="shared" si="3"/>
        <v>0.15753293845179517</v>
      </c>
      <c r="M38" s="20">
        <f t="shared" si="4"/>
        <v>4.4659800386391666</v>
      </c>
      <c r="N38" s="21">
        <v>22</v>
      </c>
      <c r="O38" s="21">
        <v>89</v>
      </c>
      <c r="P38" s="21">
        <f t="shared" si="5"/>
        <v>1.1039501219108052</v>
      </c>
      <c r="Q38" s="115">
        <f t="shared" si="6"/>
        <v>5.017955099594569E-2</v>
      </c>
      <c r="R38" s="119"/>
    </row>
    <row r="39" spans="1:18" ht="13.8" customHeight="1" x14ac:dyDescent="0.25">
      <c r="A39" s="19">
        <v>2004</v>
      </c>
      <c r="B39" s="20">
        <v>8.0429742944758136</v>
      </c>
      <c r="C39" s="21">
        <v>7</v>
      </c>
      <c r="D39" s="20">
        <f t="shared" si="0"/>
        <v>7.4799660938625063</v>
      </c>
      <c r="E39" s="21">
        <v>14.075567949270274</v>
      </c>
      <c r="F39" s="20">
        <f t="shared" si="1"/>
        <v>6.4271183837385113</v>
      </c>
      <c r="G39" s="21">
        <v>20</v>
      </c>
      <c r="H39" s="21">
        <f t="shared" si="7"/>
        <v>5.1416947069908092</v>
      </c>
      <c r="I39" s="21">
        <v>24</v>
      </c>
      <c r="J39" s="22">
        <f t="shared" si="2"/>
        <v>51.414889141235392</v>
      </c>
      <c r="K39" s="20">
        <f t="shared" si="8"/>
        <v>3.9076879773130146</v>
      </c>
      <c r="L39" s="20">
        <f t="shared" si="3"/>
        <v>0.17129591133426914</v>
      </c>
      <c r="M39" s="20">
        <f t="shared" si="4"/>
        <v>4.8561534383708631</v>
      </c>
      <c r="N39" s="21">
        <v>22</v>
      </c>
      <c r="O39" s="21">
        <v>89</v>
      </c>
      <c r="P39" s="21">
        <f t="shared" si="5"/>
        <v>1.2003974791478538</v>
      </c>
      <c r="Q39" s="115">
        <f t="shared" si="6"/>
        <v>5.4563521779447899E-2</v>
      </c>
      <c r="R39" s="119"/>
    </row>
    <row r="40" spans="1:18" ht="13.8" customHeight="1" x14ac:dyDescent="0.25">
      <c r="A40" s="19">
        <v>2005</v>
      </c>
      <c r="B40" s="20">
        <v>7.7573974137945712</v>
      </c>
      <c r="C40" s="21">
        <v>7</v>
      </c>
      <c r="D40" s="20">
        <f t="shared" si="0"/>
        <v>7.2143795948289515</v>
      </c>
      <c r="E40" s="21">
        <v>14.075567949270274</v>
      </c>
      <c r="F40" s="20">
        <f t="shared" si="1"/>
        <v>6.1989146928405132</v>
      </c>
      <c r="G40" s="21">
        <v>20</v>
      </c>
      <c r="H40" s="21">
        <f t="shared" si="7"/>
        <v>4.9591317542724109</v>
      </c>
      <c r="I40" s="21">
        <v>24</v>
      </c>
      <c r="J40" s="22">
        <f t="shared" si="2"/>
        <v>51.414889141235378</v>
      </c>
      <c r="K40" s="20">
        <f t="shared" si="8"/>
        <v>3.7689401332470323</v>
      </c>
      <c r="L40" s="20">
        <f t="shared" si="3"/>
        <v>0.16521381406014388</v>
      </c>
      <c r="M40" s="20">
        <f t="shared" si="4"/>
        <v>4.6837290216980483</v>
      </c>
      <c r="N40" s="21">
        <v>22</v>
      </c>
      <c r="O40" s="21">
        <v>89</v>
      </c>
      <c r="P40" s="21">
        <f t="shared" si="5"/>
        <v>1.157775713228731</v>
      </c>
      <c r="Q40" s="115">
        <f t="shared" si="6"/>
        <v>5.2626168783124136E-2</v>
      </c>
      <c r="R40" s="119"/>
    </row>
    <row r="41" spans="1:18" ht="13.8" customHeight="1" x14ac:dyDescent="0.25">
      <c r="A41" s="13">
        <v>2006</v>
      </c>
      <c r="B41" s="14">
        <v>7.7513071302918695</v>
      </c>
      <c r="C41" s="15">
        <v>7</v>
      </c>
      <c r="D41" s="16">
        <f t="shared" si="0"/>
        <v>7.2087156311714384</v>
      </c>
      <c r="E41" s="15">
        <v>14.075567949270274</v>
      </c>
      <c r="F41" s="16">
        <f t="shared" si="1"/>
        <v>6.1940479642362352</v>
      </c>
      <c r="G41" s="15">
        <v>20</v>
      </c>
      <c r="H41" s="15">
        <f t="shared" si="7"/>
        <v>4.9552383713889885</v>
      </c>
      <c r="I41" s="15">
        <v>24</v>
      </c>
      <c r="J41" s="17">
        <f t="shared" si="2"/>
        <v>51.414889141235385</v>
      </c>
      <c r="K41" s="16">
        <f t="shared" si="8"/>
        <v>3.7659811622556312</v>
      </c>
      <c r="L41" s="16">
        <f t="shared" si="3"/>
        <v>0.16508410574271259</v>
      </c>
      <c r="M41" s="16">
        <f t="shared" si="4"/>
        <v>4.6800518557530308</v>
      </c>
      <c r="N41" s="15">
        <v>22</v>
      </c>
      <c r="O41" s="15">
        <v>89</v>
      </c>
      <c r="P41" s="15">
        <f t="shared" si="5"/>
        <v>1.1568667508602997</v>
      </c>
      <c r="Q41" s="114">
        <f t="shared" si="6"/>
        <v>5.2584852311831805E-2</v>
      </c>
      <c r="R41" s="119"/>
    </row>
    <row r="42" spans="1:18" ht="13.8" customHeight="1" x14ac:dyDescent="0.25">
      <c r="A42" s="13">
        <v>2007</v>
      </c>
      <c r="B42" s="14">
        <v>7.950856226808475</v>
      </c>
      <c r="C42" s="15">
        <v>7</v>
      </c>
      <c r="D42" s="16">
        <f t="shared" si="0"/>
        <v>7.3942962909318819</v>
      </c>
      <c r="E42" s="15">
        <v>12.746785936483796</v>
      </c>
      <c r="F42" s="16">
        <f t="shared" si="1"/>
        <v>6.4517611712174343</v>
      </c>
      <c r="G42" s="15">
        <v>20</v>
      </c>
      <c r="H42" s="15">
        <f t="shared" si="7"/>
        <v>5.1614089369739471</v>
      </c>
      <c r="I42" s="15">
        <v>24</v>
      </c>
      <c r="J42" s="17">
        <f t="shared" si="2"/>
        <v>50.663542639925396</v>
      </c>
      <c r="K42" s="16">
        <f t="shared" si="8"/>
        <v>3.9226707921001998</v>
      </c>
      <c r="L42" s="16">
        <f t="shared" si="3"/>
        <v>0.1719526922564471</v>
      </c>
      <c r="M42" s="16">
        <f t="shared" si="4"/>
        <v>4.8747728491241471</v>
      </c>
      <c r="N42" s="15">
        <v>22</v>
      </c>
      <c r="O42" s="15">
        <v>89</v>
      </c>
      <c r="P42" s="15">
        <f t="shared" si="5"/>
        <v>1.2050000301205757</v>
      </c>
      <c r="Q42" s="114">
        <f t="shared" si="6"/>
        <v>5.4772728641844348E-2</v>
      </c>
      <c r="R42" s="119"/>
    </row>
    <row r="43" spans="1:18" ht="13.8" customHeight="1" x14ac:dyDescent="0.25">
      <c r="A43" s="13">
        <v>2008</v>
      </c>
      <c r="B43" s="14">
        <v>8.0513855152630214</v>
      </c>
      <c r="C43" s="15">
        <v>7</v>
      </c>
      <c r="D43" s="16">
        <f t="shared" si="0"/>
        <v>7.48778852919461</v>
      </c>
      <c r="E43" s="15">
        <v>11.418003923697318</v>
      </c>
      <c r="F43" s="16">
        <f t="shared" si="1"/>
        <v>6.6328325411330118</v>
      </c>
      <c r="G43" s="15">
        <v>20</v>
      </c>
      <c r="H43" s="15">
        <f t="shared" si="7"/>
        <v>5.3062660329064091</v>
      </c>
      <c r="I43" s="15">
        <v>24</v>
      </c>
      <c r="J43" s="17">
        <f t="shared" si="2"/>
        <v>49.912196138615414</v>
      </c>
      <c r="K43" s="16">
        <f t="shared" si="8"/>
        <v>4.0327621850088704</v>
      </c>
      <c r="L43" s="16">
        <f t="shared" si="3"/>
        <v>0.17677861632915595</v>
      </c>
      <c r="M43" s="16">
        <f t="shared" si="4"/>
        <v>5.0115853836234061</v>
      </c>
      <c r="N43" s="15">
        <v>22</v>
      </c>
      <c r="O43" s="15">
        <v>89</v>
      </c>
      <c r="P43" s="15">
        <f t="shared" si="5"/>
        <v>1.2388188588732016</v>
      </c>
      <c r="Q43" s="114">
        <f t="shared" si="6"/>
        <v>5.6309948130600071E-2</v>
      </c>
      <c r="R43" s="119"/>
    </row>
    <row r="44" spans="1:18" ht="13.8" customHeight="1" x14ac:dyDescent="0.25">
      <c r="A44" s="13">
        <v>2009</v>
      </c>
      <c r="B44" s="14">
        <v>7.2512525996748751</v>
      </c>
      <c r="C44" s="15">
        <v>7</v>
      </c>
      <c r="D44" s="16">
        <f t="shared" si="0"/>
        <v>6.7436649176976342</v>
      </c>
      <c r="E44" s="15">
        <v>10.08922191091084</v>
      </c>
      <c r="F44" s="16">
        <f t="shared" si="1"/>
        <v>6.0632815992228775</v>
      </c>
      <c r="G44" s="15">
        <v>20</v>
      </c>
      <c r="H44" s="15">
        <f t="shared" si="7"/>
        <v>4.8506252793783018</v>
      </c>
      <c r="I44" s="15">
        <v>24</v>
      </c>
      <c r="J44" s="17">
        <f t="shared" si="2"/>
        <v>49.160849637305418</v>
      </c>
      <c r="K44" s="16">
        <f t="shared" si="8"/>
        <v>3.6864752123275095</v>
      </c>
      <c r="L44" s="16">
        <f t="shared" si="3"/>
        <v>0.16159891341709631</v>
      </c>
      <c r="M44" s="16">
        <f t="shared" si="4"/>
        <v>4.5812483959179717</v>
      </c>
      <c r="N44" s="15">
        <v>22</v>
      </c>
      <c r="O44" s="15">
        <v>89</v>
      </c>
      <c r="P44" s="15">
        <f t="shared" si="5"/>
        <v>1.1324434237100605</v>
      </c>
      <c r="Q44" s="114">
        <f t="shared" si="6"/>
        <v>5.1474701077730022E-2</v>
      </c>
      <c r="R44" s="119"/>
    </row>
    <row r="45" spans="1:18" ht="13.8" customHeight="1" x14ac:dyDescent="0.25">
      <c r="A45" s="13">
        <v>2010</v>
      </c>
      <c r="B45" s="14">
        <v>7.4604229223628913</v>
      </c>
      <c r="C45" s="15">
        <v>7</v>
      </c>
      <c r="D45" s="16">
        <f t="shared" si="0"/>
        <v>6.9381933177974888</v>
      </c>
      <c r="E45" s="15">
        <v>8.7604398981243623</v>
      </c>
      <c r="F45" s="16">
        <f t="shared" si="1"/>
        <v>6.3303770621761588</v>
      </c>
      <c r="G45" s="15">
        <v>20</v>
      </c>
      <c r="H45" s="15">
        <f t="shared" si="7"/>
        <v>5.0643016497409272</v>
      </c>
      <c r="I45" s="15">
        <v>24</v>
      </c>
      <c r="J45" s="17">
        <f t="shared" si="2"/>
        <v>48.409503135995443</v>
      </c>
      <c r="K45" s="16">
        <f t="shared" si="8"/>
        <v>3.8488692538031044</v>
      </c>
      <c r="L45" s="16">
        <f t="shared" si="3"/>
        <v>0.16871755633109498</v>
      </c>
      <c r="M45" s="16">
        <f t="shared" si="4"/>
        <v>4.7830583632083767</v>
      </c>
      <c r="N45" s="15">
        <v>22</v>
      </c>
      <c r="O45" s="15">
        <v>89</v>
      </c>
      <c r="P45" s="15">
        <f t="shared" si="5"/>
        <v>1.1823290336020706</v>
      </c>
      <c r="Q45" s="114">
        <f t="shared" si="6"/>
        <v>5.3742228800094119E-2</v>
      </c>
      <c r="R45" s="119"/>
    </row>
    <row r="46" spans="1:18" ht="13.8" customHeight="1" x14ac:dyDescent="0.25">
      <c r="A46" s="24">
        <v>2011</v>
      </c>
      <c r="B46" s="20">
        <v>6.5627720940399525</v>
      </c>
      <c r="C46" s="25">
        <v>7</v>
      </c>
      <c r="D46" s="26">
        <f t="shared" si="0"/>
        <v>6.1033780474571557</v>
      </c>
      <c r="E46" s="21">
        <v>7.4316578853378843</v>
      </c>
      <c r="F46" s="26">
        <f t="shared" si="1"/>
        <v>5.6497958715213246</v>
      </c>
      <c r="G46" s="25">
        <v>20</v>
      </c>
      <c r="H46" s="21">
        <f t="shared" si="7"/>
        <v>4.5198366972170598</v>
      </c>
      <c r="I46" s="25">
        <v>24</v>
      </c>
      <c r="J46" s="27">
        <f t="shared" si="2"/>
        <v>47.658156634685454</v>
      </c>
      <c r="K46" s="20">
        <f t="shared" si="8"/>
        <v>3.4350758898849652</v>
      </c>
      <c r="L46" s="26">
        <f t="shared" si="3"/>
        <v>0.1505786691456423</v>
      </c>
      <c r="M46" s="26">
        <f t="shared" si="4"/>
        <v>4.2688299809443864</v>
      </c>
      <c r="N46" s="21">
        <v>22</v>
      </c>
      <c r="O46" s="25">
        <v>89</v>
      </c>
      <c r="P46" s="25">
        <f t="shared" si="5"/>
        <v>1.0552163997840056</v>
      </c>
      <c r="Q46" s="116">
        <f t="shared" si="6"/>
        <v>4.796438180836389E-2</v>
      </c>
      <c r="R46" s="119"/>
    </row>
    <row r="47" spans="1:18" ht="13.8" customHeight="1" x14ac:dyDescent="0.25">
      <c r="A47" s="19">
        <v>2012</v>
      </c>
      <c r="B47" s="20">
        <v>6.2604616803920283</v>
      </c>
      <c r="C47" s="21">
        <v>7</v>
      </c>
      <c r="D47" s="20">
        <f t="shared" ref="D47:D52" si="9">+B47-B47*(C47/100)</f>
        <v>5.8222293627645865</v>
      </c>
      <c r="E47" s="25">
        <v>7.4316578853378843</v>
      </c>
      <c r="F47" s="20">
        <f t="shared" ref="F47:F52" si="10">+(D47-D47*(E47)/100)</f>
        <v>5.3895411952242345</v>
      </c>
      <c r="G47" s="21">
        <v>20</v>
      </c>
      <c r="H47" s="21">
        <f t="shared" si="7"/>
        <v>4.3116329561793876</v>
      </c>
      <c r="I47" s="21">
        <v>24</v>
      </c>
      <c r="J47" s="22">
        <f t="shared" ref="J47:J52" si="11">100-(K47/B47*100)</f>
        <v>47.658156634685454</v>
      </c>
      <c r="K47" s="20">
        <f t="shared" si="8"/>
        <v>3.2768410466963345</v>
      </c>
      <c r="L47" s="20">
        <f t="shared" ref="L47:L52" si="12">+(K47/365)*16</f>
        <v>0.14364234725244207</v>
      </c>
      <c r="M47" s="20">
        <f t="shared" ref="M47:M52" si="13">+L47*28.3495</f>
        <v>4.072188723433106</v>
      </c>
      <c r="N47" s="21">
        <v>22</v>
      </c>
      <c r="O47" s="21">
        <v>89</v>
      </c>
      <c r="P47" s="21">
        <f t="shared" ref="P47:P52" si="14">+Q47*N47</f>
        <v>1.0066084484890825</v>
      </c>
      <c r="Q47" s="115">
        <f t="shared" ref="Q47:Q52" si="15">+M47/O47</f>
        <v>4.5754929476776472E-2</v>
      </c>
      <c r="R47" s="119"/>
    </row>
    <row r="48" spans="1:18" ht="13.8" customHeight="1" x14ac:dyDescent="0.25">
      <c r="A48" s="19">
        <v>2013</v>
      </c>
      <c r="B48" s="20">
        <v>6.9323986274847185</v>
      </c>
      <c r="C48" s="21">
        <v>7</v>
      </c>
      <c r="D48" s="20">
        <f t="shared" si="9"/>
        <v>6.4471307235607878</v>
      </c>
      <c r="E48" s="25">
        <v>7.4316578853378843</v>
      </c>
      <c r="F48" s="20">
        <f t="shared" si="10"/>
        <v>5.9680020247652408</v>
      </c>
      <c r="G48" s="21">
        <v>20</v>
      </c>
      <c r="H48" s="21">
        <f t="shared" si="7"/>
        <v>4.7744016198121928</v>
      </c>
      <c r="I48" s="21">
        <v>24</v>
      </c>
      <c r="J48" s="22">
        <f t="shared" si="11"/>
        <v>47.658156634685454</v>
      </c>
      <c r="K48" s="20">
        <f t="shared" si="8"/>
        <v>3.6285452310572666</v>
      </c>
      <c r="L48" s="20">
        <f t="shared" si="12"/>
        <v>0.15905951697785278</v>
      </c>
      <c r="M48" s="20">
        <f t="shared" si="13"/>
        <v>4.5092577765636372</v>
      </c>
      <c r="N48" s="21">
        <v>22</v>
      </c>
      <c r="O48" s="21">
        <v>89</v>
      </c>
      <c r="P48" s="21">
        <f t="shared" si="14"/>
        <v>1.1146479897123598</v>
      </c>
      <c r="Q48" s="115">
        <f t="shared" si="15"/>
        <v>5.0665817714198175E-2</v>
      </c>
      <c r="R48" s="119"/>
    </row>
    <row r="49" spans="1:18" ht="13.8" customHeight="1" x14ac:dyDescent="0.25">
      <c r="A49" s="19">
        <v>2014</v>
      </c>
      <c r="B49" s="20">
        <v>6.6951541599436784</v>
      </c>
      <c r="C49" s="21">
        <v>7</v>
      </c>
      <c r="D49" s="20">
        <f t="shared" si="9"/>
        <v>6.2264933687476205</v>
      </c>
      <c r="E49" s="25">
        <v>7.4316578853378843</v>
      </c>
      <c r="F49" s="20">
        <f t="shared" si="10"/>
        <v>5.7637616833290473</v>
      </c>
      <c r="G49" s="21">
        <v>20</v>
      </c>
      <c r="H49" s="21">
        <f t="shared" si="7"/>
        <v>4.6110093466632378</v>
      </c>
      <c r="I49" s="21">
        <v>24</v>
      </c>
      <c r="J49" s="22">
        <f t="shared" si="11"/>
        <v>47.658156634685454</v>
      </c>
      <c r="K49" s="20">
        <f t="shared" si="8"/>
        <v>3.5043671034640607</v>
      </c>
      <c r="L49" s="20">
        <f t="shared" si="12"/>
        <v>0.15361609220664377</v>
      </c>
      <c r="M49" s="20">
        <f t="shared" si="13"/>
        <v>4.3549394060122477</v>
      </c>
      <c r="N49" s="21">
        <v>22</v>
      </c>
      <c r="O49" s="21">
        <v>89</v>
      </c>
      <c r="P49" s="21">
        <f t="shared" si="14"/>
        <v>1.076501875643477</v>
      </c>
      <c r="Q49" s="115">
        <f t="shared" si="15"/>
        <v>4.8931903438339863E-2</v>
      </c>
      <c r="R49" s="119"/>
    </row>
    <row r="50" spans="1:18" ht="13.8" customHeight="1" x14ac:dyDescent="0.25">
      <c r="A50" s="24">
        <v>2015</v>
      </c>
      <c r="B50" s="20">
        <v>6.2895480830002111</v>
      </c>
      <c r="C50" s="25">
        <v>7</v>
      </c>
      <c r="D50" s="26">
        <f t="shared" si="9"/>
        <v>5.8492797171901962</v>
      </c>
      <c r="E50" s="25">
        <v>7.4316578853378843</v>
      </c>
      <c r="F50" s="26">
        <f t="shared" si="10"/>
        <v>5.4145812598521612</v>
      </c>
      <c r="G50" s="25">
        <v>20</v>
      </c>
      <c r="H50" s="21">
        <f t="shared" si="7"/>
        <v>4.3316650078817291</v>
      </c>
      <c r="I50" s="25">
        <v>24</v>
      </c>
      <c r="J50" s="27">
        <f t="shared" si="11"/>
        <v>47.658156634685454</v>
      </c>
      <c r="K50" s="20">
        <f t="shared" si="8"/>
        <v>3.292065405990114</v>
      </c>
      <c r="L50" s="26">
        <f t="shared" si="12"/>
        <v>0.14430971642696391</v>
      </c>
      <c r="M50" s="26">
        <f t="shared" si="13"/>
        <v>4.0911083058462134</v>
      </c>
      <c r="N50" s="25">
        <v>22</v>
      </c>
      <c r="O50" s="25">
        <v>89</v>
      </c>
      <c r="P50" s="25">
        <f t="shared" si="14"/>
        <v>1.0112851991979404</v>
      </c>
      <c r="Q50" s="116">
        <f t="shared" si="15"/>
        <v>4.5967509054451836E-2</v>
      </c>
      <c r="R50" s="119"/>
    </row>
    <row r="51" spans="1:18" ht="13.8" customHeight="1" x14ac:dyDescent="0.25">
      <c r="A51" s="29">
        <v>2016</v>
      </c>
      <c r="B51" s="14">
        <v>5.9072115361866482</v>
      </c>
      <c r="C51" s="30">
        <v>7</v>
      </c>
      <c r="D51" s="14">
        <f t="shared" si="9"/>
        <v>5.4937067286535832</v>
      </c>
      <c r="E51" s="30">
        <v>7.4316578853378843</v>
      </c>
      <c r="F51" s="14">
        <f t="shared" si="10"/>
        <v>5.0854332393562611</v>
      </c>
      <c r="G51" s="30">
        <v>20</v>
      </c>
      <c r="H51" s="30">
        <f t="shared" si="7"/>
        <v>4.0683465914850085</v>
      </c>
      <c r="I51" s="30">
        <v>24</v>
      </c>
      <c r="J51" s="32">
        <f t="shared" si="11"/>
        <v>47.658156634685454</v>
      </c>
      <c r="K51" s="14">
        <f t="shared" si="8"/>
        <v>3.0919434095286062</v>
      </c>
      <c r="L51" s="14">
        <f t="shared" si="12"/>
        <v>0.13553724534919917</v>
      </c>
      <c r="M51" s="14">
        <f t="shared" si="13"/>
        <v>3.8424131370271217</v>
      </c>
      <c r="N51" s="30">
        <v>22</v>
      </c>
      <c r="O51" s="30">
        <v>89</v>
      </c>
      <c r="P51" s="30">
        <f t="shared" si="14"/>
        <v>0.94980998892805246</v>
      </c>
      <c r="Q51" s="117">
        <f t="shared" si="15"/>
        <v>4.3173181314911477E-2</v>
      </c>
      <c r="R51" s="119"/>
    </row>
    <row r="52" spans="1:18" ht="13.8" customHeight="1" x14ac:dyDescent="0.25">
      <c r="A52" s="29">
        <v>2017</v>
      </c>
      <c r="B52" s="14">
        <v>6.2005779077338143</v>
      </c>
      <c r="C52" s="30">
        <v>7</v>
      </c>
      <c r="D52" s="14">
        <f t="shared" si="9"/>
        <v>5.7665374541924477</v>
      </c>
      <c r="E52" s="30">
        <v>7.4316578853378843</v>
      </c>
      <c r="F52" s="14">
        <f t="shared" si="10"/>
        <v>5.337988118766992</v>
      </c>
      <c r="G52" s="30">
        <v>20</v>
      </c>
      <c r="H52" s="30">
        <f t="shared" si="7"/>
        <v>4.2703904950135936</v>
      </c>
      <c r="I52" s="30">
        <v>24</v>
      </c>
      <c r="J52" s="32">
        <f t="shared" si="11"/>
        <v>47.658156634685454</v>
      </c>
      <c r="K52" s="14">
        <f t="shared" si="8"/>
        <v>3.2454967762103308</v>
      </c>
      <c r="L52" s="14">
        <f t="shared" si="12"/>
        <v>0.14226835183387751</v>
      </c>
      <c r="M52" s="14">
        <f t="shared" si="13"/>
        <v>4.0332366403145103</v>
      </c>
      <c r="N52" s="30">
        <v>22</v>
      </c>
      <c r="O52" s="30">
        <v>89</v>
      </c>
      <c r="P52" s="30">
        <f t="shared" si="14"/>
        <v>0.99697984367324977</v>
      </c>
      <c r="Q52" s="117">
        <f t="shared" si="15"/>
        <v>4.5317265621511352E-2</v>
      </c>
      <c r="R52" s="119"/>
    </row>
    <row r="53" spans="1:18" ht="13.8" customHeight="1" x14ac:dyDescent="0.25">
      <c r="A53" s="29">
        <v>2018</v>
      </c>
      <c r="B53" s="14">
        <v>5.6835062950962651</v>
      </c>
      <c r="C53" s="30">
        <v>7</v>
      </c>
      <c r="D53" s="14">
        <f>+B53-B53*(C53/100)</f>
        <v>5.2856608544395263</v>
      </c>
      <c r="E53" s="30">
        <v>7.4316578853378843</v>
      </c>
      <c r="F53" s="14">
        <f>+(D53-D53*(E53)/100)</f>
        <v>4.8928486227583532</v>
      </c>
      <c r="G53" s="30">
        <v>20</v>
      </c>
      <c r="H53" s="30">
        <f>F53-(F53*G53/100)</f>
        <v>3.9142788982066827</v>
      </c>
      <c r="I53" s="30">
        <v>24</v>
      </c>
      <c r="J53" s="32">
        <f>100-(K53/B53*100)</f>
        <v>47.658156634685454</v>
      </c>
      <c r="K53" s="14">
        <f>+H53-H53*I53/100</f>
        <v>2.9748519626370786</v>
      </c>
      <c r="L53" s="14">
        <f>+(K53/365)*16</f>
        <v>0.13040446959505003</v>
      </c>
      <c r="M53" s="14">
        <f>+L53*28.3495</f>
        <v>3.6969015107848708</v>
      </c>
      <c r="N53" s="30">
        <v>22</v>
      </c>
      <c r="O53" s="30">
        <v>89</v>
      </c>
      <c r="P53" s="30">
        <f>+Q53*N53</f>
        <v>0.91384082289064228</v>
      </c>
      <c r="Q53" s="117">
        <f>+M53/O53</f>
        <v>4.1538219222301921E-2</v>
      </c>
      <c r="R53" s="119"/>
    </row>
    <row r="54" spans="1:18" ht="13.8" customHeight="1" x14ac:dyDescent="0.25">
      <c r="A54" s="34">
        <v>2019</v>
      </c>
      <c r="B54" s="14">
        <v>6.3519242888486467</v>
      </c>
      <c r="C54" s="36">
        <v>7</v>
      </c>
      <c r="D54" s="37">
        <f>+B54-B54*(C54/100)</f>
        <v>5.9072895886292418</v>
      </c>
      <c r="E54" s="36">
        <v>7.4316578853378843</v>
      </c>
      <c r="F54" s="37">
        <f>+(D54-D54*(E54)/100)</f>
        <v>5.4682800361061332</v>
      </c>
      <c r="G54" s="36">
        <v>20</v>
      </c>
      <c r="H54" s="36">
        <f>F54-(F54*G54/100)</f>
        <v>4.3746240288849068</v>
      </c>
      <c r="I54" s="36">
        <v>24</v>
      </c>
      <c r="J54" s="39">
        <f>100-(K54/B54*100)</f>
        <v>47.658156634685447</v>
      </c>
      <c r="K54" s="37">
        <f>+H54-H54*I54/100</f>
        <v>3.3247142619525292</v>
      </c>
      <c r="L54" s="37">
        <f>+(K54/365)*16</f>
        <v>0.14574089915408348</v>
      </c>
      <c r="M54" s="37">
        <f>+L54*28.3495</f>
        <v>4.1316816205686893</v>
      </c>
      <c r="N54" s="36">
        <v>22</v>
      </c>
      <c r="O54" s="36">
        <v>89</v>
      </c>
      <c r="P54" s="36">
        <f>+Q54*N54</f>
        <v>1.0213145578933838</v>
      </c>
      <c r="Q54" s="118">
        <f>+M54/O54</f>
        <v>4.642338899515381E-2</v>
      </c>
      <c r="R54" s="119"/>
    </row>
    <row r="55" spans="1:18" ht="13.8" customHeight="1" x14ac:dyDescent="0.25">
      <c r="A55" s="59">
        <v>2020</v>
      </c>
      <c r="B55" s="37">
        <v>6.1255851993908292</v>
      </c>
      <c r="C55" s="31">
        <v>7</v>
      </c>
      <c r="D55" s="35">
        <f>+B55-B55*(C55/100)</f>
        <v>5.6967942354334715</v>
      </c>
      <c r="E55" s="31">
        <v>7.4316578853378843</v>
      </c>
      <c r="F55" s="35">
        <f>+(D55-D55*(E55)/100)</f>
        <v>5.2734279774244062</v>
      </c>
      <c r="G55" s="31">
        <v>20</v>
      </c>
      <c r="H55" s="31">
        <f>F55-(F55*G55/100)</f>
        <v>4.2187423819395251</v>
      </c>
      <c r="I55" s="31">
        <v>24</v>
      </c>
      <c r="J55" s="60">
        <f>100-(K55/B55*100)</f>
        <v>47.658156634685447</v>
      </c>
      <c r="K55" s="35">
        <f>+H55-H55*I55/100</f>
        <v>3.2062442102740389</v>
      </c>
      <c r="L55" s="35">
        <f>+(K55/365)*16</f>
        <v>0.14054769140927295</v>
      </c>
      <c r="M55" s="35">
        <f>+L55*28.3495</f>
        <v>3.9844567776071833</v>
      </c>
      <c r="N55" s="31">
        <v>22</v>
      </c>
      <c r="O55" s="31">
        <v>89</v>
      </c>
      <c r="P55" s="31">
        <f>+Q55*N55</f>
        <v>0.98492190008267444</v>
      </c>
      <c r="Q55" s="120">
        <f>+M55/O55</f>
        <v>4.4769177276485203E-2</v>
      </c>
      <c r="R55" s="119"/>
    </row>
    <row r="56" spans="1:18" ht="13.8" customHeight="1" x14ac:dyDescent="0.25">
      <c r="A56" s="19">
        <v>2021</v>
      </c>
      <c r="B56" s="121">
        <v>5.889425136186154</v>
      </c>
      <c r="C56" s="21">
        <v>7</v>
      </c>
      <c r="D56" s="20">
        <f t="shared" ref="D56:D57" si="16">+B56-B56*(C56/100)</f>
        <v>5.4771653766531232</v>
      </c>
      <c r="E56" s="21">
        <v>7.4316578853378843</v>
      </c>
      <c r="F56" s="20">
        <f t="shared" ref="F56:F57" si="17">+(D56-D56*(E56)/100)</f>
        <v>5.0701211840460854</v>
      </c>
      <c r="G56" s="21">
        <v>20</v>
      </c>
      <c r="H56" s="21">
        <f t="shared" ref="H56:H57" si="18">F56-(F56*G56/100)</f>
        <v>4.0560969472368686</v>
      </c>
      <c r="I56" s="21">
        <v>24</v>
      </c>
      <c r="J56" s="22">
        <f t="shared" ref="J56:J57" si="19">100-(K56/B56*100)</f>
        <v>47.658156634685447</v>
      </c>
      <c r="K56" s="20">
        <f t="shared" ref="K56:K57" si="20">+H56-H56*I56/100</f>
        <v>3.0826336799000202</v>
      </c>
      <c r="L56" s="20">
        <f t="shared" ref="L56:L57" si="21">+(K56/365)*16</f>
        <v>0.13512914761205569</v>
      </c>
      <c r="M56" s="20">
        <f t="shared" ref="M56:M57" si="22">+L56*28.3495</f>
        <v>3.8308437702279727</v>
      </c>
      <c r="N56" s="21">
        <v>22</v>
      </c>
      <c r="O56" s="21">
        <v>89</v>
      </c>
      <c r="P56" s="21">
        <f t="shared" ref="P56:P57" si="23">+Q56*N56</f>
        <v>0.9469501454496112</v>
      </c>
      <c r="Q56" s="115">
        <f t="shared" ref="Q56:Q57" si="24">+M56/O56</f>
        <v>4.3043188429527784E-2</v>
      </c>
      <c r="R56" s="119"/>
    </row>
    <row r="57" spans="1:18" ht="13.8" customHeight="1" thickBot="1" x14ac:dyDescent="0.3">
      <c r="A57" s="131">
        <v>2022</v>
      </c>
      <c r="B57" s="132">
        <v>6.1729552246413251</v>
      </c>
      <c r="C57" s="133">
        <v>7</v>
      </c>
      <c r="D57" s="132">
        <f t="shared" si="16"/>
        <v>5.7408483589164323</v>
      </c>
      <c r="E57" s="125">
        <v>7.4316578853378843</v>
      </c>
      <c r="F57" s="124">
        <f t="shared" si="17"/>
        <v>5.3142081491657285</v>
      </c>
      <c r="G57" s="125">
        <v>20</v>
      </c>
      <c r="H57" s="125">
        <f t="shared" si="18"/>
        <v>4.2513665193325831</v>
      </c>
      <c r="I57" s="125">
        <v>24</v>
      </c>
      <c r="J57" s="126">
        <f t="shared" si="19"/>
        <v>47.658156634685454</v>
      </c>
      <c r="K57" s="124">
        <f t="shared" si="20"/>
        <v>3.2310385546927631</v>
      </c>
      <c r="L57" s="132">
        <f t="shared" si="21"/>
        <v>0.14163456678105263</v>
      </c>
      <c r="M57" s="132">
        <f t="shared" si="22"/>
        <v>4.0152691509594511</v>
      </c>
      <c r="N57" s="133">
        <v>22</v>
      </c>
      <c r="O57" s="133">
        <v>89</v>
      </c>
      <c r="P57" s="133">
        <f t="shared" si="23"/>
        <v>0.99253844181020145</v>
      </c>
      <c r="Q57" s="134">
        <f t="shared" si="24"/>
        <v>4.511538371864552E-2</v>
      </c>
      <c r="R57" s="119"/>
    </row>
    <row r="58" spans="1:18" ht="15" customHeight="1" thickTop="1" x14ac:dyDescent="0.25">
      <c r="A58" s="7" t="s">
        <v>96</v>
      </c>
      <c r="Q58" s="7"/>
    </row>
    <row r="59" spans="1:18" ht="15" customHeight="1" x14ac:dyDescent="0.25">
      <c r="A59" s="7" t="s">
        <v>104</v>
      </c>
      <c r="Q59" s="7"/>
    </row>
    <row r="60" spans="1:18" ht="15" customHeight="1" x14ac:dyDescent="0.25">
      <c r="A60" s="7" t="s">
        <v>209</v>
      </c>
      <c r="Q60" s="7"/>
    </row>
    <row r="61" spans="1:18" ht="15" customHeight="1" x14ac:dyDescent="0.25">
      <c r="A61" s="7" t="s">
        <v>210</v>
      </c>
      <c r="Q61" s="7"/>
    </row>
    <row r="62" spans="1:18" ht="15" customHeight="1" x14ac:dyDescent="0.25">
      <c r="A62" s="7" t="s">
        <v>105</v>
      </c>
      <c r="Q62" s="7"/>
    </row>
    <row r="63" spans="1:18" ht="15" customHeight="1" x14ac:dyDescent="0.25">
      <c r="A63" s="7" t="s">
        <v>106</v>
      </c>
      <c r="Q63" s="7"/>
    </row>
    <row r="64" spans="1:18" ht="15" customHeight="1" x14ac:dyDescent="0.25">
      <c r="A64" s="7" t="s">
        <v>214</v>
      </c>
      <c r="Q64" s="7"/>
    </row>
    <row r="65" spans="17:17" x14ac:dyDescent="0.25">
      <c r="Q65" s="7"/>
    </row>
    <row r="66" spans="17:17" x14ac:dyDescent="0.25">
      <c r="Q66" s="7"/>
    </row>
    <row r="67" spans="17:17" x14ac:dyDescent="0.25">
      <c r="Q67" s="7"/>
    </row>
    <row r="68" spans="17:17" x14ac:dyDescent="0.25">
      <c r="Q68" s="7"/>
    </row>
    <row r="69" spans="17:17" x14ac:dyDescent="0.25">
      <c r="Q69" s="7"/>
    </row>
    <row r="70" spans="17:17" x14ac:dyDescent="0.25">
      <c r="Q70" s="7"/>
    </row>
    <row r="71" spans="17:17" x14ac:dyDescent="0.25">
      <c r="Q71" s="7"/>
    </row>
    <row r="72" spans="17:17" x14ac:dyDescent="0.25">
      <c r="Q72" s="7"/>
    </row>
    <row r="73" spans="17:17" x14ac:dyDescent="0.25">
      <c r="Q73" s="7"/>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R64"/>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175</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83">
        <v>0.44513528275754449</v>
      </c>
      <c r="C5" s="15">
        <v>0</v>
      </c>
      <c r="D5" s="16">
        <f t="shared" ref="D5:D46" si="0">+B5-B5*(C5/100)</f>
        <v>0.44513528275754449</v>
      </c>
      <c r="E5" s="15">
        <v>6</v>
      </c>
      <c r="F5" s="16">
        <f t="shared" ref="F5:F46" si="1">+(D5-D5*(E5)/100)</f>
        <v>0.41842716579209183</v>
      </c>
      <c r="G5" s="15">
        <v>0</v>
      </c>
      <c r="H5" s="16">
        <f>F5-(F5*G5/100)</f>
        <v>0.41842716579209183</v>
      </c>
      <c r="I5" s="15">
        <v>10</v>
      </c>
      <c r="J5" s="17">
        <f t="shared" ref="J5:J46" si="2">100-(K5/B5*100)</f>
        <v>15.400000000000006</v>
      </c>
      <c r="K5" s="16">
        <f>+H5-H5*I5/100</f>
        <v>0.37658444921288264</v>
      </c>
      <c r="L5" s="18">
        <f t="shared" ref="L5:L46" si="3">+(K5/365)*16</f>
        <v>1.6507811472345542E-2</v>
      </c>
      <c r="M5" s="16">
        <f t="shared" ref="M5:M39" si="4">+L5*28.3495</f>
        <v>0.46798820133525992</v>
      </c>
      <c r="N5" s="15">
        <v>56.3</v>
      </c>
      <c r="O5" s="15">
        <v>44.3</v>
      </c>
      <c r="P5" s="15">
        <f t="shared" ref="P5:P46" si="5">+Q5*N5</f>
        <v>0.59475701433803918</v>
      </c>
      <c r="Q5" s="114">
        <f t="shared" ref="Q5:Q46" si="6">+M5/O5</f>
        <v>1.0564067750231602E-2</v>
      </c>
      <c r="R5" s="119"/>
    </row>
    <row r="6" spans="1:18" ht="13.8" customHeight="1" x14ac:dyDescent="0.25">
      <c r="A6" s="19">
        <v>1971</v>
      </c>
      <c r="B6" s="20">
        <v>0.54842449954493133</v>
      </c>
      <c r="C6" s="21">
        <v>0</v>
      </c>
      <c r="D6" s="20">
        <f t="shared" si="0"/>
        <v>0.54842449954493133</v>
      </c>
      <c r="E6" s="21">
        <v>6</v>
      </c>
      <c r="F6" s="20">
        <f t="shared" si="1"/>
        <v>0.5155190295722355</v>
      </c>
      <c r="G6" s="21">
        <v>0</v>
      </c>
      <c r="H6" s="20">
        <f t="shared" ref="H6:H52" si="7">F6-(F6*G6/100)</f>
        <v>0.5155190295722355</v>
      </c>
      <c r="I6" s="21">
        <v>10</v>
      </c>
      <c r="J6" s="22">
        <f t="shared" si="2"/>
        <v>15.399999999999991</v>
      </c>
      <c r="K6" s="20">
        <f t="shared" ref="K6:K52" si="8">+H6-H6*I6/100</f>
        <v>0.46396712661501194</v>
      </c>
      <c r="L6" s="23">
        <f t="shared" si="3"/>
        <v>2.0338285002301892E-2</v>
      </c>
      <c r="M6" s="20">
        <f t="shared" si="4"/>
        <v>0.57658021067275744</v>
      </c>
      <c r="N6" s="21">
        <v>56.3</v>
      </c>
      <c r="O6" s="21">
        <v>44.3</v>
      </c>
      <c r="P6" s="21">
        <f t="shared" si="5"/>
        <v>0.73276446638546822</v>
      </c>
      <c r="Q6" s="115">
        <f t="shared" si="6"/>
        <v>1.3015354642725902E-2</v>
      </c>
      <c r="R6" s="119"/>
    </row>
    <row r="7" spans="1:18" ht="13.8" customHeight="1" x14ac:dyDescent="0.25">
      <c r="A7" s="19">
        <v>1972</v>
      </c>
      <c r="B7" s="20">
        <v>0.2902225864237527</v>
      </c>
      <c r="C7" s="21">
        <v>0</v>
      </c>
      <c r="D7" s="20">
        <f t="shared" si="0"/>
        <v>0.2902225864237527</v>
      </c>
      <c r="E7" s="21">
        <v>6</v>
      </c>
      <c r="F7" s="20">
        <f t="shared" si="1"/>
        <v>0.27280923123832757</v>
      </c>
      <c r="G7" s="21">
        <v>0</v>
      </c>
      <c r="H7" s="20">
        <f t="shared" si="7"/>
        <v>0.27280923123832757</v>
      </c>
      <c r="I7" s="21">
        <v>10</v>
      </c>
      <c r="J7" s="22">
        <f t="shared" si="2"/>
        <v>15.399999999999991</v>
      </c>
      <c r="K7" s="20">
        <f t="shared" si="8"/>
        <v>0.2455283081144948</v>
      </c>
      <c r="L7" s="23">
        <f t="shared" si="3"/>
        <v>1.0762884739265526E-2</v>
      </c>
      <c r="M7" s="20">
        <f t="shared" si="4"/>
        <v>0.305122400915808</v>
      </c>
      <c r="N7" s="21">
        <v>56.3</v>
      </c>
      <c r="O7" s="21">
        <v>44.3</v>
      </c>
      <c r="P7" s="21">
        <f t="shared" si="5"/>
        <v>0.38777406707810363</v>
      </c>
      <c r="Q7" s="115">
        <f t="shared" si="6"/>
        <v>6.8876388468579689E-3</v>
      </c>
      <c r="R7" s="119"/>
    </row>
    <row r="8" spans="1:18" ht="13.8" customHeight="1" x14ac:dyDescent="0.25">
      <c r="A8" s="19">
        <v>1973</v>
      </c>
      <c r="B8" s="20">
        <v>0.44798106734494531</v>
      </c>
      <c r="C8" s="21">
        <v>0</v>
      </c>
      <c r="D8" s="20">
        <f t="shared" si="0"/>
        <v>0.44798106734494531</v>
      </c>
      <c r="E8" s="21">
        <v>6</v>
      </c>
      <c r="F8" s="20">
        <f t="shared" si="1"/>
        <v>0.42110220330424858</v>
      </c>
      <c r="G8" s="21">
        <v>0</v>
      </c>
      <c r="H8" s="20">
        <f t="shared" si="7"/>
        <v>0.42110220330424858</v>
      </c>
      <c r="I8" s="21">
        <v>10</v>
      </c>
      <c r="J8" s="22">
        <f t="shared" si="2"/>
        <v>15.399999999999991</v>
      </c>
      <c r="K8" s="20">
        <f t="shared" si="8"/>
        <v>0.37899198297382375</v>
      </c>
      <c r="L8" s="23">
        <f t="shared" si="3"/>
        <v>1.661334719885255E-2</v>
      </c>
      <c r="M8" s="20">
        <f t="shared" si="4"/>
        <v>0.47098008641387035</v>
      </c>
      <c r="N8" s="21">
        <v>56.3</v>
      </c>
      <c r="O8" s="21">
        <v>44.3</v>
      </c>
      <c r="P8" s="21">
        <f t="shared" si="5"/>
        <v>0.5985593423273341</v>
      </c>
      <c r="Q8" s="115">
        <f t="shared" si="6"/>
        <v>1.0631604659455313E-2</v>
      </c>
      <c r="R8" s="119"/>
    </row>
    <row r="9" spans="1:18" ht="13.8" customHeight="1" x14ac:dyDescent="0.25">
      <c r="A9" s="19">
        <v>1974</v>
      </c>
      <c r="B9" s="20">
        <v>0.49956764895676503</v>
      </c>
      <c r="C9" s="21">
        <v>0</v>
      </c>
      <c r="D9" s="20">
        <f t="shared" si="0"/>
        <v>0.49956764895676503</v>
      </c>
      <c r="E9" s="21">
        <v>6</v>
      </c>
      <c r="F9" s="20">
        <f t="shared" si="1"/>
        <v>0.46959359001935913</v>
      </c>
      <c r="G9" s="21">
        <v>0</v>
      </c>
      <c r="H9" s="20">
        <f t="shared" si="7"/>
        <v>0.46959359001935913</v>
      </c>
      <c r="I9" s="21">
        <v>10</v>
      </c>
      <c r="J9" s="22">
        <f t="shared" si="2"/>
        <v>15.400000000000006</v>
      </c>
      <c r="K9" s="20">
        <f t="shared" si="8"/>
        <v>0.4226342310174232</v>
      </c>
      <c r="L9" s="23">
        <f t="shared" si="3"/>
        <v>1.8526432044599372E-2</v>
      </c>
      <c r="M9" s="20">
        <f t="shared" si="4"/>
        <v>0.52521508524836991</v>
      </c>
      <c r="N9" s="21">
        <v>56.3</v>
      </c>
      <c r="O9" s="21">
        <v>44.3</v>
      </c>
      <c r="P9" s="21">
        <f t="shared" si="5"/>
        <v>0.66748553723438431</v>
      </c>
      <c r="Q9" s="115">
        <f t="shared" si="6"/>
        <v>1.1855870998834535E-2</v>
      </c>
      <c r="R9" s="119"/>
    </row>
    <row r="10" spans="1:18" ht="13.8" customHeight="1" x14ac:dyDescent="0.25">
      <c r="A10" s="19">
        <v>1975</v>
      </c>
      <c r="B10" s="20">
        <v>0.50894574784811053</v>
      </c>
      <c r="C10" s="21">
        <v>0</v>
      </c>
      <c r="D10" s="20">
        <f t="shared" si="0"/>
        <v>0.50894574784811053</v>
      </c>
      <c r="E10" s="21">
        <v>6</v>
      </c>
      <c r="F10" s="20">
        <f t="shared" si="1"/>
        <v>0.47840900297722389</v>
      </c>
      <c r="G10" s="21">
        <v>0</v>
      </c>
      <c r="H10" s="20">
        <f t="shared" si="7"/>
        <v>0.47840900297722389</v>
      </c>
      <c r="I10" s="21">
        <v>10</v>
      </c>
      <c r="J10" s="22">
        <f t="shared" si="2"/>
        <v>15.400000000000006</v>
      </c>
      <c r="K10" s="20">
        <f t="shared" si="8"/>
        <v>0.43056810267950152</v>
      </c>
      <c r="L10" s="23">
        <f t="shared" si="3"/>
        <v>1.8874218199649382E-2</v>
      </c>
      <c r="M10" s="20">
        <f t="shared" si="4"/>
        <v>0.53507464885096012</v>
      </c>
      <c r="N10" s="21">
        <v>56.3</v>
      </c>
      <c r="O10" s="21">
        <v>44.3</v>
      </c>
      <c r="P10" s="21">
        <f t="shared" si="5"/>
        <v>0.68001586298666039</v>
      </c>
      <c r="Q10" s="115">
        <f t="shared" si="6"/>
        <v>1.2078434511308356E-2</v>
      </c>
      <c r="R10" s="119"/>
    </row>
    <row r="11" spans="1:18" ht="13.8" customHeight="1" x14ac:dyDescent="0.25">
      <c r="A11" s="13">
        <v>1976</v>
      </c>
      <c r="B11" s="83">
        <v>0.59412342055174616</v>
      </c>
      <c r="C11" s="15">
        <v>0</v>
      </c>
      <c r="D11" s="16">
        <f t="shared" si="0"/>
        <v>0.59412342055174616</v>
      </c>
      <c r="E11" s="15">
        <v>6</v>
      </c>
      <c r="F11" s="16">
        <f t="shared" si="1"/>
        <v>0.55847601531864144</v>
      </c>
      <c r="G11" s="15">
        <v>0</v>
      </c>
      <c r="H11" s="16">
        <f t="shared" si="7"/>
        <v>0.55847601531864144</v>
      </c>
      <c r="I11" s="15">
        <v>10</v>
      </c>
      <c r="J11" s="17">
        <f t="shared" si="2"/>
        <v>15.400000000000006</v>
      </c>
      <c r="K11" s="16">
        <f t="shared" si="8"/>
        <v>0.50262841378677725</v>
      </c>
      <c r="L11" s="18">
        <f t="shared" si="3"/>
        <v>2.2033026357776538E-2</v>
      </c>
      <c r="M11" s="16">
        <f t="shared" si="4"/>
        <v>0.62462528072978596</v>
      </c>
      <c r="N11" s="15">
        <v>56.3</v>
      </c>
      <c r="O11" s="15">
        <v>44.3</v>
      </c>
      <c r="P11" s="15">
        <f t="shared" si="5"/>
        <v>0.79382400237216588</v>
      </c>
      <c r="Q11" s="114">
        <f t="shared" si="6"/>
        <v>1.4099893470198329E-2</v>
      </c>
      <c r="R11" s="119"/>
    </row>
    <row r="12" spans="1:18" ht="13.8" customHeight="1" x14ac:dyDescent="0.25">
      <c r="A12" s="13">
        <v>1977</v>
      </c>
      <c r="B12" s="83">
        <v>0.53524825303420387</v>
      </c>
      <c r="C12" s="15">
        <v>0</v>
      </c>
      <c r="D12" s="16">
        <f t="shared" si="0"/>
        <v>0.53524825303420387</v>
      </c>
      <c r="E12" s="15">
        <v>6</v>
      </c>
      <c r="F12" s="16">
        <f t="shared" si="1"/>
        <v>0.50313335785215163</v>
      </c>
      <c r="G12" s="15">
        <v>0</v>
      </c>
      <c r="H12" s="16">
        <f t="shared" si="7"/>
        <v>0.50313335785215163</v>
      </c>
      <c r="I12" s="15">
        <v>10</v>
      </c>
      <c r="J12" s="17">
        <f t="shared" si="2"/>
        <v>15.399999999999991</v>
      </c>
      <c r="K12" s="16">
        <f t="shared" si="8"/>
        <v>0.4528200220669365</v>
      </c>
      <c r="L12" s="18">
        <f t="shared" si="3"/>
        <v>1.9849644802934201E-2</v>
      </c>
      <c r="M12" s="16">
        <f t="shared" si="4"/>
        <v>0.56272750534078309</v>
      </c>
      <c r="N12" s="15">
        <v>56.3</v>
      </c>
      <c r="O12" s="15">
        <v>44.3</v>
      </c>
      <c r="P12" s="15">
        <f t="shared" si="5"/>
        <v>0.71515933522993425</v>
      </c>
      <c r="Q12" s="114">
        <f t="shared" si="6"/>
        <v>1.2702652490762599E-2</v>
      </c>
      <c r="R12" s="119"/>
    </row>
    <row r="13" spans="1:18" ht="13.8" customHeight="1" x14ac:dyDescent="0.25">
      <c r="A13" s="13">
        <v>1978</v>
      </c>
      <c r="B13" s="83">
        <v>0.52103259428982196</v>
      </c>
      <c r="C13" s="15">
        <v>0</v>
      </c>
      <c r="D13" s="16">
        <f t="shared" si="0"/>
        <v>0.52103259428982196</v>
      </c>
      <c r="E13" s="15">
        <v>6</v>
      </c>
      <c r="F13" s="16">
        <f t="shared" si="1"/>
        <v>0.48977063863243264</v>
      </c>
      <c r="G13" s="15">
        <v>0</v>
      </c>
      <c r="H13" s="16">
        <f t="shared" si="7"/>
        <v>0.48977063863243264</v>
      </c>
      <c r="I13" s="15">
        <v>10</v>
      </c>
      <c r="J13" s="17">
        <f t="shared" si="2"/>
        <v>15.400000000000006</v>
      </c>
      <c r="K13" s="16">
        <f t="shared" si="8"/>
        <v>0.44079357476918934</v>
      </c>
      <c r="L13" s="18">
        <f t="shared" si="3"/>
        <v>1.9322458072074052E-2</v>
      </c>
      <c r="M13" s="16">
        <f t="shared" si="4"/>
        <v>0.54778202511426333</v>
      </c>
      <c r="N13" s="15">
        <v>56.3</v>
      </c>
      <c r="O13" s="15">
        <v>44.3</v>
      </c>
      <c r="P13" s="15">
        <f t="shared" si="5"/>
        <v>0.69616541792173869</v>
      </c>
      <c r="Q13" s="114">
        <f t="shared" si="6"/>
        <v>1.2365282733956283E-2</v>
      </c>
      <c r="R13" s="119"/>
    </row>
    <row r="14" spans="1:18" ht="13.8" customHeight="1" x14ac:dyDescent="0.25">
      <c r="A14" s="13">
        <v>1979</v>
      </c>
      <c r="B14" s="83">
        <v>0.49723463153451369</v>
      </c>
      <c r="C14" s="15">
        <v>0</v>
      </c>
      <c r="D14" s="16">
        <f t="shared" si="0"/>
        <v>0.49723463153451369</v>
      </c>
      <c r="E14" s="15">
        <v>6</v>
      </c>
      <c r="F14" s="16">
        <f t="shared" si="1"/>
        <v>0.46740055364244287</v>
      </c>
      <c r="G14" s="15">
        <v>0</v>
      </c>
      <c r="H14" s="16">
        <f t="shared" si="7"/>
        <v>0.46740055364244287</v>
      </c>
      <c r="I14" s="15">
        <v>10</v>
      </c>
      <c r="J14" s="17">
        <f t="shared" si="2"/>
        <v>15.400000000000006</v>
      </c>
      <c r="K14" s="16">
        <f t="shared" si="8"/>
        <v>0.42066049827819857</v>
      </c>
      <c r="L14" s="18">
        <f t="shared" si="3"/>
        <v>1.8439912253290894E-2</v>
      </c>
      <c r="M14" s="16">
        <f t="shared" si="4"/>
        <v>0.52276229242467021</v>
      </c>
      <c r="N14" s="15">
        <v>56.3</v>
      </c>
      <c r="O14" s="15">
        <v>44.3</v>
      </c>
      <c r="P14" s="15">
        <f t="shared" si="5"/>
        <v>0.66436833100471637</v>
      </c>
      <c r="Q14" s="114">
        <f t="shared" si="6"/>
        <v>1.1800503215003843E-2</v>
      </c>
      <c r="R14" s="119"/>
    </row>
    <row r="15" spans="1:18" ht="13.8" customHeight="1" x14ac:dyDescent="0.25">
      <c r="A15" s="13">
        <v>1980</v>
      </c>
      <c r="B15" s="83">
        <v>0.49373738615704826</v>
      </c>
      <c r="C15" s="15">
        <v>0</v>
      </c>
      <c r="D15" s="16">
        <f t="shared" si="0"/>
        <v>0.49373738615704826</v>
      </c>
      <c r="E15" s="15">
        <v>6</v>
      </c>
      <c r="F15" s="16">
        <f t="shared" si="1"/>
        <v>0.46411314298762535</v>
      </c>
      <c r="G15" s="15">
        <v>0</v>
      </c>
      <c r="H15" s="16">
        <f t="shared" si="7"/>
        <v>0.46411314298762535</v>
      </c>
      <c r="I15" s="15">
        <v>10</v>
      </c>
      <c r="J15" s="17">
        <f t="shared" si="2"/>
        <v>15.400000000000006</v>
      </c>
      <c r="K15" s="16">
        <f t="shared" si="8"/>
        <v>0.4177018286888628</v>
      </c>
      <c r="L15" s="18">
        <f t="shared" si="3"/>
        <v>1.8310217148004945E-2</v>
      </c>
      <c r="M15" s="16">
        <f t="shared" si="4"/>
        <v>0.51908550103736617</v>
      </c>
      <c r="N15" s="15">
        <v>56.3</v>
      </c>
      <c r="O15" s="15">
        <v>44.3</v>
      </c>
      <c r="P15" s="15">
        <f t="shared" si="5"/>
        <v>0.65969556903845861</v>
      </c>
      <c r="Q15" s="114">
        <f t="shared" si="6"/>
        <v>1.1717505666757702E-2</v>
      </c>
      <c r="R15" s="119"/>
    </row>
    <row r="16" spans="1:18" ht="13.8" customHeight="1" x14ac:dyDescent="0.25">
      <c r="A16" s="19">
        <v>1981</v>
      </c>
      <c r="B16" s="20">
        <v>0.31195715888435682</v>
      </c>
      <c r="C16" s="21">
        <v>0</v>
      </c>
      <c r="D16" s="20">
        <f t="shared" si="0"/>
        <v>0.31195715888435682</v>
      </c>
      <c r="E16" s="21">
        <v>6</v>
      </c>
      <c r="F16" s="20">
        <f t="shared" si="1"/>
        <v>0.29323972935129539</v>
      </c>
      <c r="G16" s="21">
        <v>0</v>
      </c>
      <c r="H16" s="20">
        <f t="shared" si="7"/>
        <v>0.29323972935129539</v>
      </c>
      <c r="I16" s="21">
        <v>10</v>
      </c>
      <c r="J16" s="22">
        <f t="shared" si="2"/>
        <v>15.40000000000002</v>
      </c>
      <c r="K16" s="20">
        <f t="shared" si="8"/>
        <v>0.26391575641616583</v>
      </c>
      <c r="L16" s="23">
        <f t="shared" si="3"/>
        <v>1.156890987029768E-2</v>
      </c>
      <c r="M16" s="20">
        <f t="shared" si="4"/>
        <v>0.32797281036800408</v>
      </c>
      <c r="N16" s="21">
        <v>56.3</v>
      </c>
      <c r="O16" s="21">
        <v>44.3</v>
      </c>
      <c r="P16" s="21">
        <f t="shared" si="5"/>
        <v>0.41681420369568012</v>
      </c>
      <c r="Q16" s="115">
        <f t="shared" si="6"/>
        <v>7.4034494439730045E-3</v>
      </c>
      <c r="R16" s="119"/>
    </row>
    <row r="17" spans="1:18" ht="13.8" customHeight="1" x14ac:dyDescent="0.25">
      <c r="A17" s="19">
        <v>1982</v>
      </c>
      <c r="B17" s="20">
        <v>0.51535798577015168</v>
      </c>
      <c r="C17" s="21">
        <v>0</v>
      </c>
      <c r="D17" s="20">
        <f t="shared" si="0"/>
        <v>0.51535798577015168</v>
      </c>
      <c r="E17" s="21">
        <v>6</v>
      </c>
      <c r="F17" s="20">
        <f t="shared" si="1"/>
        <v>0.48443650662394255</v>
      </c>
      <c r="G17" s="21">
        <v>0</v>
      </c>
      <c r="H17" s="20">
        <f t="shared" si="7"/>
        <v>0.48443650662394255</v>
      </c>
      <c r="I17" s="21">
        <v>10</v>
      </c>
      <c r="J17" s="22">
        <f t="shared" si="2"/>
        <v>15.400000000000006</v>
      </c>
      <c r="K17" s="20">
        <f t="shared" si="8"/>
        <v>0.4359928559615483</v>
      </c>
      <c r="L17" s="23">
        <f t="shared" si="3"/>
        <v>1.9112015603793896E-2</v>
      </c>
      <c r="M17" s="20">
        <f t="shared" si="4"/>
        <v>0.54181608635975509</v>
      </c>
      <c r="N17" s="21">
        <v>56.3</v>
      </c>
      <c r="O17" s="21">
        <v>44.3</v>
      </c>
      <c r="P17" s="21">
        <f t="shared" si="5"/>
        <v>0.68858342352266844</v>
      </c>
      <c r="Q17" s="115">
        <f t="shared" si="6"/>
        <v>1.223061143024278E-2</v>
      </c>
      <c r="R17" s="119"/>
    </row>
    <row r="18" spans="1:18" ht="13.8" customHeight="1" x14ac:dyDescent="0.25">
      <c r="A18" s="19">
        <v>1983</v>
      </c>
      <c r="B18" s="20">
        <v>0.53040404255954798</v>
      </c>
      <c r="C18" s="21">
        <v>0</v>
      </c>
      <c r="D18" s="20">
        <f t="shared" si="0"/>
        <v>0.53040404255954798</v>
      </c>
      <c r="E18" s="21">
        <v>6</v>
      </c>
      <c r="F18" s="20">
        <f t="shared" si="1"/>
        <v>0.49857980000597513</v>
      </c>
      <c r="G18" s="21">
        <v>0</v>
      </c>
      <c r="H18" s="20">
        <f t="shared" si="7"/>
        <v>0.49857980000597513</v>
      </c>
      <c r="I18" s="21">
        <v>10</v>
      </c>
      <c r="J18" s="22">
        <f t="shared" si="2"/>
        <v>15.399999999999991</v>
      </c>
      <c r="K18" s="20">
        <f t="shared" si="8"/>
        <v>0.44872182000537764</v>
      </c>
      <c r="L18" s="23">
        <f t="shared" si="3"/>
        <v>1.9669997589276827E-2</v>
      </c>
      <c r="M18" s="20">
        <f t="shared" si="4"/>
        <v>0.55763459665720339</v>
      </c>
      <c r="N18" s="21">
        <v>56.3</v>
      </c>
      <c r="O18" s="21">
        <v>44.3</v>
      </c>
      <c r="P18" s="21">
        <f t="shared" si="5"/>
        <v>0.70868685760272132</v>
      </c>
      <c r="Q18" s="115">
        <f t="shared" si="6"/>
        <v>1.2587688412126489E-2</v>
      </c>
      <c r="R18" s="119"/>
    </row>
    <row r="19" spans="1:18" ht="13.8" customHeight="1" x14ac:dyDescent="0.25">
      <c r="A19" s="19">
        <v>1984</v>
      </c>
      <c r="B19" s="20">
        <v>0.35391202802646943</v>
      </c>
      <c r="C19" s="21">
        <v>0</v>
      </c>
      <c r="D19" s="20">
        <f t="shared" si="0"/>
        <v>0.35391202802646943</v>
      </c>
      <c r="E19" s="21">
        <v>6</v>
      </c>
      <c r="F19" s="20">
        <f t="shared" si="1"/>
        <v>0.33267730634488124</v>
      </c>
      <c r="G19" s="21">
        <v>0</v>
      </c>
      <c r="H19" s="20">
        <f t="shared" si="7"/>
        <v>0.33267730634488124</v>
      </c>
      <c r="I19" s="21">
        <v>10</v>
      </c>
      <c r="J19" s="22">
        <f t="shared" si="2"/>
        <v>15.400000000000006</v>
      </c>
      <c r="K19" s="20">
        <f t="shared" si="8"/>
        <v>0.29940957571039312</v>
      </c>
      <c r="L19" s="23">
        <f t="shared" si="3"/>
        <v>1.3124803318811754E-2</v>
      </c>
      <c r="M19" s="20">
        <f t="shared" si="4"/>
        <v>0.37208161168665382</v>
      </c>
      <c r="N19" s="21">
        <v>56.3</v>
      </c>
      <c r="O19" s="21">
        <v>44.3</v>
      </c>
      <c r="P19" s="21">
        <f t="shared" si="5"/>
        <v>0.47287121304646978</v>
      </c>
      <c r="Q19" s="115">
        <f t="shared" si="6"/>
        <v>8.3991334466513284E-3</v>
      </c>
      <c r="R19" s="119"/>
    </row>
    <row r="20" spans="1:18" ht="13.8" customHeight="1" x14ac:dyDescent="0.25">
      <c r="A20" s="19">
        <v>1985</v>
      </c>
      <c r="B20" s="20">
        <v>0.45248639219008158</v>
      </c>
      <c r="C20" s="21">
        <v>0</v>
      </c>
      <c r="D20" s="20">
        <f t="shared" si="0"/>
        <v>0.45248639219008158</v>
      </c>
      <c r="E20" s="21">
        <v>6</v>
      </c>
      <c r="F20" s="20">
        <f t="shared" si="1"/>
        <v>0.42533720865867669</v>
      </c>
      <c r="G20" s="21">
        <v>0</v>
      </c>
      <c r="H20" s="20">
        <f t="shared" si="7"/>
        <v>0.42533720865867669</v>
      </c>
      <c r="I20" s="21">
        <v>10</v>
      </c>
      <c r="J20" s="22">
        <f t="shared" si="2"/>
        <v>15.399999999999991</v>
      </c>
      <c r="K20" s="20">
        <f t="shared" si="8"/>
        <v>0.38280348779280904</v>
      </c>
      <c r="L20" s="23">
        <f t="shared" si="3"/>
        <v>1.6780426862150533E-2</v>
      </c>
      <c r="M20" s="20">
        <f t="shared" si="4"/>
        <v>0.47571671132853649</v>
      </c>
      <c r="N20" s="21">
        <v>56.3</v>
      </c>
      <c r="O20" s="21">
        <v>44.3</v>
      </c>
      <c r="P20" s="21">
        <f t="shared" si="5"/>
        <v>0.60457902590962997</v>
      </c>
      <c r="Q20" s="115">
        <f t="shared" si="6"/>
        <v>1.0738526215091119E-2</v>
      </c>
      <c r="R20" s="119"/>
    </row>
    <row r="21" spans="1:18" ht="13.8" customHeight="1" x14ac:dyDescent="0.25">
      <c r="A21" s="13">
        <v>1986</v>
      </c>
      <c r="B21" s="83">
        <v>0.50566172590182445</v>
      </c>
      <c r="C21" s="15">
        <v>0</v>
      </c>
      <c r="D21" s="16">
        <f t="shared" si="0"/>
        <v>0.50566172590182445</v>
      </c>
      <c r="E21" s="15">
        <v>6</v>
      </c>
      <c r="F21" s="16">
        <f t="shared" si="1"/>
        <v>0.47532202234771498</v>
      </c>
      <c r="G21" s="15">
        <v>0</v>
      </c>
      <c r="H21" s="16">
        <f t="shared" si="7"/>
        <v>0.47532202234771498</v>
      </c>
      <c r="I21" s="15">
        <v>10</v>
      </c>
      <c r="J21" s="17">
        <f t="shared" si="2"/>
        <v>15.400000000000006</v>
      </c>
      <c r="K21" s="16">
        <f t="shared" si="8"/>
        <v>0.42778982011294348</v>
      </c>
      <c r="L21" s="18">
        <f t="shared" si="3"/>
        <v>1.8752430470704372E-2</v>
      </c>
      <c r="M21" s="16">
        <f t="shared" si="4"/>
        <v>0.53162202762923361</v>
      </c>
      <c r="N21" s="15">
        <v>56.3</v>
      </c>
      <c r="O21" s="15">
        <v>44.3</v>
      </c>
      <c r="P21" s="15">
        <f t="shared" si="5"/>
        <v>0.67562799448139621</v>
      </c>
      <c r="Q21" s="114">
        <f t="shared" si="6"/>
        <v>1.2000497237680218E-2</v>
      </c>
      <c r="R21" s="119"/>
    </row>
    <row r="22" spans="1:18" ht="13.8" customHeight="1" x14ac:dyDescent="0.25">
      <c r="A22" s="13">
        <v>1987</v>
      </c>
      <c r="B22" s="83">
        <v>0.36922414787235786</v>
      </c>
      <c r="C22" s="15">
        <v>0</v>
      </c>
      <c r="D22" s="16">
        <f t="shared" si="0"/>
        <v>0.36922414787235786</v>
      </c>
      <c r="E22" s="15">
        <v>6</v>
      </c>
      <c r="F22" s="16">
        <f t="shared" si="1"/>
        <v>0.34707069900001641</v>
      </c>
      <c r="G22" s="15">
        <v>0</v>
      </c>
      <c r="H22" s="16">
        <f t="shared" si="7"/>
        <v>0.34707069900001641</v>
      </c>
      <c r="I22" s="15">
        <v>10</v>
      </c>
      <c r="J22" s="17">
        <f t="shared" si="2"/>
        <v>15.400000000000006</v>
      </c>
      <c r="K22" s="16">
        <f t="shared" si="8"/>
        <v>0.31236362910001475</v>
      </c>
      <c r="L22" s="18">
        <f t="shared" si="3"/>
        <v>1.3692652234521194E-2</v>
      </c>
      <c r="M22" s="16">
        <f t="shared" si="4"/>
        <v>0.38817984452255855</v>
      </c>
      <c r="N22" s="15">
        <v>56.3</v>
      </c>
      <c r="O22" s="15">
        <v>44.3</v>
      </c>
      <c r="P22" s="15">
        <f t="shared" si="5"/>
        <v>0.4933301410072245</v>
      </c>
      <c r="Q22" s="114">
        <f t="shared" si="6"/>
        <v>8.7625247070554982E-3</v>
      </c>
      <c r="R22" s="119"/>
    </row>
    <row r="23" spans="1:18" ht="13.8" customHeight="1" x14ac:dyDescent="0.25">
      <c r="A23" s="13">
        <v>1988</v>
      </c>
      <c r="B23" s="83">
        <v>0.32100391395023292</v>
      </c>
      <c r="C23" s="15">
        <v>0</v>
      </c>
      <c r="D23" s="16">
        <f t="shared" si="0"/>
        <v>0.32100391395023292</v>
      </c>
      <c r="E23" s="15">
        <v>6</v>
      </c>
      <c r="F23" s="16">
        <f t="shared" si="1"/>
        <v>0.30174367911321898</v>
      </c>
      <c r="G23" s="15">
        <v>0</v>
      </c>
      <c r="H23" s="16">
        <f t="shared" si="7"/>
        <v>0.30174367911321898</v>
      </c>
      <c r="I23" s="15">
        <v>10</v>
      </c>
      <c r="J23" s="17">
        <f t="shared" si="2"/>
        <v>15.399999999999991</v>
      </c>
      <c r="K23" s="16">
        <f t="shared" si="8"/>
        <v>0.27156931120189709</v>
      </c>
      <c r="L23" s="18">
        <f t="shared" si="3"/>
        <v>1.1904408162274942E-2</v>
      </c>
      <c r="M23" s="16">
        <f t="shared" si="4"/>
        <v>0.33748401919641347</v>
      </c>
      <c r="N23" s="15">
        <v>56.3</v>
      </c>
      <c r="O23" s="15">
        <v>44.3</v>
      </c>
      <c r="P23" s="15">
        <f t="shared" si="5"/>
        <v>0.42890181220672863</v>
      </c>
      <c r="Q23" s="114">
        <f t="shared" si="6"/>
        <v>7.6181494175262638E-3</v>
      </c>
      <c r="R23" s="119"/>
    </row>
    <row r="24" spans="1:18" ht="13.8" customHeight="1" x14ac:dyDescent="0.25">
      <c r="A24" s="13">
        <v>1989</v>
      </c>
      <c r="B24" s="83">
        <v>0.40413759086608819</v>
      </c>
      <c r="C24" s="15">
        <v>0</v>
      </c>
      <c r="D24" s="16">
        <f t="shared" si="0"/>
        <v>0.40413759086608819</v>
      </c>
      <c r="E24" s="15">
        <v>6</v>
      </c>
      <c r="F24" s="16">
        <f t="shared" si="1"/>
        <v>0.3798893354141229</v>
      </c>
      <c r="G24" s="15">
        <v>0</v>
      </c>
      <c r="H24" s="16">
        <f t="shared" si="7"/>
        <v>0.3798893354141229</v>
      </c>
      <c r="I24" s="15">
        <v>10</v>
      </c>
      <c r="J24" s="17">
        <f t="shared" si="2"/>
        <v>15.400000000000006</v>
      </c>
      <c r="K24" s="16">
        <f t="shared" si="8"/>
        <v>0.34190040187271059</v>
      </c>
      <c r="L24" s="18">
        <f t="shared" si="3"/>
        <v>1.4987414876611971E-2</v>
      </c>
      <c r="M24" s="16">
        <f t="shared" si="4"/>
        <v>0.42488571804451108</v>
      </c>
      <c r="N24" s="15">
        <v>56.3</v>
      </c>
      <c r="O24" s="15">
        <v>44.3</v>
      </c>
      <c r="P24" s="15">
        <f t="shared" si="5"/>
        <v>0.53997891480600391</v>
      </c>
      <c r="Q24" s="114">
        <f t="shared" si="6"/>
        <v>9.5910997301244041E-3</v>
      </c>
      <c r="R24" s="119"/>
    </row>
    <row r="25" spans="1:18" ht="13.8" customHeight="1" x14ac:dyDescent="0.25">
      <c r="A25" s="13">
        <v>1990</v>
      </c>
      <c r="B25" s="83">
        <v>0.59251506804407272</v>
      </c>
      <c r="C25" s="15">
        <v>0</v>
      </c>
      <c r="D25" s="16">
        <f t="shared" si="0"/>
        <v>0.59251506804407272</v>
      </c>
      <c r="E25" s="15">
        <v>6</v>
      </c>
      <c r="F25" s="16">
        <f t="shared" si="1"/>
        <v>0.55696416396142834</v>
      </c>
      <c r="G25" s="15">
        <v>0</v>
      </c>
      <c r="H25" s="16">
        <f t="shared" si="7"/>
        <v>0.55696416396142834</v>
      </c>
      <c r="I25" s="15">
        <v>10</v>
      </c>
      <c r="J25" s="17">
        <f t="shared" si="2"/>
        <v>15.40000000000002</v>
      </c>
      <c r="K25" s="16">
        <f t="shared" si="8"/>
        <v>0.50126774756528547</v>
      </c>
      <c r="L25" s="18">
        <f t="shared" si="3"/>
        <v>2.1973380715190595E-2</v>
      </c>
      <c r="M25" s="16">
        <f t="shared" si="4"/>
        <v>0.62293435658529572</v>
      </c>
      <c r="N25" s="15">
        <v>56.3</v>
      </c>
      <c r="O25" s="15">
        <v>44.3</v>
      </c>
      <c r="P25" s="15">
        <f t="shared" si="5"/>
        <v>0.79167504008469858</v>
      </c>
      <c r="Q25" s="114">
        <f t="shared" si="6"/>
        <v>1.4061723624950243E-2</v>
      </c>
      <c r="R25" s="119"/>
    </row>
    <row r="26" spans="1:18" ht="13.8" customHeight="1" x14ac:dyDescent="0.25">
      <c r="A26" s="19">
        <v>1991</v>
      </c>
      <c r="B26" s="20">
        <v>0.5405795337938325</v>
      </c>
      <c r="C26" s="21">
        <v>0</v>
      </c>
      <c r="D26" s="20">
        <f t="shared" si="0"/>
        <v>0.5405795337938325</v>
      </c>
      <c r="E26" s="21">
        <v>6</v>
      </c>
      <c r="F26" s="20">
        <f t="shared" si="1"/>
        <v>0.50814476176620249</v>
      </c>
      <c r="G26" s="21">
        <v>0</v>
      </c>
      <c r="H26" s="20">
        <f t="shared" si="7"/>
        <v>0.50814476176620249</v>
      </c>
      <c r="I26" s="21">
        <v>10</v>
      </c>
      <c r="J26" s="22">
        <f t="shared" si="2"/>
        <v>15.40000000000002</v>
      </c>
      <c r="K26" s="20">
        <f t="shared" si="8"/>
        <v>0.45733028558958222</v>
      </c>
      <c r="L26" s="23">
        <f t="shared" si="3"/>
        <v>2.004735498474881E-2</v>
      </c>
      <c r="M26" s="20">
        <f t="shared" si="4"/>
        <v>0.56833249014013643</v>
      </c>
      <c r="N26" s="21">
        <v>56.3</v>
      </c>
      <c r="O26" s="21">
        <v>44.3</v>
      </c>
      <c r="P26" s="21">
        <f t="shared" si="5"/>
        <v>0.72228260033611014</v>
      </c>
      <c r="Q26" s="115">
        <f t="shared" si="6"/>
        <v>1.2829175849664479E-2</v>
      </c>
      <c r="R26" s="119"/>
    </row>
    <row r="27" spans="1:18" ht="13.8" customHeight="1" x14ac:dyDescent="0.25">
      <c r="A27" s="19">
        <v>1992</v>
      </c>
      <c r="B27" s="20">
        <v>0.55886236346508655</v>
      </c>
      <c r="C27" s="21">
        <v>0</v>
      </c>
      <c r="D27" s="20">
        <f t="shared" si="0"/>
        <v>0.55886236346508655</v>
      </c>
      <c r="E27" s="21">
        <v>6</v>
      </c>
      <c r="F27" s="20">
        <f t="shared" si="1"/>
        <v>0.52533062165718136</v>
      </c>
      <c r="G27" s="21">
        <v>0</v>
      </c>
      <c r="H27" s="20">
        <f t="shared" si="7"/>
        <v>0.52533062165718136</v>
      </c>
      <c r="I27" s="21">
        <v>10</v>
      </c>
      <c r="J27" s="22">
        <f t="shared" si="2"/>
        <v>15.400000000000006</v>
      </c>
      <c r="K27" s="20">
        <f t="shared" si="8"/>
        <v>0.47279755949146324</v>
      </c>
      <c r="L27" s="23">
        <f t="shared" si="3"/>
        <v>2.0725372470858663E-2</v>
      </c>
      <c r="M27" s="20">
        <f t="shared" si="4"/>
        <v>0.58755394686260765</v>
      </c>
      <c r="N27" s="21">
        <v>56.3</v>
      </c>
      <c r="O27" s="21">
        <v>44.3</v>
      </c>
      <c r="P27" s="21">
        <f t="shared" si="5"/>
        <v>0.7467107721978512</v>
      </c>
      <c r="Q27" s="115">
        <f t="shared" si="6"/>
        <v>1.3263068777936968E-2</v>
      </c>
      <c r="R27" s="119"/>
    </row>
    <row r="28" spans="1:18" ht="13.8" customHeight="1" x14ac:dyDescent="0.25">
      <c r="A28" s="19">
        <v>1993</v>
      </c>
      <c r="B28" s="20">
        <v>0.58491947513016107</v>
      </c>
      <c r="C28" s="21">
        <v>0</v>
      </c>
      <c r="D28" s="20">
        <f t="shared" si="0"/>
        <v>0.58491947513016107</v>
      </c>
      <c r="E28" s="21">
        <v>6</v>
      </c>
      <c r="F28" s="20">
        <f t="shared" si="1"/>
        <v>0.54982430662235138</v>
      </c>
      <c r="G28" s="21">
        <v>0</v>
      </c>
      <c r="H28" s="20">
        <f t="shared" si="7"/>
        <v>0.54982430662235138</v>
      </c>
      <c r="I28" s="21">
        <v>10</v>
      </c>
      <c r="J28" s="22">
        <f t="shared" si="2"/>
        <v>15.400000000000006</v>
      </c>
      <c r="K28" s="20">
        <f t="shared" si="8"/>
        <v>0.49484187596011625</v>
      </c>
      <c r="L28" s="23">
        <f t="shared" si="3"/>
        <v>2.1691698672224275E-2</v>
      </c>
      <c r="M28" s="20">
        <f t="shared" si="4"/>
        <v>0.61494881150822212</v>
      </c>
      <c r="N28" s="21">
        <v>56.3</v>
      </c>
      <c r="O28" s="21">
        <v>44.3</v>
      </c>
      <c r="P28" s="21">
        <f t="shared" si="5"/>
        <v>0.78152636767297756</v>
      </c>
      <c r="Q28" s="115">
        <f t="shared" si="6"/>
        <v>1.388146301372962E-2</v>
      </c>
      <c r="R28" s="119"/>
    </row>
    <row r="29" spans="1:18" ht="13.8" customHeight="1" x14ac:dyDescent="0.25">
      <c r="A29" s="19">
        <v>1994</v>
      </c>
      <c r="B29" s="20">
        <v>0.61170081917429675</v>
      </c>
      <c r="C29" s="21">
        <v>0</v>
      </c>
      <c r="D29" s="20">
        <f t="shared" si="0"/>
        <v>0.61170081917429675</v>
      </c>
      <c r="E29" s="21">
        <v>6</v>
      </c>
      <c r="F29" s="20">
        <f t="shared" si="1"/>
        <v>0.57499877002383892</v>
      </c>
      <c r="G29" s="21">
        <v>0</v>
      </c>
      <c r="H29" s="20">
        <f t="shared" si="7"/>
        <v>0.57499877002383892</v>
      </c>
      <c r="I29" s="21">
        <v>10</v>
      </c>
      <c r="J29" s="22">
        <f t="shared" si="2"/>
        <v>15.400000000000006</v>
      </c>
      <c r="K29" s="20">
        <f t="shared" si="8"/>
        <v>0.51749889302145502</v>
      </c>
      <c r="L29" s="23">
        <f t="shared" si="3"/>
        <v>2.2684882981762411E-2</v>
      </c>
      <c r="M29" s="20">
        <f t="shared" si="4"/>
        <v>0.64310509009147343</v>
      </c>
      <c r="N29" s="21">
        <v>56.3</v>
      </c>
      <c r="O29" s="21">
        <v>44.3</v>
      </c>
      <c r="P29" s="21">
        <f t="shared" si="5"/>
        <v>0.81730962916817052</v>
      </c>
      <c r="Q29" s="115">
        <f t="shared" si="6"/>
        <v>1.4517044923058092E-2</v>
      </c>
      <c r="R29" s="119"/>
    </row>
    <row r="30" spans="1:18" ht="13.8" customHeight="1" x14ac:dyDescent="0.25">
      <c r="A30" s="19">
        <v>1995</v>
      </c>
      <c r="B30" s="20">
        <v>0.56132970434091001</v>
      </c>
      <c r="C30" s="21">
        <v>0</v>
      </c>
      <c r="D30" s="20">
        <f t="shared" si="0"/>
        <v>0.56132970434091001</v>
      </c>
      <c r="E30" s="21">
        <v>6</v>
      </c>
      <c r="F30" s="20">
        <f t="shared" si="1"/>
        <v>0.52764992208045536</v>
      </c>
      <c r="G30" s="21">
        <v>0</v>
      </c>
      <c r="H30" s="20">
        <f t="shared" si="7"/>
        <v>0.52764992208045536</v>
      </c>
      <c r="I30" s="21">
        <v>10</v>
      </c>
      <c r="J30" s="22">
        <f t="shared" si="2"/>
        <v>15.400000000000006</v>
      </c>
      <c r="K30" s="20">
        <f t="shared" si="8"/>
        <v>0.47488492987240982</v>
      </c>
      <c r="L30" s="23">
        <f t="shared" si="3"/>
        <v>2.0816873638242622E-2</v>
      </c>
      <c r="M30" s="20">
        <f t="shared" si="4"/>
        <v>0.59014795920735919</v>
      </c>
      <c r="N30" s="21">
        <v>56.3</v>
      </c>
      <c r="O30" s="21">
        <v>44.3</v>
      </c>
      <c r="P30" s="21">
        <f t="shared" si="5"/>
        <v>0.75000745154343851</v>
      </c>
      <c r="Q30" s="115">
        <f t="shared" si="6"/>
        <v>1.3321624361339938E-2</v>
      </c>
      <c r="R30" s="119"/>
    </row>
    <row r="31" spans="1:18" ht="13.8" customHeight="1" x14ac:dyDescent="0.25">
      <c r="A31" s="13">
        <v>1996</v>
      </c>
      <c r="B31" s="83">
        <v>0.55238403289983573</v>
      </c>
      <c r="C31" s="15">
        <v>0</v>
      </c>
      <c r="D31" s="16">
        <f t="shared" si="0"/>
        <v>0.55238403289983573</v>
      </c>
      <c r="E31" s="15">
        <v>6</v>
      </c>
      <c r="F31" s="16">
        <f t="shared" si="1"/>
        <v>0.51924099092584564</v>
      </c>
      <c r="G31" s="15">
        <v>0</v>
      </c>
      <c r="H31" s="16">
        <f t="shared" si="7"/>
        <v>0.51924099092584564</v>
      </c>
      <c r="I31" s="15">
        <v>10</v>
      </c>
      <c r="J31" s="17">
        <f t="shared" si="2"/>
        <v>15.399999999999991</v>
      </c>
      <c r="K31" s="16">
        <f t="shared" si="8"/>
        <v>0.46731689183326108</v>
      </c>
      <c r="L31" s="18">
        <f t="shared" si="3"/>
        <v>2.0485124025567607E-2</v>
      </c>
      <c r="M31" s="16">
        <f t="shared" si="4"/>
        <v>0.58074302356282892</v>
      </c>
      <c r="N31" s="15">
        <v>56.3</v>
      </c>
      <c r="O31" s="15">
        <v>44.3</v>
      </c>
      <c r="P31" s="15">
        <f t="shared" si="5"/>
        <v>0.73805490353470138</v>
      </c>
      <c r="Q31" s="114">
        <f t="shared" si="6"/>
        <v>1.3109323330989367E-2</v>
      </c>
      <c r="R31" s="119"/>
    </row>
    <row r="32" spans="1:18" ht="13.8" customHeight="1" x14ac:dyDescent="0.25">
      <c r="A32" s="13">
        <v>1997</v>
      </c>
      <c r="B32" s="83">
        <v>0.54476487659025619</v>
      </c>
      <c r="C32" s="15">
        <v>0</v>
      </c>
      <c r="D32" s="16">
        <f t="shared" si="0"/>
        <v>0.54476487659025619</v>
      </c>
      <c r="E32" s="15">
        <v>6</v>
      </c>
      <c r="F32" s="16">
        <f t="shared" si="1"/>
        <v>0.51207898399484086</v>
      </c>
      <c r="G32" s="15">
        <v>0</v>
      </c>
      <c r="H32" s="16">
        <f t="shared" si="7"/>
        <v>0.51207898399484086</v>
      </c>
      <c r="I32" s="15">
        <v>10</v>
      </c>
      <c r="J32" s="17">
        <f t="shared" si="2"/>
        <v>15.399999999999991</v>
      </c>
      <c r="K32" s="16">
        <f t="shared" si="8"/>
        <v>0.46087108559535678</v>
      </c>
      <c r="L32" s="18">
        <f t="shared" si="3"/>
        <v>2.0202568135686872E-2</v>
      </c>
      <c r="M32" s="16">
        <f t="shared" si="4"/>
        <v>0.57273270536265497</v>
      </c>
      <c r="N32" s="15">
        <v>56.3</v>
      </c>
      <c r="O32" s="15">
        <v>44.3</v>
      </c>
      <c r="P32" s="15">
        <f t="shared" si="5"/>
        <v>0.72787474744734704</v>
      </c>
      <c r="Q32" s="114">
        <f t="shared" si="6"/>
        <v>1.2928503507057675E-2</v>
      </c>
      <c r="R32" s="119"/>
    </row>
    <row r="33" spans="1:18" ht="13.8" customHeight="1" x14ac:dyDescent="0.25">
      <c r="A33" s="13">
        <v>1998</v>
      </c>
      <c r="B33" s="83">
        <v>0.61237000162975563</v>
      </c>
      <c r="C33" s="15">
        <v>0</v>
      </c>
      <c r="D33" s="16">
        <f t="shared" si="0"/>
        <v>0.61237000162975563</v>
      </c>
      <c r="E33" s="15">
        <v>6</v>
      </c>
      <c r="F33" s="16">
        <f t="shared" si="1"/>
        <v>0.57562780153197024</v>
      </c>
      <c r="G33" s="15">
        <v>0</v>
      </c>
      <c r="H33" s="16">
        <f t="shared" si="7"/>
        <v>0.57562780153197024</v>
      </c>
      <c r="I33" s="15">
        <v>10</v>
      </c>
      <c r="J33" s="17">
        <f t="shared" si="2"/>
        <v>15.40000000000002</v>
      </c>
      <c r="K33" s="16">
        <f t="shared" si="8"/>
        <v>0.51806502137877319</v>
      </c>
      <c r="L33" s="18">
        <f t="shared" si="3"/>
        <v>2.2709699567288688E-2</v>
      </c>
      <c r="M33" s="16">
        <f t="shared" si="4"/>
        <v>0.64380862788285065</v>
      </c>
      <c r="N33" s="15">
        <v>56.3</v>
      </c>
      <c r="O33" s="15">
        <v>44.3</v>
      </c>
      <c r="P33" s="15">
        <f t="shared" si="5"/>
        <v>0.8182037415305754</v>
      </c>
      <c r="Q33" s="114">
        <f t="shared" si="6"/>
        <v>1.4532926137310399E-2</v>
      </c>
      <c r="R33" s="119"/>
    </row>
    <row r="34" spans="1:18" ht="13.8" customHeight="1" x14ac:dyDescent="0.25">
      <c r="A34" s="13">
        <v>1999</v>
      </c>
      <c r="B34" s="83">
        <v>0.5821720474766825</v>
      </c>
      <c r="C34" s="15">
        <v>0</v>
      </c>
      <c r="D34" s="16">
        <f t="shared" si="0"/>
        <v>0.5821720474766825</v>
      </c>
      <c r="E34" s="15">
        <v>6</v>
      </c>
      <c r="F34" s="16">
        <f t="shared" si="1"/>
        <v>0.54724172462808152</v>
      </c>
      <c r="G34" s="15">
        <v>0</v>
      </c>
      <c r="H34" s="16">
        <f t="shared" si="7"/>
        <v>0.54724172462808152</v>
      </c>
      <c r="I34" s="15">
        <v>10</v>
      </c>
      <c r="J34" s="17">
        <f t="shared" si="2"/>
        <v>15.400000000000006</v>
      </c>
      <c r="K34" s="16">
        <f t="shared" si="8"/>
        <v>0.49251755216527338</v>
      </c>
      <c r="L34" s="18">
        <f t="shared" si="3"/>
        <v>2.1589810505874996E-2</v>
      </c>
      <c r="M34" s="16">
        <f t="shared" si="4"/>
        <v>0.61206033293630313</v>
      </c>
      <c r="N34" s="15">
        <v>56.3</v>
      </c>
      <c r="O34" s="15">
        <v>44.3</v>
      </c>
      <c r="P34" s="15">
        <f t="shared" si="5"/>
        <v>0.77785545698225433</v>
      </c>
      <c r="Q34" s="114">
        <f t="shared" si="6"/>
        <v>1.38162603371626E-2</v>
      </c>
      <c r="R34" s="119"/>
    </row>
    <row r="35" spans="1:18" ht="13.8" customHeight="1" x14ac:dyDescent="0.25">
      <c r="A35" s="13">
        <v>2000</v>
      </c>
      <c r="B35" s="83">
        <v>0.490392217575296</v>
      </c>
      <c r="C35" s="15">
        <v>0</v>
      </c>
      <c r="D35" s="16">
        <f t="shared" si="0"/>
        <v>0.490392217575296</v>
      </c>
      <c r="E35" s="15">
        <v>6</v>
      </c>
      <c r="F35" s="16">
        <f t="shared" si="1"/>
        <v>0.46096868452077822</v>
      </c>
      <c r="G35" s="15">
        <v>0</v>
      </c>
      <c r="H35" s="16">
        <f t="shared" si="7"/>
        <v>0.46096868452077822</v>
      </c>
      <c r="I35" s="15">
        <v>10</v>
      </c>
      <c r="J35" s="17">
        <f t="shared" si="2"/>
        <v>15.400000000000006</v>
      </c>
      <c r="K35" s="16">
        <f t="shared" si="8"/>
        <v>0.41487181606870038</v>
      </c>
      <c r="L35" s="18">
        <f t="shared" si="3"/>
        <v>1.8186161800271796E-2</v>
      </c>
      <c r="M35" s="16">
        <f t="shared" si="4"/>
        <v>0.51556859395680521</v>
      </c>
      <c r="N35" s="15">
        <v>56.3</v>
      </c>
      <c r="O35" s="15">
        <v>44.3</v>
      </c>
      <c r="P35" s="15">
        <f t="shared" si="5"/>
        <v>0.65522600089770044</v>
      </c>
      <c r="Q35" s="114">
        <f t="shared" si="6"/>
        <v>1.163811724507461E-2</v>
      </c>
      <c r="R35" s="119"/>
    </row>
    <row r="36" spans="1:18" ht="13.8" customHeight="1" x14ac:dyDescent="0.25">
      <c r="A36" s="19">
        <v>2001</v>
      </c>
      <c r="B36" s="20">
        <v>0.52891681769793608</v>
      </c>
      <c r="C36" s="21">
        <v>0</v>
      </c>
      <c r="D36" s="20">
        <f t="shared" si="0"/>
        <v>0.52891681769793608</v>
      </c>
      <c r="E36" s="21">
        <v>6</v>
      </c>
      <c r="F36" s="20">
        <f t="shared" si="1"/>
        <v>0.49718180863605993</v>
      </c>
      <c r="G36" s="21">
        <v>0</v>
      </c>
      <c r="H36" s="20">
        <f t="shared" si="7"/>
        <v>0.49718180863605993</v>
      </c>
      <c r="I36" s="21">
        <v>10</v>
      </c>
      <c r="J36" s="22">
        <f t="shared" si="2"/>
        <v>15.399999999999991</v>
      </c>
      <c r="K36" s="20">
        <f t="shared" si="8"/>
        <v>0.44746362777245396</v>
      </c>
      <c r="L36" s="23">
        <f t="shared" si="3"/>
        <v>1.9614843957148666E-2</v>
      </c>
      <c r="M36" s="20">
        <f t="shared" si="4"/>
        <v>0.5560710187631861</v>
      </c>
      <c r="N36" s="21">
        <v>56.3</v>
      </c>
      <c r="O36" s="21">
        <v>44.3</v>
      </c>
      <c r="P36" s="21">
        <f t="shared" si="5"/>
        <v>0.7066997371640491</v>
      </c>
      <c r="Q36" s="115">
        <f t="shared" si="6"/>
        <v>1.2552393200071921E-2</v>
      </c>
      <c r="R36" s="119"/>
    </row>
    <row r="37" spans="1:18" ht="13.8" customHeight="1" x14ac:dyDescent="0.25">
      <c r="A37" s="19">
        <v>2002</v>
      </c>
      <c r="B37" s="20">
        <v>0.48938796615334618</v>
      </c>
      <c r="C37" s="21">
        <v>0</v>
      </c>
      <c r="D37" s="20">
        <f t="shared" si="0"/>
        <v>0.48938796615334618</v>
      </c>
      <c r="E37" s="21">
        <v>6</v>
      </c>
      <c r="F37" s="20">
        <f t="shared" si="1"/>
        <v>0.46002468818414544</v>
      </c>
      <c r="G37" s="21">
        <v>0</v>
      </c>
      <c r="H37" s="20">
        <f t="shared" si="7"/>
        <v>0.46002468818414544</v>
      </c>
      <c r="I37" s="21">
        <v>10</v>
      </c>
      <c r="J37" s="22">
        <f t="shared" si="2"/>
        <v>15.399999999999991</v>
      </c>
      <c r="K37" s="20">
        <f t="shared" si="8"/>
        <v>0.41402221936573091</v>
      </c>
      <c r="L37" s="23">
        <f t="shared" si="3"/>
        <v>1.8148919205073135E-2</v>
      </c>
      <c r="M37" s="20">
        <f t="shared" si="4"/>
        <v>0.51451278500422082</v>
      </c>
      <c r="N37" s="21">
        <v>56.3</v>
      </c>
      <c r="O37" s="21">
        <v>44.3</v>
      </c>
      <c r="P37" s="21">
        <f t="shared" si="5"/>
        <v>0.65388419403470954</v>
      </c>
      <c r="Q37" s="115">
        <f t="shared" si="6"/>
        <v>1.161428408587406E-2</v>
      </c>
      <c r="R37" s="119"/>
    </row>
    <row r="38" spans="1:18" ht="13.8" customHeight="1" x14ac:dyDescent="0.25">
      <c r="A38" s="19">
        <v>2003</v>
      </c>
      <c r="B38" s="20">
        <v>0.58481689300248552</v>
      </c>
      <c r="C38" s="21">
        <v>0</v>
      </c>
      <c r="D38" s="20">
        <f t="shared" si="0"/>
        <v>0.58481689300248552</v>
      </c>
      <c r="E38" s="21">
        <v>6</v>
      </c>
      <c r="F38" s="20">
        <f t="shared" si="1"/>
        <v>0.54972787942233636</v>
      </c>
      <c r="G38" s="21">
        <v>0</v>
      </c>
      <c r="H38" s="20">
        <f t="shared" si="7"/>
        <v>0.54972787942233636</v>
      </c>
      <c r="I38" s="21">
        <v>10</v>
      </c>
      <c r="J38" s="22">
        <f t="shared" si="2"/>
        <v>15.400000000000006</v>
      </c>
      <c r="K38" s="20">
        <f t="shared" si="8"/>
        <v>0.49475509148010272</v>
      </c>
      <c r="L38" s="23">
        <f t="shared" si="3"/>
        <v>2.1687894421045597E-2</v>
      </c>
      <c r="M38" s="20">
        <f t="shared" si="4"/>
        <v>0.61484096288943213</v>
      </c>
      <c r="N38" s="21">
        <v>56.3</v>
      </c>
      <c r="O38" s="21">
        <v>44.3</v>
      </c>
      <c r="P38" s="21">
        <f t="shared" si="5"/>
        <v>0.7813893049813776</v>
      </c>
      <c r="Q38" s="115">
        <f t="shared" si="6"/>
        <v>1.3879028507662126E-2</v>
      </c>
      <c r="R38" s="119"/>
    </row>
    <row r="39" spans="1:18" ht="13.8" customHeight="1" x14ac:dyDescent="0.25">
      <c r="A39" s="19">
        <v>2004</v>
      </c>
      <c r="B39" s="20">
        <v>0.49242824853822803</v>
      </c>
      <c r="C39" s="21">
        <v>0</v>
      </c>
      <c r="D39" s="20">
        <f t="shared" si="0"/>
        <v>0.49242824853822803</v>
      </c>
      <c r="E39" s="21">
        <v>6</v>
      </c>
      <c r="F39" s="20">
        <f t="shared" si="1"/>
        <v>0.46288255362593433</v>
      </c>
      <c r="G39" s="21">
        <v>0</v>
      </c>
      <c r="H39" s="20">
        <f t="shared" si="7"/>
        <v>0.46288255362593433</v>
      </c>
      <c r="I39" s="21">
        <v>10</v>
      </c>
      <c r="J39" s="22">
        <f t="shared" si="2"/>
        <v>15.400000000000006</v>
      </c>
      <c r="K39" s="20">
        <f t="shared" si="8"/>
        <v>0.41659429826334088</v>
      </c>
      <c r="L39" s="23">
        <f t="shared" si="3"/>
        <v>1.8261667869077958E-2</v>
      </c>
      <c r="M39" s="20">
        <f t="shared" si="4"/>
        <v>0.51770915325442557</v>
      </c>
      <c r="N39" s="21">
        <v>56.3</v>
      </c>
      <c r="O39" s="21">
        <v>44.3</v>
      </c>
      <c r="P39" s="21">
        <f t="shared" si="5"/>
        <v>0.65794639567097435</v>
      </c>
      <c r="Q39" s="115">
        <f t="shared" si="6"/>
        <v>1.1686436868045725E-2</v>
      </c>
      <c r="R39" s="119"/>
    </row>
    <row r="40" spans="1:18" ht="13.8" customHeight="1" x14ac:dyDescent="0.25">
      <c r="A40" s="19">
        <v>2005</v>
      </c>
      <c r="B40" s="20">
        <v>0.6586142670798697</v>
      </c>
      <c r="C40" s="21">
        <v>0</v>
      </c>
      <c r="D40" s="20">
        <f t="shared" si="0"/>
        <v>0.6586142670798697</v>
      </c>
      <c r="E40" s="21">
        <v>6</v>
      </c>
      <c r="F40" s="20">
        <f t="shared" si="1"/>
        <v>0.61909741105507754</v>
      </c>
      <c r="G40" s="21">
        <v>0</v>
      </c>
      <c r="H40" s="20">
        <f t="shared" si="7"/>
        <v>0.61909741105507754</v>
      </c>
      <c r="I40" s="21">
        <v>10</v>
      </c>
      <c r="J40" s="22">
        <f t="shared" si="2"/>
        <v>15.399999999999991</v>
      </c>
      <c r="K40" s="20">
        <f t="shared" si="8"/>
        <v>0.55718766994956981</v>
      </c>
      <c r="L40" s="23">
        <f t="shared" si="3"/>
        <v>2.4424664984090731E-2</v>
      </c>
      <c r="M40" s="20">
        <f t="shared" ref="M40:M45" si="9">+L40*28.3495</f>
        <v>0.69242703996648014</v>
      </c>
      <c r="N40" s="21">
        <v>56.3</v>
      </c>
      <c r="O40" s="21">
        <v>44.3</v>
      </c>
      <c r="P40" s="21">
        <f t="shared" si="5"/>
        <v>0.87999192663911585</v>
      </c>
      <c r="Q40" s="115">
        <f t="shared" si="6"/>
        <v>1.5630407222719644E-2</v>
      </c>
      <c r="R40" s="119"/>
    </row>
    <row r="41" spans="1:18" ht="13.8" customHeight="1" x14ac:dyDescent="0.25">
      <c r="A41" s="13">
        <v>2006</v>
      </c>
      <c r="B41" s="83">
        <v>0.40412791911057622</v>
      </c>
      <c r="C41" s="15">
        <v>0</v>
      </c>
      <c r="D41" s="16">
        <f t="shared" si="0"/>
        <v>0.40412791911057622</v>
      </c>
      <c r="E41" s="15">
        <v>6</v>
      </c>
      <c r="F41" s="16">
        <f t="shared" si="1"/>
        <v>0.37988024396394166</v>
      </c>
      <c r="G41" s="15">
        <v>0</v>
      </c>
      <c r="H41" s="16">
        <f t="shared" si="7"/>
        <v>0.37988024396394166</v>
      </c>
      <c r="I41" s="15">
        <v>10</v>
      </c>
      <c r="J41" s="17">
        <f t="shared" si="2"/>
        <v>15.399999999999991</v>
      </c>
      <c r="K41" s="16">
        <f t="shared" si="8"/>
        <v>0.34189221956754751</v>
      </c>
      <c r="L41" s="18">
        <f t="shared" si="3"/>
        <v>1.498705620022126E-2</v>
      </c>
      <c r="M41" s="16">
        <f t="shared" si="9"/>
        <v>0.4248755497481726</v>
      </c>
      <c r="N41" s="15">
        <v>56.3</v>
      </c>
      <c r="O41" s="15">
        <v>44.3</v>
      </c>
      <c r="P41" s="15">
        <f t="shared" si="5"/>
        <v>0.53996599211788077</v>
      </c>
      <c r="Q41" s="114">
        <f t="shared" si="6"/>
        <v>9.5908701974756795E-3</v>
      </c>
      <c r="R41" s="119"/>
    </row>
    <row r="42" spans="1:18" ht="13.8" customHeight="1" x14ac:dyDescent="0.25">
      <c r="A42" s="13">
        <v>2007</v>
      </c>
      <c r="B42" s="83">
        <v>0.48577432053637903</v>
      </c>
      <c r="C42" s="15">
        <v>0</v>
      </c>
      <c r="D42" s="16">
        <f t="shared" si="0"/>
        <v>0.48577432053637903</v>
      </c>
      <c r="E42" s="15">
        <v>6</v>
      </c>
      <c r="F42" s="16">
        <f t="shared" si="1"/>
        <v>0.4566278613041963</v>
      </c>
      <c r="G42" s="15">
        <v>0</v>
      </c>
      <c r="H42" s="16">
        <f t="shared" si="7"/>
        <v>0.4566278613041963</v>
      </c>
      <c r="I42" s="15">
        <v>10</v>
      </c>
      <c r="J42" s="17">
        <f t="shared" si="2"/>
        <v>15.400000000000006</v>
      </c>
      <c r="K42" s="16">
        <f t="shared" si="8"/>
        <v>0.41096507517377667</v>
      </c>
      <c r="L42" s="18">
        <f t="shared" si="3"/>
        <v>1.8014907404877881E-2</v>
      </c>
      <c r="M42" s="16">
        <f t="shared" si="9"/>
        <v>0.51071361747458544</v>
      </c>
      <c r="N42" s="15">
        <v>56.3</v>
      </c>
      <c r="O42" s="15">
        <v>44.3</v>
      </c>
      <c r="P42" s="15">
        <f t="shared" si="5"/>
        <v>0.64905590663248669</v>
      </c>
      <c r="Q42" s="114">
        <f t="shared" si="6"/>
        <v>1.1528524096491771E-2</v>
      </c>
      <c r="R42" s="119"/>
    </row>
    <row r="43" spans="1:18" ht="13.8" customHeight="1" x14ac:dyDescent="0.25">
      <c r="A43" s="13">
        <v>2008</v>
      </c>
      <c r="B43" s="83">
        <v>0.65280605430694083</v>
      </c>
      <c r="C43" s="15">
        <v>0</v>
      </c>
      <c r="D43" s="16">
        <f t="shared" si="0"/>
        <v>0.65280605430694083</v>
      </c>
      <c r="E43" s="15">
        <v>6</v>
      </c>
      <c r="F43" s="16">
        <f t="shared" si="1"/>
        <v>0.61363769104852439</v>
      </c>
      <c r="G43" s="15">
        <v>0</v>
      </c>
      <c r="H43" s="16">
        <f t="shared" si="7"/>
        <v>0.61363769104852439</v>
      </c>
      <c r="I43" s="15">
        <v>10</v>
      </c>
      <c r="J43" s="17">
        <f t="shared" si="2"/>
        <v>15.399999999999991</v>
      </c>
      <c r="K43" s="16">
        <f t="shared" si="8"/>
        <v>0.55227392194367197</v>
      </c>
      <c r="L43" s="18">
        <f t="shared" si="3"/>
        <v>2.4209267811229455E-2</v>
      </c>
      <c r="M43" s="16">
        <f t="shared" si="9"/>
        <v>0.68632063781444941</v>
      </c>
      <c r="N43" s="15">
        <v>56.3</v>
      </c>
      <c r="O43" s="15">
        <v>44.3</v>
      </c>
      <c r="P43" s="15">
        <f t="shared" si="5"/>
        <v>0.87223142006667054</v>
      </c>
      <c r="Q43" s="114">
        <f t="shared" si="6"/>
        <v>1.549256518768509E-2</v>
      </c>
      <c r="R43" s="119"/>
    </row>
    <row r="44" spans="1:18" ht="13.8" customHeight="1" x14ac:dyDescent="0.25">
      <c r="A44" s="13">
        <v>2009</v>
      </c>
      <c r="B44" s="83">
        <v>0.46453043690176782</v>
      </c>
      <c r="C44" s="15">
        <v>0</v>
      </c>
      <c r="D44" s="16">
        <f t="shared" si="0"/>
        <v>0.46453043690176782</v>
      </c>
      <c r="E44" s="15">
        <v>6</v>
      </c>
      <c r="F44" s="16">
        <f t="shared" si="1"/>
        <v>0.43665861068766176</v>
      </c>
      <c r="G44" s="15">
        <v>0</v>
      </c>
      <c r="H44" s="16">
        <f t="shared" si="7"/>
        <v>0.43665861068766176</v>
      </c>
      <c r="I44" s="15">
        <v>10</v>
      </c>
      <c r="J44" s="17">
        <f t="shared" si="2"/>
        <v>15.400000000000006</v>
      </c>
      <c r="K44" s="16">
        <f t="shared" si="8"/>
        <v>0.39299274961889558</v>
      </c>
      <c r="L44" s="18">
        <f t="shared" si="3"/>
        <v>1.7227079435348847E-2</v>
      </c>
      <c r="M44" s="16">
        <f t="shared" si="9"/>
        <v>0.48837908845242212</v>
      </c>
      <c r="N44" s="15">
        <v>56.3</v>
      </c>
      <c r="O44" s="15">
        <v>44.3</v>
      </c>
      <c r="P44" s="15">
        <f t="shared" si="5"/>
        <v>0.62067139232215274</v>
      </c>
      <c r="Q44" s="114">
        <f t="shared" si="6"/>
        <v>1.1024358655810884E-2</v>
      </c>
      <c r="R44" s="119"/>
    </row>
    <row r="45" spans="1:18" ht="13.8" customHeight="1" x14ac:dyDescent="0.25">
      <c r="A45" s="13">
        <v>2010</v>
      </c>
      <c r="B45" s="83">
        <v>0.50758434118818219</v>
      </c>
      <c r="C45" s="15">
        <v>0</v>
      </c>
      <c r="D45" s="16">
        <f t="shared" si="0"/>
        <v>0.50758434118818219</v>
      </c>
      <c r="E45" s="15">
        <v>6</v>
      </c>
      <c r="F45" s="16">
        <f t="shared" si="1"/>
        <v>0.47712928071689126</v>
      </c>
      <c r="G45" s="15">
        <v>0</v>
      </c>
      <c r="H45" s="16">
        <f t="shared" si="7"/>
        <v>0.47712928071689126</v>
      </c>
      <c r="I45" s="15">
        <v>10</v>
      </c>
      <c r="J45" s="17">
        <f t="shared" si="2"/>
        <v>15.400000000000006</v>
      </c>
      <c r="K45" s="16">
        <f t="shared" si="8"/>
        <v>0.42941635264520212</v>
      </c>
      <c r="L45" s="18">
        <f t="shared" si="3"/>
        <v>1.8823730526912968E-2</v>
      </c>
      <c r="M45" s="16">
        <f t="shared" si="9"/>
        <v>0.53364334857271922</v>
      </c>
      <c r="N45" s="15">
        <v>56.3</v>
      </c>
      <c r="O45" s="15">
        <v>44.3</v>
      </c>
      <c r="P45" s="15">
        <f t="shared" si="5"/>
        <v>0.67819685157210141</v>
      </c>
      <c r="Q45" s="114">
        <f t="shared" si="6"/>
        <v>1.2046125249948516E-2</v>
      </c>
      <c r="R45" s="119"/>
    </row>
    <row r="46" spans="1:18" ht="13.8" customHeight="1" x14ac:dyDescent="0.25">
      <c r="A46" s="19">
        <v>2011</v>
      </c>
      <c r="B46" s="20">
        <v>0.43167596807468978</v>
      </c>
      <c r="C46" s="21">
        <v>0</v>
      </c>
      <c r="D46" s="20">
        <f t="shared" si="0"/>
        <v>0.43167596807468978</v>
      </c>
      <c r="E46" s="21">
        <v>6</v>
      </c>
      <c r="F46" s="20">
        <f t="shared" si="1"/>
        <v>0.40577540999020839</v>
      </c>
      <c r="G46" s="21">
        <v>0</v>
      </c>
      <c r="H46" s="20">
        <f t="shared" si="7"/>
        <v>0.40577540999020839</v>
      </c>
      <c r="I46" s="21">
        <v>10</v>
      </c>
      <c r="J46" s="22">
        <f t="shared" si="2"/>
        <v>15.400000000000006</v>
      </c>
      <c r="K46" s="20">
        <f t="shared" si="8"/>
        <v>0.36519786899118756</v>
      </c>
      <c r="L46" s="23">
        <f t="shared" si="3"/>
        <v>1.6008673709202743E-2</v>
      </c>
      <c r="M46" s="20">
        <f t="shared" ref="M46:M52" si="10">+L46*28.3495</f>
        <v>0.45383789531904312</v>
      </c>
      <c r="N46" s="21">
        <v>56.3</v>
      </c>
      <c r="O46" s="21">
        <v>44.3</v>
      </c>
      <c r="P46" s="21">
        <f t="shared" si="5"/>
        <v>0.57677366831742949</v>
      </c>
      <c r="Q46" s="115">
        <f t="shared" si="6"/>
        <v>1.0244647749865533E-2</v>
      </c>
      <c r="R46" s="119"/>
    </row>
    <row r="47" spans="1:18" ht="13.8" customHeight="1" x14ac:dyDescent="0.25">
      <c r="A47" s="19">
        <v>2012</v>
      </c>
      <c r="B47" s="20">
        <v>0.30933124950476254</v>
      </c>
      <c r="C47" s="21">
        <v>0</v>
      </c>
      <c r="D47" s="20">
        <f t="shared" ref="D47:D52" si="11">+B47-B47*(C47/100)</f>
        <v>0.30933124950476254</v>
      </c>
      <c r="E47" s="21">
        <v>6</v>
      </c>
      <c r="F47" s="20">
        <f t="shared" ref="F47:F52" si="12">+(D47-D47*(E47)/100)</f>
        <v>0.29077137453447677</v>
      </c>
      <c r="G47" s="21">
        <v>0</v>
      </c>
      <c r="H47" s="20">
        <f t="shared" si="7"/>
        <v>0.29077137453447677</v>
      </c>
      <c r="I47" s="21">
        <v>10</v>
      </c>
      <c r="J47" s="22">
        <f t="shared" ref="J47:J52" si="13">100-(K47/B47*100)</f>
        <v>15.40000000000002</v>
      </c>
      <c r="K47" s="20">
        <f t="shared" si="8"/>
        <v>0.26169423708102907</v>
      </c>
      <c r="L47" s="23">
        <f t="shared" ref="L47:L52" si="14">+(K47/365)*16</f>
        <v>1.1471528200812233E-2</v>
      </c>
      <c r="M47" s="20">
        <f t="shared" si="10"/>
        <v>0.32521208872892637</v>
      </c>
      <c r="N47" s="21">
        <v>56.3</v>
      </c>
      <c r="O47" s="21">
        <v>44.3</v>
      </c>
      <c r="P47" s="21">
        <f t="shared" ref="P47:P52" si="15">+Q47*N47</f>
        <v>0.41330565678190867</v>
      </c>
      <c r="Q47" s="115">
        <f t="shared" ref="Q47:Q52" si="16">+M47/O47</f>
        <v>7.3411306710818598E-3</v>
      </c>
      <c r="R47" s="119"/>
    </row>
    <row r="48" spans="1:18" ht="13.8" customHeight="1" x14ac:dyDescent="0.25">
      <c r="A48" s="19">
        <v>2013</v>
      </c>
      <c r="B48" s="20">
        <v>0.36625272886747673</v>
      </c>
      <c r="C48" s="21">
        <v>0</v>
      </c>
      <c r="D48" s="20">
        <f t="shared" si="11"/>
        <v>0.36625272886747673</v>
      </c>
      <c r="E48" s="21">
        <v>6</v>
      </c>
      <c r="F48" s="20">
        <f t="shared" si="12"/>
        <v>0.34427756513542812</v>
      </c>
      <c r="G48" s="21">
        <v>0</v>
      </c>
      <c r="H48" s="20">
        <f t="shared" si="7"/>
        <v>0.34427756513542812</v>
      </c>
      <c r="I48" s="21">
        <v>10</v>
      </c>
      <c r="J48" s="22">
        <f t="shared" si="13"/>
        <v>15.399999999999991</v>
      </c>
      <c r="K48" s="20">
        <f t="shared" si="8"/>
        <v>0.30984980862188533</v>
      </c>
      <c r="L48" s="23">
        <f t="shared" si="14"/>
        <v>1.3582457364247028E-2</v>
      </c>
      <c r="M48" s="20">
        <f t="shared" si="10"/>
        <v>0.3850558750477211</v>
      </c>
      <c r="N48" s="21">
        <v>56.3</v>
      </c>
      <c r="O48" s="21">
        <v>44.3</v>
      </c>
      <c r="P48" s="21">
        <f t="shared" si="15"/>
        <v>0.4893599495527472</v>
      </c>
      <c r="Q48" s="115">
        <f t="shared" si="16"/>
        <v>8.6920062087521704E-3</v>
      </c>
      <c r="R48" s="119"/>
    </row>
    <row r="49" spans="1:18" ht="13.8" customHeight="1" x14ac:dyDescent="0.25">
      <c r="A49" s="19">
        <v>2014</v>
      </c>
      <c r="B49" s="20">
        <v>0.46229665902858547</v>
      </c>
      <c r="C49" s="21">
        <v>0</v>
      </c>
      <c r="D49" s="20">
        <f t="shared" si="11"/>
        <v>0.46229665902858547</v>
      </c>
      <c r="E49" s="21">
        <v>6</v>
      </c>
      <c r="F49" s="20">
        <f t="shared" si="12"/>
        <v>0.43455885948687034</v>
      </c>
      <c r="G49" s="21">
        <v>0</v>
      </c>
      <c r="H49" s="20">
        <f t="shared" si="7"/>
        <v>0.43455885948687034</v>
      </c>
      <c r="I49" s="21">
        <v>10</v>
      </c>
      <c r="J49" s="22">
        <f t="shared" si="13"/>
        <v>15.400000000000006</v>
      </c>
      <c r="K49" s="20">
        <f t="shared" si="8"/>
        <v>0.3911029735381833</v>
      </c>
      <c r="L49" s="23">
        <f t="shared" si="14"/>
        <v>1.7144239935920364E-2</v>
      </c>
      <c r="M49" s="20">
        <f t="shared" si="10"/>
        <v>0.48603063006337432</v>
      </c>
      <c r="N49" s="21">
        <v>56.3</v>
      </c>
      <c r="O49" s="21">
        <v>44.3</v>
      </c>
      <c r="P49" s="21">
        <f t="shared" si="15"/>
        <v>0.61768678267647803</v>
      </c>
      <c r="Q49" s="115">
        <f t="shared" si="16"/>
        <v>1.0971346051091973E-2</v>
      </c>
      <c r="R49" s="119"/>
    </row>
    <row r="50" spans="1:18" ht="13.8" customHeight="1" x14ac:dyDescent="0.25">
      <c r="A50" s="24">
        <v>2015</v>
      </c>
      <c r="B50" s="20">
        <v>0.55016191065595688</v>
      </c>
      <c r="C50" s="25">
        <v>0</v>
      </c>
      <c r="D50" s="26">
        <f t="shared" si="11"/>
        <v>0.55016191065595688</v>
      </c>
      <c r="E50" s="25">
        <v>6</v>
      </c>
      <c r="F50" s="26">
        <f t="shared" si="12"/>
        <v>0.51715219601659945</v>
      </c>
      <c r="G50" s="25">
        <v>0</v>
      </c>
      <c r="H50" s="20">
        <f t="shared" si="7"/>
        <v>0.51715219601659945</v>
      </c>
      <c r="I50" s="25">
        <v>10</v>
      </c>
      <c r="J50" s="27">
        <f t="shared" si="13"/>
        <v>15.400000000000006</v>
      </c>
      <c r="K50" s="20">
        <f t="shared" si="8"/>
        <v>0.46543697641493953</v>
      </c>
      <c r="L50" s="28">
        <f t="shared" si="14"/>
        <v>2.0402716774353513E-2</v>
      </c>
      <c r="M50" s="26">
        <f t="shared" si="10"/>
        <v>0.57840681919453485</v>
      </c>
      <c r="N50" s="25">
        <v>56.3</v>
      </c>
      <c r="O50" s="25">
        <v>44.3</v>
      </c>
      <c r="P50" s="25">
        <f t="shared" si="15"/>
        <v>0.7350858672833479</v>
      </c>
      <c r="Q50" s="116">
        <f t="shared" si="16"/>
        <v>1.3056587340734421E-2</v>
      </c>
      <c r="R50" s="119"/>
    </row>
    <row r="51" spans="1:18" ht="13.8" customHeight="1" x14ac:dyDescent="0.25">
      <c r="A51" s="29">
        <v>2016</v>
      </c>
      <c r="B51" s="83">
        <v>0.34379555019971164</v>
      </c>
      <c r="C51" s="30">
        <v>0</v>
      </c>
      <c r="D51" s="14">
        <f t="shared" si="11"/>
        <v>0.34379555019971164</v>
      </c>
      <c r="E51" s="30">
        <v>6</v>
      </c>
      <c r="F51" s="14">
        <f t="shared" si="12"/>
        <v>0.32316781718772897</v>
      </c>
      <c r="G51" s="30">
        <v>0</v>
      </c>
      <c r="H51" s="16">
        <f t="shared" si="7"/>
        <v>0.32316781718772897</v>
      </c>
      <c r="I51" s="30">
        <v>10</v>
      </c>
      <c r="J51" s="32">
        <f t="shared" si="13"/>
        <v>15.399999999999991</v>
      </c>
      <c r="K51" s="16">
        <f t="shared" si="8"/>
        <v>0.29085103546895608</v>
      </c>
      <c r="L51" s="33">
        <f t="shared" si="14"/>
        <v>1.2749634431515883E-2</v>
      </c>
      <c r="M51" s="14">
        <f t="shared" si="10"/>
        <v>0.3614457613162595</v>
      </c>
      <c r="N51" s="30">
        <v>56.3</v>
      </c>
      <c r="O51" s="30">
        <v>44.3</v>
      </c>
      <c r="P51" s="30">
        <f t="shared" si="15"/>
        <v>0.45935431968635232</v>
      </c>
      <c r="Q51" s="117">
        <f t="shared" si="16"/>
        <v>8.1590465308410721E-3</v>
      </c>
      <c r="R51" s="119"/>
    </row>
    <row r="52" spans="1:18" ht="13.8" customHeight="1" x14ac:dyDescent="0.25">
      <c r="A52" s="29">
        <v>2017</v>
      </c>
      <c r="B52" s="83">
        <v>0.27916157608148451</v>
      </c>
      <c r="C52" s="30">
        <v>0</v>
      </c>
      <c r="D52" s="14">
        <f t="shared" si="11"/>
        <v>0.27916157608148451</v>
      </c>
      <c r="E52" s="30">
        <v>6</v>
      </c>
      <c r="F52" s="14">
        <f t="shared" si="12"/>
        <v>0.26241188151659545</v>
      </c>
      <c r="G52" s="30">
        <v>0</v>
      </c>
      <c r="H52" s="16">
        <f t="shared" si="7"/>
        <v>0.26241188151659545</v>
      </c>
      <c r="I52" s="30">
        <v>10</v>
      </c>
      <c r="J52" s="32">
        <f t="shared" si="13"/>
        <v>15.400000000000006</v>
      </c>
      <c r="K52" s="16">
        <f t="shared" si="8"/>
        <v>0.2361706933649359</v>
      </c>
      <c r="L52" s="33">
        <f t="shared" si="14"/>
        <v>1.0352687928325957E-2</v>
      </c>
      <c r="M52" s="14">
        <f t="shared" si="10"/>
        <v>0.29349352642407672</v>
      </c>
      <c r="N52" s="30">
        <v>56.3</v>
      </c>
      <c r="O52" s="30">
        <v>44.3</v>
      </c>
      <c r="P52" s="30">
        <f t="shared" si="15"/>
        <v>0.37299515886400719</v>
      </c>
      <c r="Q52" s="117">
        <f t="shared" si="16"/>
        <v>6.6251360366608742E-3</v>
      </c>
      <c r="R52" s="119"/>
    </row>
    <row r="53" spans="1:18" ht="13.8" customHeight="1" x14ac:dyDescent="0.25">
      <c r="A53" s="59">
        <v>2018</v>
      </c>
      <c r="B53" s="83">
        <v>0.44890289071461104</v>
      </c>
      <c r="C53" s="31">
        <v>0</v>
      </c>
      <c r="D53" s="35">
        <f>+B53-B53*(C53/100)</f>
        <v>0.44890289071461104</v>
      </c>
      <c r="E53" s="31">
        <v>6</v>
      </c>
      <c r="F53" s="35">
        <f>+(D53-D53*(E53)/100)</f>
        <v>0.42196871727173435</v>
      </c>
      <c r="G53" s="31">
        <v>0</v>
      </c>
      <c r="H53" s="80">
        <f>F53-(F53*G53/100)</f>
        <v>0.42196871727173435</v>
      </c>
      <c r="I53" s="31">
        <v>10</v>
      </c>
      <c r="J53" s="60">
        <f>100-(K53/B53*100)</f>
        <v>15.40000000000002</v>
      </c>
      <c r="K53" s="80">
        <f>+H53-H53*I53/100</f>
        <v>0.37977184554456089</v>
      </c>
      <c r="L53" s="61">
        <f>+(K53/365)*16</f>
        <v>1.6647532955378012E-2</v>
      </c>
      <c r="M53" s="35">
        <f>+L53*28.3495</f>
        <v>0.47194923551848894</v>
      </c>
      <c r="N53" s="31">
        <v>56.3</v>
      </c>
      <c r="O53" s="31">
        <v>44.3</v>
      </c>
      <c r="P53" s="31">
        <f>+Q53*N53</f>
        <v>0.59979101489144304</v>
      </c>
      <c r="Q53" s="120">
        <f>+M53/O53</f>
        <v>1.0653481614412843E-2</v>
      </c>
      <c r="R53" s="119"/>
    </row>
    <row r="54" spans="1:18" ht="13.8" customHeight="1" x14ac:dyDescent="0.25">
      <c r="A54" s="59">
        <v>2019</v>
      </c>
      <c r="B54" s="84">
        <v>0.21818702607684398</v>
      </c>
      <c r="C54" s="31">
        <v>0</v>
      </c>
      <c r="D54" s="35">
        <f>+B54-B54*(C54/100)</f>
        <v>0.21818702607684398</v>
      </c>
      <c r="E54" s="31">
        <v>6</v>
      </c>
      <c r="F54" s="35">
        <f>+(D54-D54*(E54)/100)</f>
        <v>0.20509580451223333</v>
      </c>
      <c r="G54" s="31">
        <v>0</v>
      </c>
      <c r="H54" s="80">
        <f>F54-(F54*G54/100)</f>
        <v>0.20509580451223333</v>
      </c>
      <c r="I54" s="31">
        <v>10</v>
      </c>
      <c r="J54" s="60">
        <f>100-(K54/B54*100)</f>
        <v>15.400000000000006</v>
      </c>
      <c r="K54" s="80">
        <f>+H54-H54*I54/100</f>
        <v>0.18458622406101</v>
      </c>
      <c r="L54" s="61">
        <f>+(K54/365)*16</f>
        <v>8.0914509177429043E-3</v>
      </c>
      <c r="M54" s="35">
        <f>+L54*28.3495</f>
        <v>0.22938858779255245</v>
      </c>
      <c r="N54" s="31">
        <v>56.3</v>
      </c>
      <c r="O54" s="31">
        <v>44.3</v>
      </c>
      <c r="P54" s="31">
        <f>+Q54*N54</f>
        <v>0.29152545130295043</v>
      </c>
      <c r="Q54" s="120">
        <f>+M54/O54</f>
        <v>5.17807195919983E-3</v>
      </c>
      <c r="R54" s="119"/>
    </row>
    <row r="55" spans="1:18" ht="13.8" customHeight="1" x14ac:dyDescent="0.25">
      <c r="A55" s="59">
        <v>2020</v>
      </c>
      <c r="B55" s="84">
        <v>0.41041424362573897</v>
      </c>
      <c r="C55" s="31">
        <v>0</v>
      </c>
      <c r="D55" s="35">
        <f>+B55-B55*(C55/100)</f>
        <v>0.41041424362573897</v>
      </c>
      <c r="E55" s="31">
        <v>6</v>
      </c>
      <c r="F55" s="35">
        <f>+(D55-D55*(E55)/100)</f>
        <v>0.38578938900819465</v>
      </c>
      <c r="G55" s="31">
        <v>0</v>
      </c>
      <c r="H55" s="80">
        <f>F55-(F55*G55/100)</f>
        <v>0.38578938900819465</v>
      </c>
      <c r="I55" s="31">
        <v>10</v>
      </c>
      <c r="J55" s="60">
        <f>100-(K55/B55*100)</f>
        <v>15.400000000000006</v>
      </c>
      <c r="K55" s="80">
        <f>+H55-H55*I55/100</f>
        <v>0.34721045010737517</v>
      </c>
      <c r="L55" s="61">
        <f>+(K55/365)*16</f>
        <v>1.5220184114295899E-2</v>
      </c>
      <c r="M55" s="35">
        <f>+L55*28.3495</f>
        <v>0.43148460954823153</v>
      </c>
      <c r="N55" s="31">
        <v>56.3</v>
      </c>
      <c r="O55" s="31">
        <v>44.3</v>
      </c>
      <c r="P55" s="31">
        <f>+Q55*N55</f>
        <v>0.54836531642359909</v>
      </c>
      <c r="Q55" s="120">
        <f>+M55/O55</f>
        <v>9.7400589062806228E-3</v>
      </c>
      <c r="R55" s="119"/>
    </row>
    <row r="56" spans="1:18" ht="13.8" customHeight="1" x14ac:dyDescent="0.25">
      <c r="A56" s="19">
        <v>2021</v>
      </c>
      <c r="B56" s="143">
        <v>0.46940126767305468</v>
      </c>
      <c r="C56" s="21">
        <v>0</v>
      </c>
      <c r="D56" s="20">
        <f t="shared" ref="D56:D57" si="17">+B56-B56*(C56/100)</f>
        <v>0.46940126767305468</v>
      </c>
      <c r="E56" s="21">
        <v>6</v>
      </c>
      <c r="F56" s="20">
        <f t="shared" ref="F56:F57" si="18">+(D56-D56*(E56)/100)</f>
        <v>0.44123719161267139</v>
      </c>
      <c r="G56" s="21">
        <v>0</v>
      </c>
      <c r="H56" s="20">
        <f t="shared" ref="H56:H57" si="19">F56-(F56*G56/100)</f>
        <v>0.44123719161267139</v>
      </c>
      <c r="I56" s="21">
        <v>10</v>
      </c>
      <c r="J56" s="22">
        <f t="shared" ref="J56:J57" si="20">100-(K56/B56*100)</f>
        <v>15.400000000000006</v>
      </c>
      <c r="K56" s="20">
        <f t="shared" ref="K56:K57" si="21">+H56-H56*I56/100</f>
        <v>0.39711347245140427</v>
      </c>
      <c r="L56" s="23">
        <f t="shared" ref="L56:L57" si="22">+(K56/365)*16</f>
        <v>1.7407713860883474E-2</v>
      </c>
      <c r="M56" s="20">
        <f t="shared" ref="M56:M57" si="23">+L56*28.3495</f>
        <v>0.49349998409911605</v>
      </c>
      <c r="N56" s="21">
        <v>56.3</v>
      </c>
      <c r="O56" s="21">
        <v>44.3</v>
      </c>
      <c r="P56" s="21">
        <f t="shared" ref="P56:P57" si="24">+Q56*N56</f>
        <v>0.6271794380311565</v>
      </c>
      <c r="Q56" s="115">
        <f t="shared" ref="Q56:Q57" si="25">+M56/O56</f>
        <v>1.1139954494336706E-2</v>
      </c>
      <c r="R56" s="119"/>
    </row>
    <row r="57" spans="1:18" ht="13.8" customHeight="1" thickBot="1" x14ac:dyDescent="0.3">
      <c r="A57" s="123">
        <v>2022</v>
      </c>
      <c r="B57" s="135">
        <v>0.52324618453281802</v>
      </c>
      <c r="C57" s="125">
        <v>0</v>
      </c>
      <c r="D57" s="124">
        <f t="shared" si="17"/>
        <v>0.52324618453281802</v>
      </c>
      <c r="E57" s="125">
        <v>6</v>
      </c>
      <c r="F57" s="124">
        <f t="shared" si="18"/>
        <v>0.49185141346084893</v>
      </c>
      <c r="G57" s="125">
        <v>0</v>
      </c>
      <c r="H57" s="124">
        <f t="shared" si="19"/>
        <v>0.49185141346084893</v>
      </c>
      <c r="I57" s="125">
        <v>10</v>
      </c>
      <c r="J57" s="126">
        <f t="shared" si="20"/>
        <v>15.399999999999991</v>
      </c>
      <c r="K57" s="124">
        <f t="shared" si="21"/>
        <v>0.44266627211476406</v>
      </c>
      <c r="L57" s="127">
        <f t="shared" si="22"/>
        <v>1.9404548914619794E-2</v>
      </c>
      <c r="M57" s="124">
        <f t="shared" si="23"/>
        <v>0.55010925945501388</v>
      </c>
      <c r="N57" s="125">
        <v>56.3</v>
      </c>
      <c r="O57" s="125">
        <v>44.3</v>
      </c>
      <c r="P57" s="125">
        <f t="shared" si="24"/>
        <v>0.69912305434124788</v>
      </c>
      <c r="Q57" s="128">
        <f t="shared" si="25"/>
        <v>1.2417816240519502E-2</v>
      </c>
      <c r="R57" s="119"/>
    </row>
    <row r="58" spans="1:18" ht="15" customHeight="1" thickTop="1" x14ac:dyDescent="0.25">
      <c r="A58" s="7" t="s">
        <v>96</v>
      </c>
    </row>
    <row r="59" spans="1:18" ht="15" customHeight="1" x14ac:dyDescent="0.25">
      <c r="A59" s="7" t="s">
        <v>104</v>
      </c>
    </row>
    <row r="60" spans="1:18" ht="15" customHeight="1" x14ac:dyDescent="0.25">
      <c r="A60" s="7" t="s">
        <v>209</v>
      </c>
    </row>
    <row r="61" spans="1:18" ht="15" customHeight="1" x14ac:dyDescent="0.25">
      <c r="A61" s="7" t="s">
        <v>210</v>
      </c>
    </row>
    <row r="62" spans="1:18" ht="15" customHeight="1" x14ac:dyDescent="0.25">
      <c r="A62" s="7" t="s">
        <v>105</v>
      </c>
    </row>
    <row r="63" spans="1:18" ht="15" customHeight="1" x14ac:dyDescent="0.25">
      <c r="A63" s="7" t="s">
        <v>106</v>
      </c>
    </row>
    <row r="64" spans="1:18" ht="15" customHeight="1" x14ac:dyDescent="0.25">
      <c r="A64" s="7" t="s">
        <v>214</v>
      </c>
    </row>
  </sheetData>
  <phoneticPr fontId="2" type="noConversion"/>
  <printOptions horizontalCentered="1"/>
  <pageMargins left="0.5" right="0.5" top="0.61" bottom="0.56000000000000005" header="0.5" footer="0.5"/>
  <pageSetup scale="78"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R64"/>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7" customWidth="1"/>
    <col min="18" max="16384" width="10.6640625" style="7"/>
  </cols>
  <sheetData>
    <row r="1" spans="1:18" ht="16.8" customHeight="1" thickBot="1" x14ac:dyDescent="0.3">
      <c r="A1" s="43" t="s">
        <v>176</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75">
        <v>1.1174883446787096</v>
      </c>
      <c r="C5" s="15">
        <v>0</v>
      </c>
      <c r="D5" s="16">
        <f t="shared" ref="D5:D46" si="0">+B5-B5*(C5/100)</f>
        <v>1.1174883446787096</v>
      </c>
      <c r="E5" s="15">
        <v>6</v>
      </c>
      <c r="F5" s="16">
        <f t="shared" ref="F5:F46" si="1">+(D5-D5*(E5)/100)</f>
        <v>1.0504390439979869</v>
      </c>
      <c r="G5" s="15">
        <v>0</v>
      </c>
      <c r="H5" s="16">
        <f>F5-(F5*G5/100)</f>
        <v>1.0504390439979869</v>
      </c>
      <c r="I5" s="15">
        <v>10</v>
      </c>
      <c r="J5" s="17">
        <f t="shared" ref="J5:J46" si="2">100-(K5/B5*100)</f>
        <v>15.40000000000002</v>
      </c>
      <c r="K5" s="16">
        <f>+H5-H5*I5/100</f>
        <v>0.94539513959818822</v>
      </c>
      <c r="L5" s="18">
        <f t="shared" ref="L5:L46" si="3">+(K5/365)*16</f>
        <v>4.144197872211236E-2</v>
      </c>
      <c r="M5" s="16">
        <f t="shared" ref="M5:M39" si="4">+L5*28.3495</f>
        <v>1.1748593757825243</v>
      </c>
      <c r="N5" s="15">
        <v>59.1</v>
      </c>
      <c r="O5" s="15">
        <v>43.860999999999997</v>
      </c>
      <c r="P5" s="15">
        <f t="shared" ref="P5:P46" si="5">+Q5*N5</f>
        <v>1.5830507537162215</v>
      </c>
      <c r="Q5" s="114">
        <f t="shared" ref="Q5:Q46" si="6">+M5/O5</f>
        <v>2.6785968760003748E-2</v>
      </c>
      <c r="R5" s="119"/>
    </row>
    <row r="6" spans="1:18" ht="13.8" customHeight="1" x14ac:dyDescent="0.25">
      <c r="A6" s="19">
        <v>1971</v>
      </c>
      <c r="B6" s="20">
        <v>1.1873619093173069</v>
      </c>
      <c r="C6" s="21">
        <v>0</v>
      </c>
      <c r="D6" s="20">
        <f t="shared" si="0"/>
        <v>1.1873619093173069</v>
      </c>
      <c r="E6" s="21">
        <v>6</v>
      </c>
      <c r="F6" s="20">
        <f t="shared" si="1"/>
        <v>1.1161201947582684</v>
      </c>
      <c r="G6" s="21">
        <v>0</v>
      </c>
      <c r="H6" s="20">
        <f t="shared" ref="H6:H52" si="7">F6-(F6*G6/100)</f>
        <v>1.1161201947582684</v>
      </c>
      <c r="I6" s="21">
        <v>10</v>
      </c>
      <c r="J6" s="22">
        <f t="shared" si="2"/>
        <v>15.400000000000006</v>
      </c>
      <c r="K6" s="20">
        <f t="shared" ref="K6:K52" si="8">+H6-H6*I6/100</f>
        <v>1.0045081752824416</v>
      </c>
      <c r="L6" s="23">
        <f t="shared" si="3"/>
        <v>4.4033235080874152E-2</v>
      </c>
      <c r="M6" s="20">
        <f t="shared" si="4"/>
        <v>1.2483201979252416</v>
      </c>
      <c r="N6" s="21">
        <v>59.1</v>
      </c>
      <c r="O6" s="21">
        <v>43.860999999999997</v>
      </c>
      <c r="P6" s="21">
        <f t="shared" si="5"/>
        <v>1.6820346936317407</v>
      </c>
      <c r="Q6" s="115">
        <f t="shared" si="6"/>
        <v>2.8460823919318794E-2</v>
      </c>
      <c r="R6" s="119"/>
    </row>
    <row r="7" spans="1:18" ht="13.8" customHeight="1" x14ac:dyDescent="0.25">
      <c r="A7" s="19">
        <v>1972</v>
      </c>
      <c r="B7" s="20">
        <v>1.026470821785084</v>
      </c>
      <c r="C7" s="21">
        <v>0</v>
      </c>
      <c r="D7" s="20">
        <f t="shared" si="0"/>
        <v>1.026470821785084</v>
      </c>
      <c r="E7" s="21">
        <v>6</v>
      </c>
      <c r="F7" s="20">
        <f t="shared" si="1"/>
        <v>0.96488257247797893</v>
      </c>
      <c r="G7" s="21">
        <v>0</v>
      </c>
      <c r="H7" s="20">
        <f t="shared" si="7"/>
        <v>0.96488257247797893</v>
      </c>
      <c r="I7" s="21">
        <v>10</v>
      </c>
      <c r="J7" s="22">
        <f t="shared" si="2"/>
        <v>15.400000000000006</v>
      </c>
      <c r="K7" s="20">
        <f t="shared" si="8"/>
        <v>0.86839431523018107</v>
      </c>
      <c r="L7" s="23">
        <f t="shared" si="3"/>
        <v>3.8066600119679168E-2</v>
      </c>
      <c r="M7" s="20">
        <f t="shared" si="4"/>
        <v>1.0791690800928446</v>
      </c>
      <c r="N7" s="21">
        <v>59.1</v>
      </c>
      <c r="O7" s="21">
        <v>43.860999999999997</v>
      </c>
      <c r="P7" s="21">
        <f t="shared" si="5"/>
        <v>1.4541139653333741</v>
      </c>
      <c r="Q7" s="115">
        <f t="shared" si="6"/>
        <v>2.4604297213762675E-2</v>
      </c>
      <c r="R7" s="119"/>
    </row>
    <row r="8" spans="1:18" ht="13.8" customHeight="1" x14ac:dyDescent="0.25">
      <c r="A8" s="19">
        <v>1973</v>
      </c>
      <c r="B8" s="20">
        <v>1.3906556862870176</v>
      </c>
      <c r="C8" s="21">
        <v>0</v>
      </c>
      <c r="D8" s="20">
        <f t="shared" si="0"/>
        <v>1.3906556862870176</v>
      </c>
      <c r="E8" s="21">
        <v>6</v>
      </c>
      <c r="F8" s="20">
        <f t="shared" si="1"/>
        <v>1.3072163451097967</v>
      </c>
      <c r="G8" s="21">
        <v>0</v>
      </c>
      <c r="H8" s="20">
        <f t="shared" si="7"/>
        <v>1.3072163451097967</v>
      </c>
      <c r="I8" s="21">
        <v>10</v>
      </c>
      <c r="J8" s="22">
        <f t="shared" si="2"/>
        <v>15.399999999999991</v>
      </c>
      <c r="K8" s="20">
        <f t="shared" si="8"/>
        <v>1.1764947105988171</v>
      </c>
      <c r="L8" s="23">
        <f t="shared" si="3"/>
        <v>5.1572370875564585E-2</v>
      </c>
      <c r="M8" s="20">
        <f t="shared" si="4"/>
        <v>1.4620509281368181</v>
      </c>
      <c r="N8" s="21">
        <v>59.1</v>
      </c>
      <c r="O8" s="21">
        <v>43.860999999999997</v>
      </c>
      <c r="P8" s="21">
        <f t="shared" si="5"/>
        <v>1.970023707915596</v>
      </c>
      <c r="Q8" s="115">
        <f t="shared" si="6"/>
        <v>3.3333734482497393E-2</v>
      </c>
      <c r="R8" s="119"/>
    </row>
    <row r="9" spans="1:18" ht="13.8" customHeight="1" x14ac:dyDescent="0.25">
      <c r="A9" s="19">
        <v>1974</v>
      </c>
      <c r="B9" s="20">
        <v>1.4767493992836229</v>
      </c>
      <c r="C9" s="21">
        <v>0</v>
      </c>
      <c r="D9" s="20">
        <f t="shared" si="0"/>
        <v>1.4767493992836229</v>
      </c>
      <c r="E9" s="21">
        <v>6</v>
      </c>
      <c r="F9" s="20">
        <f t="shared" si="1"/>
        <v>1.3881444353266055</v>
      </c>
      <c r="G9" s="21">
        <v>0</v>
      </c>
      <c r="H9" s="20">
        <f t="shared" si="7"/>
        <v>1.3881444353266055</v>
      </c>
      <c r="I9" s="21">
        <v>10</v>
      </c>
      <c r="J9" s="22">
        <f t="shared" si="2"/>
        <v>15.400000000000006</v>
      </c>
      <c r="K9" s="20">
        <f t="shared" si="8"/>
        <v>1.2493299917939449</v>
      </c>
      <c r="L9" s="23">
        <f t="shared" si="3"/>
        <v>5.4765150325214021E-2</v>
      </c>
      <c r="M9" s="20">
        <f t="shared" si="4"/>
        <v>1.5525646291446549</v>
      </c>
      <c r="N9" s="21">
        <v>59.1</v>
      </c>
      <c r="O9" s="21">
        <v>43.860999999999997</v>
      </c>
      <c r="P9" s="21">
        <f t="shared" si="5"/>
        <v>2.0919853533309571</v>
      </c>
      <c r="Q9" s="115">
        <f t="shared" si="6"/>
        <v>3.5397383305092338E-2</v>
      </c>
      <c r="R9" s="119"/>
    </row>
    <row r="10" spans="1:18" ht="13.8" customHeight="1" x14ac:dyDescent="0.25">
      <c r="A10" s="19">
        <v>1975</v>
      </c>
      <c r="B10" s="20">
        <v>1.2686530090215564</v>
      </c>
      <c r="C10" s="21">
        <v>0</v>
      </c>
      <c r="D10" s="20">
        <f t="shared" si="0"/>
        <v>1.2686530090215564</v>
      </c>
      <c r="E10" s="21">
        <v>6</v>
      </c>
      <c r="F10" s="20">
        <f t="shared" si="1"/>
        <v>1.1925338284802631</v>
      </c>
      <c r="G10" s="21">
        <v>0</v>
      </c>
      <c r="H10" s="20">
        <f t="shared" si="7"/>
        <v>1.1925338284802631</v>
      </c>
      <c r="I10" s="21">
        <v>10</v>
      </c>
      <c r="J10" s="22">
        <f t="shared" si="2"/>
        <v>15.399999999999991</v>
      </c>
      <c r="K10" s="20">
        <f t="shared" si="8"/>
        <v>1.0732804456322369</v>
      </c>
      <c r="L10" s="23">
        <f t="shared" si="3"/>
        <v>4.7047909945522715E-2</v>
      </c>
      <c r="M10" s="20">
        <f t="shared" si="4"/>
        <v>1.3337847230005961</v>
      </c>
      <c r="N10" s="21">
        <v>59.1</v>
      </c>
      <c r="O10" s="21">
        <v>43.860999999999997</v>
      </c>
      <c r="P10" s="21">
        <f t="shared" si="5"/>
        <v>1.7971928850079852</v>
      </c>
      <c r="Q10" s="115">
        <f t="shared" si="6"/>
        <v>3.0409355076277244E-2</v>
      </c>
      <c r="R10" s="119"/>
    </row>
    <row r="11" spans="1:18" ht="13.8" customHeight="1" x14ac:dyDescent="0.25">
      <c r="A11" s="13">
        <v>1976</v>
      </c>
      <c r="B11" s="75">
        <v>1.0293206368763335</v>
      </c>
      <c r="C11" s="15">
        <v>0</v>
      </c>
      <c r="D11" s="16">
        <f t="shared" si="0"/>
        <v>1.0293206368763335</v>
      </c>
      <c r="E11" s="15">
        <v>6</v>
      </c>
      <c r="F11" s="16">
        <f t="shared" si="1"/>
        <v>0.96756139866375346</v>
      </c>
      <c r="G11" s="15">
        <v>0</v>
      </c>
      <c r="H11" s="16">
        <f t="shared" si="7"/>
        <v>0.96756139866375346</v>
      </c>
      <c r="I11" s="15">
        <v>10</v>
      </c>
      <c r="J11" s="17">
        <f t="shared" si="2"/>
        <v>15.400000000000006</v>
      </c>
      <c r="K11" s="16">
        <f t="shared" si="8"/>
        <v>0.87080525879737813</v>
      </c>
      <c r="L11" s="18">
        <f t="shared" si="3"/>
        <v>3.8172285317145345E-2</v>
      </c>
      <c r="M11" s="16">
        <f t="shared" si="4"/>
        <v>1.0821652025984119</v>
      </c>
      <c r="N11" s="15">
        <v>59.1</v>
      </c>
      <c r="O11" s="15">
        <v>43.860999999999997</v>
      </c>
      <c r="P11" s="15">
        <f t="shared" si="5"/>
        <v>1.4581510561447788</v>
      </c>
      <c r="Q11" s="114">
        <f t="shared" si="6"/>
        <v>2.4672606702957341E-2</v>
      </c>
      <c r="R11" s="119"/>
    </row>
    <row r="12" spans="1:18" ht="13.8" customHeight="1" x14ac:dyDescent="0.25">
      <c r="A12" s="13">
        <v>1977</v>
      </c>
      <c r="B12" s="75">
        <v>1.2965059904348584</v>
      </c>
      <c r="C12" s="15">
        <v>0</v>
      </c>
      <c r="D12" s="16">
        <f t="shared" si="0"/>
        <v>1.2965059904348584</v>
      </c>
      <c r="E12" s="15">
        <v>6</v>
      </c>
      <c r="F12" s="16">
        <f t="shared" si="1"/>
        <v>1.2187156310087668</v>
      </c>
      <c r="G12" s="15">
        <v>0</v>
      </c>
      <c r="H12" s="16">
        <f t="shared" si="7"/>
        <v>1.2187156310087668</v>
      </c>
      <c r="I12" s="15">
        <v>10</v>
      </c>
      <c r="J12" s="17">
        <f t="shared" si="2"/>
        <v>15.400000000000006</v>
      </c>
      <c r="K12" s="16">
        <f t="shared" si="8"/>
        <v>1.0968440679078901</v>
      </c>
      <c r="L12" s="18">
        <f t="shared" si="3"/>
        <v>4.8080835853496554E-2</v>
      </c>
      <c r="M12" s="16">
        <f t="shared" si="4"/>
        <v>1.3630676560287005</v>
      </c>
      <c r="N12" s="15">
        <v>59.1</v>
      </c>
      <c r="O12" s="15">
        <v>43.860999999999997</v>
      </c>
      <c r="P12" s="15">
        <f t="shared" si="5"/>
        <v>1.8366498363305945</v>
      </c>
      <c r="Q12" s="114">
        <f t="shared" si="6"/>
        <v>3.1076985386304476E-2</v>
      </c>
      <c r="R12" s="119"/>
    </row>
    <row r="13" spans="1:18" ht="13.8" customHeight="1" x14ac:dyDescent="0.25">
      <c r="A13" s="13">
        <v>1978</v>
      </c>
      <c r="B13" s="75">
        <v>0.87874873124477604</v>
      </c>
      <c r="C13" s="15">
        <v>0</v>
      </c>
      <c r="D13" s="16">
        <f t="shared" si="0"/>
        <v>0.87874873124477604</v>
      </c>
      <c r="E13" s="15">
        <v>6</v>
      </c>
      <c r="F13" s="16">
        <f t="shared" si="1"/>
        <v>0.82602380737008951</v>
      </c>
      <c r="G13" s="15">
        <v>0</v>
      </c>
      <c r="H13" s="16">
        <f t="shared" si="7"/>
        <v>0.82602380737008951</v>
      </c>
      <c r="I13" s="15">
        <v>10</v>
      </c>
      <c r="J13" s="17">
        <f t="shared" si="2"/>
        <v>15.400000000000006</v>
      </c>
      <c r="K13" s="16">
        <f t="shared" si="8"/>
        <v>0.74342142663308053</v>
      </c>
      <c r="L13" s="18">
        <f t="shared" si="3"/>
        <v>3.2588336509943257E-2</v>
      </c>
      <c r="M13" s="16">
        <f t="shared" si="4"/>
        <v>0.92386304588863633</v>
      </c>
      <c r="N13" s="15">
        <v>59.1</v>
      </c>
      <c r="O13" s="15">
        <v>43.860999999999997</v>
      </c>
      <c r="P13" s="15">
        <f t="shared" si="5"/>
        <v>1.2448486357360391</v>
      </c>
      <c r="Q13" s="114">
        <f t="shared" si="6"/>
        <v>2.1063428692657177E-2</v>
      </c>
      <c r="R13" s="119"/>
    </row>
    <row r="14" spans="1:18" ht="13.8" customHeight="1" x14ac:dyDescent="0.25">
      <c r="A14" s="13">
        <v>1979</v>
      </c>
      <c r="B14" s="75">
        <v>0.47996583417200994</v>
      </c>
      <c r="C14" s="15">
        <v>0</v>
      </c>
      <c r="D14" s="16">
        <f t="shared" si="0"/>
        <v>0.47996583417200994</v>
      </c>
      <c r="E14" s="15">
        <v>6</v>
      </c>
      <c r="F14" s="16">
        <f t="shared" si="1"/>
        <v>0.45116788412168934</v>
      </c>
      <c r="G14" s="15">
        <v>0</v>
      </c>
      <c r="H14" s="16">
        <f t="shared" si="7"/>
        <v>0.45116788412168934</v>
      </c>
      <c r="I14" s="15">
        <v>10</v>
      </c>
      <c r="J14" s="17">
        <f t="shared" si="2"/>
        <v>15.400000000000006</v>
      </c>
      <c r="K14" s="16">
        <f t="shared" si="8"/>
        <v>0.40605109570952042</v>
      </c>
      <c r="L14" s="18">
        <f t="shared" si="3"/>
        <v>1.7799500085896786E-2</v>
      </c>
      <c r="M14" s="16">
        <f t="shared" si="4"/>
        <v>0.50460692768513093</v>
      </c>
      <c r="N14" s="15">
        <v>59.1</v>
      </c>
      <c r="O14" s="15">
        <v>43.860999999999997</v>
      </c>
      <c r="P14" s="15">
        <f t="shared" si="5"/>
        <v>0.67992680117168414</v>
      </c>
      <c r="Q14" s="114">
        <f t="shared" si="6"/>
        <v>1.1504683606965891E-2</v>
      </c>
      <c r="R14" s="119"/>
    </row>
    <row r="15" spans="1:18" ht="13.8" customHeight="1" x14ac:dyDescent="0.25">
      <c r="A15" s="13">
        <v>1980</v>
      </c>
      <c r="B15" s="75">
        <v>1.3776138327475764</v>
      </c>
      <c r="C15" s="15">
        <v>0</v>
      </c>
      <c r="D15" s="16">
        <f t="shared" si="0"/>
        <v>1.3776138327475764</v>
      </c>
      <c r="E15" s="15">
        <v>6</v>
      </c>
      <c r="F15" s="16">
        <f t="shared" si="1"/>
        <v>1.2949570027827217</v>
      </c>
      <c r="G15" s="15">
        <v>0</v>
      </c>
      <c r="H15" s="16">
        <f t="shared" si="7"/>
        <v>1.2949570027827217</v>
      </c>
      <c r="I15" s="15">
        <v>10</v>
      </c>
      <c r="J15" s="17">
        <f t="shared" si="2"/>
        <v>15.400000000000006</v>
      </c>
      <c r="K15" s="16">
        <f t="shared" si="8"/>
        <v>1.1654613025044496</v>
      </c>
      <c r="L15" s="18">
        <f t="shared" si="3"/>
        <v>5.1088714630332037E-2</v>
      </c>
      <c r="M15" s="16">
        <f t="shared" si="4"/>
        <v>1.448339515412598</v>
      </c>
      <c r="N15" s="15">
        <v>59.1</v>
      </c>
      <c r="O15" s="15">
        <v>43.860999999999997</v>
      </c>
      <c r="P15" s="15">
        <f t="shared" si="5"/>
        <v>1.9515484225367536</v>
      </c>
      <c r="Q15" s="114">
        <f t="shared" si="6"/>
        <v>3.3021123900791094E-2</v>
      </c>
      <c r="R15" s="119"/>
    </row>
    <row r="16" spans="1:18" ht="13.8" customHeight="1" x14ac:dyDescent="0.25">
      <c r="A16" s="19">
        <v>1981</v>
      </c>
      <c r="B16" s="20">
        <v>1.3380274443759377</v>
      </c>
      <c r="C16" s="21">
        <v>0</v>
      </c>
      <c r="D16" s="20">
        <f t="shared" si="0"/>
        <v>1.3380274443759377</v>
      </c>
      <c r="E16" s="21">
        <v>6</v>
      </c>
      <c r="F16" s="20">
        <f t="shared" si="1"/>
        <v>1.2577457977133815</v>
      </c>
      <c r="G16" s="21">
        <v>0</v>
      </c>
      <c r="H16" s="20">
        <f t="shared" si="7"/>
        <v>1.2577457977133815</v>
      </c>
      <c r="I16" s="21">
        <v>10</v>
      </c>
      <c r="J16" s="22">
        <f t="shared" si="2"/>
        <v>15.399999999999991</v>
      </c>
      <c r="K16" s="20">
        <f t="shared" si="8"/>
        <v>1.1319712179420434</v>
      </c>
      <c r="L16" s="23">
        <f t="shared" si="3"/>
        <v>4.9620656128966281E-2</v>
      </c>
      <c r="M16" s="20">
        <f t="shared" si="4"/>
        <v>1.4067207909281296</v>
      </c>
      <c r="N16" s="21">
        <v>59.1</v>
      </c>
      <c r="O16" s="21">
        <v>43.860999999999997</v>
      </c>
      <c r="P16" s="21">
        <f t="shared" si="5"/>
        <v>1.895469750891509</v>
      </c>
      <c r="Q16" s="115">
        <f t="shared" si="6"/>
        <v>3.2072246207978154E-2</v>
      </c>
      <c r="R16" s="119"/>
    </row>
    <row r="17" spans="1:18" ht="13.8" customHeight="1" x14ac:dyDescent="0.25">
      <c r="A17" s="19">
        <v>1982</v>
      </c>
      <c r="B17" s="20">
        <v>1.1204339851830436</v>
      </c>
      <c r="C17" s="21">
        <v>0</v>
      </c>
      <c r="D17" s="20">
        <f t="shared" si="0"/>
        <v>1.1204339851830436</v>
      </c>
      <c r="E17" s="21">
        <v>6</v>
      </c>
      <c r="F17" s="20">
        <f t="shared" si="1"/>
        <v>1.0532079460720609</v>
      </c>
      <c r="G17" s="21">
        <v>0</v>
      </c>
      <c r="H17" s="20">
        <f t="shared" si="7"/>
        <v>1.0532079460720609</v>
      </c>
      <c r="I17" s="21">
        <v>10</v>
      </c>
      <c r="J17" s="22">
        <f t="shared" si="2"/>
        <v>15.400000000000006</v>
      </c>
      <c r="K17" s="20">
        <f t="shared" si="8"/>
        <v>0.9478871514648548</v>
      </c>
      <c r="L17" s="23">
        <f t="shared" si="3"/>
        <v>4.1551217598459388E-2</v>
      </c>
      <c r="M17" s="20">
        <f t="shared" si="4"/>
        <v>1.1779562433075244</v>
      </c>
      <c r="N17" s="21">
        <v>59.1</v>
      </c>
      <c r="O17" s="21">
        <v>43.860999999999997</v>
      </c>
      <c r="P17" s="21">
        <f t="shared" si="5"/>
        <v>1.5872235922453819</v>
      </c>
      <c r="Q17" s="115">
        <f t="shared" si="6"/>
        <v>2.6856575164896479E-2</v>
      </c>
      <c r="R17" s="119"/>
    </row>
    <row r="18" spans="1:18" ht="13.8" customHeight="1" x14ac:dyDescent="0.25">
      <c r="A18" s="19">
        <v>1983</v>
      </c>
      <c r="B18" s="20">
        <v>1.0037346521577115</v>
      </c>
      <c r="C18" s="21">
        <v>0</v>
      </c>
      <c r="D18" s="20">
        <f t="shared" si="0"/>
        <v>1.0037346521577115</v>
      </c>
      <c r="E18" s="21">
        <v>6</v>
      </c>
      <c r="F18" s="20">
        <f t="shared" si="1"/>
        <v>0.94351057302824881</v>
      </c>
      <c r="G18" s="21">
        <v>0</v>
      </c>
      <c r="H18" s="20">
        <f t="shared" si="7"/>
        <v>0.94351057302824881</v>
      </c>
      <c r="I18" s="21">
        <v>10</v>
      </c>
      <c r="J18" s="22">
        <f t="shared" si="2"/>
        <v>15.400000000000006</v>
      </c>
      <c r="K18" s="20">
        <f t="shared" si="8"/>
        <v>0.84915951572542392</v>
      </c>
      <c r="L18" s="23">
        <f t="shared" si="3"/>
        <v>3.7223430826319952E-2</v>
      </c>
      <c r="M18" s="20">
        <f t="shared" si="4"/>
        <v>1.0552656522107575</v>
      </c>
      <c r="N18" s="21">
        <v>59.1</v>
      </c>
      <c r="O18" s="21">
        <v>43.860999999999997</v>
      </c>
      <c r="P18" s="21">
        <f t="shared" si="5"/>
        <v>1.4219055663495079</v>
      </c>
      <c r="Q18" s="115">
        <f t="shared" si="6"/>
        <v>2.4059315843477293E-2</v>
      </c>
      <c r="R18" s="119"/>
    </row>
    <row r="19" spans="1:18" ht="13.8" customHeight="1" x14ac:dyDescent="0.25">
      <c r="A19" s="19">
        <v>1984</v>
      </c>
      <c r="B19" s="20">
        <v>0.82043383637591916</v>
      </c>
      <c r="C19" s="21">
        <v>0</v>
      </c>
      <c r="D19" s="20">
        <f t="shared" si="0"/>
        <v>0.82043383637591916</v>
      </c>
      <c r="E19" s="21">
        <v>6</v>
      </c>
      <c r="F19" s="20">
        <f t="shared" si="1"/>
        <v>0.77120780619336404</v>
      </c>
      <c r="G19" s="21">
        <v>0</v>
      </c>
      <c r="H19" s="20">
        <f t="shared" si="7"/>
        <v>0.77120780619336404</v>
      </c>
      <c r="I19" s="21">
        <v>10</v>
      </c>
      <c r="J19" s="22">
        <f t="shared" si="2"/>
        <v>15.399999999999991</v>
      </c>
      <c r="K19" s="20">
        <f t="shared" si="8"/>
        <v>0.69408702557402768</v>
      </c>
      <c r="L19" s="23">
        <f t="shared" si="3"/>
        <v>3.0425732627902585E-2</v>
      </c>
      <c r="M19" s="20">
        <f t="shared" si="4"/>
        <v>0.86255430713472425</v>
      </c>
      <c r="N19" s="21">
        <v>59.1</v>
      </c>
      <c r="O19" s="21">
        <v>43.860999999999997</v>
      </c>
      <c r="P19" s="21">
        <f t="shared" si="5"/>
        <v>1.1622388808203692</v>
      </c>
      <c r="Q19" s="115">
        <f t="shared" si="6"/>
        <v>1.9665632501190678E-2</v>
      </c>
      <c r="R19" s="119"/>
    </row>
    <row r="20" spans="1:18" ht="13.8" customHeight="1" x14ac:dyDescent="0.25">
      <c r="A20" s="19">
        <v>1985</v>
      </c>
      <c r="B20" s="20">
        <v>0.98313982619082296</v>
      </c>
      <c r="C20" s="21">
        <v>0</v>
      </c>
      <c r="D20" s="20">
        <f t="shared" si="0"/>
        <v>0.98313982619082296</v>
      </c>
      <c r="E20" s="21">
        <v>6</v>
      </c>
      <c r="F20" s="20">
        <f t="shared" si="1"/>
        <v>0.9241514366193736</v>
      </c>
      <c r="G20" s="21">
        <v>0</v>
      </c>
      <c r="H20" s="20">
        <f t="shared" si="7"/>
        <v>0.9241514366193736</v>
      </c>
      <c r="I20" s="21">
        <v>10</v>
      </c>
      <c r="J20" s="22">
        <f t="shared" si="2"/>
        <v>15.400000000000006</v>
      </c>
      <c r="K20" s="20">
        <f t="shared" si="8"/>
        <v>0.83173629295743623</v>
      </c>
      <c r="L20" s="23">
        <f t="shared" si="3"/>
        <v>3.6459673115942413E-2</v>
      </c>
      <c r="M20" s="20">
        <f t="shared" si="4"/>
        <v>1.0336135030004094</v>
      </c>
      <c r="N20" s="21">
        <v>59.1</v>
      </c>
      <c r="O20" s="21">
        <v>43.860999999999997</v>
      </c>
      <c r="P20" s="21">
        <f t="shared" si="5"/>
        <v>1.3927306269196826</v>
      </c>
      <c r="Q20" s="115">
        <f t="shared" si="6"/>
        <v>2.3565662046018319E-2</v>
      </c>
      <c r="R20" s="119"/>
    </row>
    <row r="21" spans="1:18" ht="13.8" customHeight="1" x14ac:dyDescent="0.25">
      <c r="A21" s="13">
        <v>1986</v>
      </c>
      <c r="B21" s="75">
        <v>1.1902175194778815</v>
      </c>
      <c r="C21" s="15">
        <v>0</v>
      </c>
      <c r="D21" s="16">
        <f t="shared" si="0"/>
        <v>1.1902175194778815</v>
      </c>
      <c r="E21" s="15">
        <v>6</v>
      </c>
      <c r="F21" s="16">
        <f t="shared" si="1"/>
        <v>1.1188044683092087</v>
      </c>
      <c r="G21" s="15">
        <v>0</v>
      </c>
      <c r="H21" s="16">
        <f t="shared" si="7"/>
        <v>1.1188044683092087</v>
      </c>
      <c r="I21" s="15">
        <v>10</v>
      </c>
      <c r="J21" s="17">
        <f t="shared" si="2"/>
        <v>15.400000000000006</v>
      </c>
      <c r="K21" s="16">
        <f t="shared" si="8"/>
        <v>1.0069240214782877</v>
      </c>
      <c r="L21" s="18">
        <f t="shared" si="3"/>
        <v>4.4139135188089325E-2</v>
      </c>
      <c r="M21" s="16">
        <f t="shared" si="4"/>
        <v>1.2513224130147382</v>
      </c>
      <c r="N21" s="15">
        <v>59.1</v>
      </c>
      <c r="O21" s="15">
        <v>43.860999999999997</v>
      </c>
      <c r="P21" s="15">
        <f t="shared" si="5"/>
        <v>1.6860799938252899</v>
      </c>
      <c r="Q21" s="114">
        <f t="shared" si="6"/>
        <v>2.8529272315148728E-2</v>
      </c>
      <c r="R21" s="119"/>
    </row>
    <row r="22" spans="1:18" ht="13.8" customHeight="1" x14ac:dyDescent="0.25">
      <c r="A22" s="13">
        <v>1987</v>
      </c>
      <c r="B22" s="75">
        <v>0.88574697391047486</v>
      </c>
      <c r="C22" s="15">
        <v>0</v>
      </c>
      <c r="D22" s="16">
        <f t="shared" si="0"/>
        <v>0.88574697391047486</v>
      </c>
      <c r="E22" s="15">
        <v>6</v>
      </c>
      <c r="F22" s="16">
        <f t="shared" si="1"/>
        <v>0.83260215547584637</v>
      </c>
      <c r="G22" s="15">
        <v>0</v>
      </c>
      <c r="H22" s="16">
        <f t="shared" si="7"/>
        <v>0.83260215547584637</v>
      </c>
      <c r="I22" s="15">
        <v>10</v>
      </c>
      <c r="J22" s="17">
        <f t="shared" si="2"/>
        <v>15.400000000000006</v>
      </c>
      <c r="K22" s="16">
        <f t="shared" si="8"/>
        <v>0.7493419399282617</v>
      </c>
      <c r="L22" s="18">
        <f t="shared" si="3"/>
        <v>3.2847865859869006E-2</v>
      </c>
      <c r="M22" s="16">
        <f t="shared" si="4"/>
        <v>0.93122057319435636</v>
      </c>
      <c r="N22" s="15">
        <v>59.1</v>
      </c>
      <c r="O22" s="15">
        <v>43.860999999999997</v>
      </c>
      <c r="P22" s="15">
        <f t="shared" si="5"/>
        <v>1.2547624512844318</v>
      </c>
      <c r="Q22" s="114">
        <f t="shared" si="6"/>
        <v>2.1231175148636747E-2</v>
      </c>
      <c r="R22" s="119"/>
    </row>
    <row r="23" spans="1:18" ht="13.8" customHeight="1" x14ac:dyDescent="0.25">
      <c r="A23" s="13">
        <v>1988</v>
      </c>
      <c r="B23" s="75">
        <v>1.314297686023115</v>
      </c>
      <c r="C23" s="15">
        <v>0</v>
      </c>
      <c r="D23" s="16">
        <f t="shared" si="0"/>
        <v>1.314297686023115</v>
      </c>
      <c r="E23" s="15">
        <v>6</v>
      </c>
      <c r="F23" s="16">
        <f t="shared" si="1"/>
        <v>1.2354398248617282</v>
      </c>
      <c r="G23" s="15">
        <v>0</v>
      </c>
      <c r="H23" s="16">
        <f t="shared" si="7"/>
        <v>1.2354398248617282</v>
      </c>
      <c r="I23" s="15">
        <v>10</v>
      </c>
      <c r="J23" s="17">
        <f t="shared" si="2"/>
        <v>15.399999999999991</v>
      </c>
      <c r="K23" s="16">
        <f t="shared" si="8"/>
        <v>1.1118958423755554</v>
      </c>
      <c r="L23" s="18">
        <f t="shared" si="3"/>
        <v>4.8740639665777769E-2</v>
      </c>
      <c r="M23" s="16">
        <f t="shared" si="4"/>
        <v>1.3817727642049669</v>
      </c>
      <c r="N23" s="15">
        <v>59.1</v>
      </c>
      <c r="O23" s="15">
        <v>43.860999999999997</v>
      </c>
      <c r="P23" s="15">
        <f t="shared" si="5"/>
        <v>1.8618538192132774</v>
      </c>
      <c r="Q23" s="114">
        <f t="shared" si="6"/>
        <v>3.1503448717652746E-2</v>
      </c>
      <c r="R23" s="119"/>
    </row>
    <row r="24" spans="1:18" ht="13.8" customHeight="1" x14ac:dyDescent="0.25">
      <c r="A24" s="13">
        <v>1989</v>
      </c>
      <c r="B24" s="75">
        <v>1.023608164865998</v>
      </c>
      <c r="C24" s="15">
        <v>0</v>
      </c>
      <c r="D24" s="16">
        <f t="shared" si="0"/>
        <v>1.023608164865998</v>
      </c>
      <c r="E24" s="15">
        <v>6</v>
      </c>
      <c r="F24" s="16">
        <f t="shared" si="1"/>
        <v>0.96219167497403812</v>
      </c>
      <c r="G24" s="15">
        <v>0</v>
      </c>
      <c r="H24" s="16">
        <f t="shared" si="7"/>
        <v>0.96219167497403812</v>
      </c>
      <c r="I24" s="15">
        <v>10</v>
      </c>
      <c r="J24" s="17">
        <f t="shared" si="2"/>
        <v>15.400000000000006</v>
      </c>
      <c r="K24" s="16">
        <f t="shared" si="8"/>
        <v>0.86597250747663435</v>
      </c>
      <c r="L24" s="18">
        <f t="shared" si="3"/>
        <v>3.7960438683907256E-2</v>
      </c>
      <c r="M24" s="16">
        <f t="shared" si="4"/>
        <v>1.0761594564694288</v>
      </c>
      <c r="N24" s="15">
        <v>59.1</v>
      </c>
      <c r="O24" s="15">
        <v>43.860999999999997</v>
      </c>
      <c r="P24" s="15">
        <f t="shared" si="5"/>
        <v>1.450058682596002</v>
      </c>
      <c r="Q24" s="114">
        <f t="shared" si="6"/>
        <v>2.4535679908561793E-2</v>
      </c>
      <c r="R24" s="119"/>
    </row>
    <row r="25" spans="1:18" ht="13.8" customHeight="1" x14ac:dyDescent="0.25">
      <c r="A25" s="13">
        <v>1990</v>
      </c>
      <c r="B25" s="75">
        <v>1.0990455068825791</v>
      </c>
      <c r="C25" s="15">
        <v>0</v>
      </c>
      <c r="D25" s="16">
        <f t="shared" si="0"/>
        <v>1.0990455068825791</v>
      </c>
      <c r="E25" s="15">
        <v>6</v>
      </c>
      <c r="F25" s="16">
        <f t="shared" si="1"/>
        <v>1.0331027764696243</v>
      </c>
      <c r="G25" s="15">
        <v>0</v>
      </c>
      <c r="H25" s="16">
        <f t="shared" si="7"/>
        <v>1.0331027764696243</v>
      </c>
      <c r="I25" s="15">
        <v>10</v>
      </c>
      <c r="J25" s="17">
        <f t="shared" si="2"/>
        <v>15.400000000000006</v>
      </c>
      <c r="K25" s="16">
        <f t="shared" si="8"/>
        <v>0.92979249882266191</v>
      </c>
      <c r="L25" s="18">
        <f t="shared" si="3"/>
        <v>4.0758027345650934E-2</v>
      </c>
      <c r="M25" s="16">
        <f t="shared" si="4"/>
        <v>1.1554696962355311</v>
      </c>
      <c r="N25" s="15">
        <v>59.1</v>
      </c>
      <c r="O25" s="15">
        <v>43.860999999999997</v>
      </c>
      <c r="P25" s="15">
        <f t="shared" si="5"/>
        <v>1.5569243530133807</v>
      </c>
      <c r="Q25" s="114">
        <f t="shared" si="6"/>
        <v>2.63438976821215E-2</v>
      </c>
      <c r="R25" s="119"/>
    </row>
    <row r="26" spans="1:18" ht="13.8" customHeight="1" x14ac:dyDescent="0.25">
      <c r="A26" s="19">
        <v>1991</v>
      </c>
      <c r="B26" s="20">
        <v>1.1697749803924302</v>
      </c>
      <c r="C26" s="21">
        <v>0</v>
      </c>
      <c r="D26" s="20">
        <f t="shared" si="0"/>
        <v>1.1697749803924302</v>
      </c>
      <c r="E26" s="21">
        <v>6</v>
      </c>
      <c r="F26" s="20">
        <f t="shared" si="1"/>
        <v>1.0995884815688843</v>
      </c>
      <c r="G26" s="21">
        <v>0</v>
      </c>
      <c r="H26" s="20">
        <f t="shared" si="7"/>
        <v>1.0995884815688843</v>
      </c>
      <c r="I26" s="21">
        <v>10</v>
      </c>
      <c r="J26" s="22">
        <f t="shared" si="2"/>
        <v>15.400000000000006</v>
      </c>
      <c r="K26" s="20">
        <f t="shared" si="8"/>
        <v>0.98962963341199595</v>
      </c>
      <c r="L26" s="23">
        <f t="shared" si="3"/>
        <v>4.3381025026279274E-2</v>
      </c>
      <c r="M26" s="20">
        <f t="shared" si="4"/>
        <v>1.2298303689825043</v>
      </c>
      <c r="N26" s="21">
        <v>59.1</v>
      </c>
      <c r="O26" s="21">
        <v>43.860999999999997</v>
      </c>
      <c r="P26" s="21">
        <f t="shared" si="5"/>
        <v>1.6571207862763278</v>
      </c>
      <c r="Q26" s="115">
        <f t="shared" si="6"/>
        <v>2.8039268803321957E-2</v>
      </c>
      <c r="R26" s="119"/>
    </row>
    <row r="27" spans="1:18" ht="13.8" customHeight="1" x14ac:dyDescent="0.25">
      <c r="A27" s="19">
        <v>1992</v>
      </c>
      <c r="B27" s="20">
        <v>1.0920735880897066</v>
      </c>
      <c r="C27" s="21">
        <v>0</v>
      </c>
      <c r="D27" s="20">
        <f t="shared" si="0"/>
        <v>1.0920735880897066</v>
      </c>
      <c r="E27" s="21">
        <v>6</v>
      </c>
      <c r="F27" s="20">
        <f t="shared" si="1"/>
        <v>1.0265491728043241</v>
      </c>
      <c r="G27" s="21">
        <v>0</v>
      </c>
      <c r="H27" s="20">
        <f t="shared" si="7"/>
        <v>1.0265491728043241</v>
      </c>
      <c r="I27" s="21">
        <v>10</v>
      </c>
      <c r="J27" s="22">
        <f t="shared" si="2"/>
        <v>15.400000000000006</v>
      </c>
      <c r="K27" s="20">
        <f t="shared" si="8"/>
        <v>0.92389425552389171</v>
      </c>
      <c r="L27" s="23">
        <f t="shared" si="3"/>
        <v>4.0499474214745937E-2</v>
      </c>
      <c r="M27" s="20">
        <f t="shared" si="4"/>
        <v>1.1481398442509398</v>
      </c>
      <c r="N27" s="21">
        <v>59.1</v>
      </c>
      <c r="O27" s="21">
        <v>43.860999999999997</v>
      </c>
      <c r="P27" s="21">
        <f t="shared" si="5"/>
        <v>1.5470478282581461</v>
      </c>
      <c r="Q27" s="115">
        <f t="shared" si="6"/>
        <v>2.6176782204029546E-2</v>
      </c>
      <c r="R27" s="119"/>
    </row>
    <row r="28" spans="1:18" ht="13.8" customHeight="1" x14ac:dyDescent="0.25">
      <c r="A28" s="19">
        <v>1993</v>
      </c>
      <c r="B28" s="20">
        <v>1.0415621199306311</v>
      </c>
      <c r="C28" s="21">
        <v>0</v>
      </c>
      <c r="D28" s="20">
        <f t="shared" si="0"/>
        <v>1.0415621199306311</v>
      </c>
      <c r="E28" s="21">
        <v>6</v>
      </c>
      <c r="F28" s="20">
        <f t="shared" si="1"/>
        <v>0.97906839273479318</v>
      </c>
      <c r="G28" s="21">
        <v>0</v>
      </c>
      <c r="H28" s="20">
        <f t="shared" si="7"/>
        <v>0.97906839273479318</v>
      </c>
      <c r="I28" s="21">
        <v>10</v>
      </c>
      <c r="J28" s="22">
        <f t="shared" si="2"/>
        <v>15.400000000000006</v>
      </c>
      <c r="K28" s="20">
        <f t="shared" si="8"/>
        <v>0.88116155346131386</v>
      </c>
      <c r="L28" s="23">
        <f t="shared" si="3"/>
        <v>3.8626259877756225E-2</v>
      </c>
      <c r="M28" s="20">
        <f t="shared" si="4"/>
        <v>1.0950351544044501</v>
      </c>
      <c r="N28" s="21">
        <v>59.1</v>
      </c>
      <c r="O28" s="21">
        <v>43.860999999999997</v>
      </c>
      <c r="P28" s="21">
        <f t="shared" si="5"/>
        <v>1.4754925246871482</v>
      </c>
      <c r="Q28" s="115">
        <f t="shared" si="6"/>
        <v>2.4966032566618411E-2</v>
      </c>
      <c r="R28" s="119"/>
    </row>
    <row r="29" spans="1:18" ht="13.8" customHeight="1" x14ac:dyDescent="0.25">
      <c r="A29" s="19">
        <v>1994</v>
      </c>
      <c r="B29" s="20">
        <v>1.1069623613121136</v>
      </c>
      <c r="C29" s="21">
        <v>0</v>
      </c>
      <c r="D29" s="20">
        <f t="shared" si="0"/>
        <v>1.1069623613121136</v>
      </c>
      <c r="E29" s="21">
        <v>6</v>
      </c>
      <c r="F29" s="20">
        <f t="shared" si="1"/>
        <v>1.0405446196333867</v>
      </c>
      <c r="G29" s="21">
        <v>0</v>
      </c>
      <c r="H29" s="20">
        <f t="shared" si="7"/>
        <v>1.0405446196333867</v>
      </c>
      <c r="I29" s="21">
        <v>10</v>
      </c>
      <c r="J29" s="22">
        <f t="shared" si="2"/>
        <v>15.400000000000006</v>
      </c>
      <c r="K29" s="20">
        <f t="shared" si="8"/>
        <v>0.93649015767004806</v>
      </c>
      <c r="L29" s="23">
        <f t="shared" si="3"/>
        <v>4.1051623349919915E-2</v>
      </c>
      <c r="M29" s="20">
        <f t="shared" si="4"/>
        <v>1.1637929961585547</v>
      </c>
      <c r="N29" s="21">
        <v>59.1</v>
      </c>
      <c r="O29" s="21">
        <v>43.860999999999997</v>
      </c>
      <c r="P29" s="21">
        <f t="shared" si="5"/>
        <v>1.5681394877675061</v>
      </c>
      <c r="Q29" s="115">
        <f t="shared" si="6"/>
        <v>2.653366307559232E-2</v>
      </c>
      <c r="R29" s="119"/>
    </row>
    <row r="30" spans="1:18" ht="13.8" customHeight="1" x14ac:dyDescent="0.25">
      <c r="A30" s="19">
        <v>1995</v>
      </c>
      <c r="B30" s="20">
        <v>1.0517451554505941</v>
      </c>
      <c r="C30" s="21">
        <v>0</v>
      </c>
      <c r="D30" s="20">
        <f t="shared" si="0"/>
        <v>1.0517451554505941</v>
      </c>
      <c r="E30" s="21">
        <v>6</v>
      </c>
      <c r="F30" s="20">
        <f t="shared" si="1"/>
        <v>0.9886404461235585</v>
      </c>
      <c r="G30" s="21">
        <v>0</v>
      </c>
      <c r="H30" s="20">
        <f t="shared" si="7"/>
        <v>0.9886404461235585</v>
      </c>
      <c r="I30" s="21">
        <v>10</v>
      </c>
      <c r="J30" s="22">
        <f t="shared" si="2"/>
        <v>15.400000000000006</v>
      </c>
      <c r="K30" s="20">
        <f t="shared" si="8"/>
        <v>0.88977640151120263</v>
      </c>
      <c r="L30" s="23">
        <f t="shared" si="3"/>
        <v>3.9003897052545866E-2</v>
      </c>
      <c r="M30" s="20">
        <f t="shared" si="4"/>
        <v>1.105740979491149</v>
      </c>
      <c r="N30" s="21">
        <v>59.1</v>
      </c>
      <c r="O30" s="21">
        <v>43.860999999999997</v>
      </c>
      <c r="P30" s="21">
        <f t="shared" si="5"/>
        <v>1.4899179655713941</v>
      </c>
      <c r="Q30" s="115">
        <f t="shared" si="6"/>
        <v>2.5210117860768089E-2</v>
      </c>
      <c r="R30" s="119"/>
    </row>
    <row r="31" spans="1:18" ht="13.8" customHeight="1" x14ac:dyDescent="0.25">
      <c r="A31" s="13">
        <v>1996</v>
      </c>
      <c r="B31" s="75">
        <v>1.1204348691702797</v>
      </c>
      <c r="C31" s="15">
        <v>0</v>
      </c>
      <c r="D31" s="16">
        <f t="shared" si="0"/>
        <v>1.1204348691702797</v>
      </c>
      <c r="E31" s="15">
        <v>6</v>
      </c>
      <c r="F31" s="16">
        <f t="shared" si="1"/>
        <v>1.0532087770200629</v>
      </c>
      <c r="G31" s="15">
        <v>0</v>
      </c>
      <c r="H31" s="16">
        <f t="shared" si="7"/>
        <v>1.0532087770200629</v>
      </c>
      <c r="I31" s="15">
        <v>10</v>
      </c>
      <c r="J31" s="17">
        <f t="shared" si="2"/>
        <v>15.400000000000006</v>
      </c>
      <c r="K31" s="16">
        <f t="shared" si="8"/>
        <v>0.94788789931805661</v>
      </c>
      <c r="L31" s="18">
        <f t="shared" si="3"/>
        <v>4.1551250381065497E-2</v>
      </c>
      <c r="M31" s="16">
        <f t="shared" si="4"/>
        <v>1.1779571726780163</v>
      </c>
      <c r="N31" s="15">
        <v>59.1</v>
      </c>
      <c r="O31" s="15">
        <v>43.860999999999997</v>
      </c>
      <c r="P31" s="15">
        <f t="shared" si="5"/>
        <v>1.5872248445149624</v>
      </c>
      <c r="Q31" s="114">
        <f t="shared" si="6"/>
        <v>2.6856596353891073E-2</v>
      </c>
      <c r="R31" s="119"/>
    </row>
    <row r="32" spans="1:18" ht="13.8" customHeight="1" x14ac:dyDescent="0.25">
      <c r="A32" s="13">
        <v>1997</v>
      </c>
      <c r="B32" s="75">
        <v>1.0591244296085671</v>
      </c>
      <c r="C32" s="15">
        <v>0</v>
      </c>
      <c r="D32" s="16">
        <f t="shared" si="0"/>
        <v>1.0591244296085671</v>
      </c>
      <c r="E32" s="15">
        <v>6</v>
      </c>
      <c r="F32" s="16">
        <f t="shared" si="1"/>
        <v>0.99557696383205307</v>
      </c>
      <c r="G32" s="15">
        <v>0</v>
      </c>
      <c r="H32" s="16">
        <f t="shared" si="7"/>
        <v>0.99557696383205307</v>
      </c>
      <c r="I32" s="15">
        <v>10</v>
      </c>
      <c r="J32" s="17">
        <f t="shared" si="2"/>
        <v>15.400000000000006</v>
      </c>
      <c r="K32" s="16">
        <f t="shared" si="8"/>
        <v>0.89601926744884774</v>
      </c>
      <c r="L32" s="18">
        <f t="shared" si="3"/>
        <v>3.9277556929264559E-2</v>
      </c>
      <c r="M32" s="16">
        <f t="shared" si="4"/>
        <v>1.1134991001661856</v>
      </c>
      <c r="N32" s="15">
        <v>59.1</v>
      </c>
      <c r="O32" s="15">
        <v>43.860999999999997</v>
      </c>
      <c r="P32" s="15">
        <f t="shared" si="5"/>
        <v>1.5003715560480055</v>
      </c>
      <c r="Q32" s="114">
        <f t="shared" si="6"/>
        <v>2.5386997564264054E-2</v>
      </c>
      <c r="R32" s="119"/>
    </row>
    <row r="33" spans="1:18" ht="13.8" customHeight="1" x14ac:dyDescent="0.25">
      <c r="A33" s="13">
        <v>1998</v>
      </c>
      <c r="B33" s="75">
        <v>1.0014020993668096</v>
      </c>
      <c r="C33" s="15">
        <v>0</v>
      </c>
      <c r="D33" s="16">
        <f t="shared" si="0"/>
        <v>1.0014020993668096</v>
      </c>
      <c r="E33" s="15">
        <v>6</v>
      </c>
      <c r="F33" s="16">
        <f t="shared" si="1"/>
        <v>0.94131797340480095</v>
      </c>
      <c r="G33" s="15">
        <v>0</v>
      </c>
      <c r="H33" s="16">
        <f t="shared" si="7"/>
        <v>0.94131797340480095</v>
      </c>
      <c r="I33" s="15">
        <v>10</v>
      </c>
      <c r="J33" s="17">
        <f t="shared" si="2"/>
        <v>15.400000000000006</v>
      </c>
      <c r="K33" s="16">
        <f t="shared" si="8"/>
        <v>0.84718617606432089</v>
      </c>
      <c r="L33" s="18">
        <f t="shared" si="3"/>
        <v>3.7136928265833244E-2</v>
      </c>
      <c r="M33" s="16">
        <f t="shared" si="4"/>
        <v>1.0528133478722395</v>
      </c>
      <c r="N33" s="15">
        <v>59.1</v>
      </c>
      <c r="O33" s="15">
        <v>43.860999999999997</v>
      </c>
      <c r="P33" s="15">
        <f t="shared" si="5"/>
        <v>1.4186012370727836</v>
      </c>
      <c r="Q33" s="114">
        <f t="shared" si="6"/>
        <v>2.4003405026612242E-2</v>
      </c>
      <c r="R33" s="119"/>
    </row>
    <row r="34" spans="1:18" ht="13.8" customHeight="1" x14ac:dyDescent="0.25">
      <c r="A34" s="13">
        <v>1999</v>
      </c>
      <c r="B34" s="75">
        <v>1.1758520882937396</v>
      </c>
      <c r="C34" s="15">
        <v>0</v>
      </c>
      <c r="D34" s="16">
        <f t="shared" si="0"/>
        <v>1.1758520882937396</v>
      </c>
      <c r="E34" s="15">
        <v>6</v>
      </c>
      <c r="F34" s="16">
        <f t="shared" si="1"/>
        <v>1.1053009629961152</v>
      </c>
      <c r="G34" s="15">
        <v>0</v>
      </c>
      <c r="H34" s="16">
        <f t="shared" si="7"/>
        <v>1.1053009629961152</v>
      </c>
      <c r="I34" s="15">
        <v>10</v>
      </c>
      <c r="J34" s="17">
        <f t="shared" si="2"/>
        <v>15.399999999999991</v>
      </c>
      <c r="K34" s="16">
        <f t="shared" si="8"/>
        <v>0.99477086669650372</v>
      </c>
      <c r="L34" s="18">
        <f t="shared" si="3"/>
        <v>4.3606394156559064E-2</v>
      </c>
      <c r="M34" s="16">
        <f t="shared" si="4"/>
        <v>1.2362194711413712</v>
      </c>
      <c r="N34" s="15">
        <v>59.1</v>
      </c>
      <c r="O34" s="15">
        <v>43.860999999999997</v>
      </c>
      <c r="P34" s="15">
        <f t="shared" si="5"/>
        <v>1.6657297084985534</v>
      </c>
      <c r="Q34" s="114">
        <f t="shared" si="6"/>
        <v>2.8184935845999209E-2</v>
      </c>
      <c r="R34" s="119"/>
    </row>
    <row r="35" spans="1:18" ht="13.8" customHeight="1" x14ac:dyDescent="0.25">
      <c r="A35" s="13">
        <v>2000</v>
      </c>
      <c r="B35" s="75">
        <v>1.2791161059192238</v>
      </c>
      <c r="C35" s="15">
        <v>0</v>
      </c>
      <c r="D35" s="16">
        <f t="shared" si="0"/>
        <v>1.2791161059192238</v>
      </c>
      <c r="E35" s="15">
        <v>6</v>
      </c>
      <c r="F35" s="16">
        <f t="shared" si="1"/>
        <v>1.2023691395640703</v>
      </c>
      <c r="G35" s="15">
        <v>0</v>
      </c>
      <c r="H35" s="16">
        <f t="shared" si="7"/>
        <v>1.2023691395640703</v>
      </c>
      <c r="I35" s="15">
        <v>10</v>
      </c>
      <c r="J35" s="17">
        <f t="shared" si="2"/>
        <v>15.400000000000006</v>
      </c>
      <c r="K35" s="16">
        <f t="shared" si="8"/>
        <v>1.0821322256076633</v>
      </c>
      <c r="L35" s="18">
        <f t="shared" si="3"/>
        <v>4.7435933177322226E-2</v>
      </c>
      <c r="M35" s="16">
        <f t="shared" si="4"/>
        <v>1.3447849876104965</v>
      </c>
      <c r="N35" s="15">
        <v>59.1</v>
      </c>
      <c r="O35" s="15">
        <v>43.860999999999997</v>
      </c>
      <c r="P35" s="15">
        <f t="shared" si="5"/>
        <v>1.8120150650413887</v>
      </c>
      <c r="Q35" s="114">
        <f t="shared" si="6"/>
        <v>3.066015338479507E-2</v>
      </c>
      <c r="R35" s="119"/>
    </row>
    <row r="36" spans="1:18" ht="13.8" customHeight="1" x14ac:dyDescent="0.25">
      <c r="A36" s="19">
        <v>2001</v>
      </c>
      <c r="B36" s="20">
        <v>1.0554866071023152</v>
      </c>
      <c r="C36" s="21">
        <v>0</v>
      </c>
      <c r="D36" s="20">
        <f t="shared" si="0"/>
        <v>1.0554866071023152</v>
      </c>
      <c r="E36" s="21">
        <v>6</v>
      </c>
      <c r="F36" s="20">
        <f t="shared" si="1"/>
        <v>0.99215741067617635</v>
      </c>
      <c r="G36" s="21">
        <v>0</v>
      </c>
      <c r="H36" s="20">
        <f t="shared" si="7"/>
        <v>0.99215741067617635</v>
      </c>
      <c r="I36" s="21">
        <v>10</v>
      </c>
      <c r="J36" s="22">
        <f t="shared" si="2"/>
        <v>15.400000000000006</v>
      </c>
      <c r="K36" s="20">
        <f t="shared" si="8"/>
        <v>0.8929416696085587</v>
      </c>
      <c r="L36" s="23">
        <f t="shared" si="3"/>
        <v>3.9142648530786132E-2</v>
      </c>
      <c r="M36" s="20">
        <f t="shared" si="4"/>
        <v>1.1096745145235214</v>
      </c>
      <c r="N36" s="21">
        <v>59.1</v>
      </c>
      <c r="O36" s="21">
        <v>43.860999999999997</v>
      </c>
      <c r="P36" s="21">
        <f t="shared" si="5"/>
        <v>1.4952181621107619</v>
      </c>
      <c r="Q36" s="115">
        <f t="shared" si="6"/>
        <v>2.5299799697305614E-2</v>
      </c>
      <c r="R36" s="119"/>
    </row>
    <row r="37" spans="1:18" ht="13.8" customHeight="1" x14ac:dyDescent="0.25">
      <c r="A37" s="19">
        <v>2002</v>
      </c>
      <c r="B37" s="20">
        <v>1.1460990402805413</v>
      </c>
      <c r="C37" s="21">
        <v>0</v>
      </c>
      <c r="D37" s="20">
        <f t="shared" si="0"/>
        <v>1.1460990402805413</v>
      </c>
      <c r="E37" s="21">
        <v>6</v>
      </c>
      <c r="F37" s="20">
        <f t="shared" si="1"/>
        <v>1.0773330978637088</v>
      </c>
      <c r="G37" s="21">
        <v>0</v>
      </c>
      <c r="H37" s="20">
        <f t="shared" si="7"/>
        <v>1.0773330978637088</v>
      </c>
      <c r="I37" s="21">
        <v>10</v>
      </c>
      <c r="J37" s="22">
        <f t="shared" si="2"/>
        <v>15.400000000000006</v>
      </c>
      <c r="K37" s="20">
        <f t="shared" si="8"/>
        <v>0.96959978807733793</v>
      </c>
      <c r="L37" s="23">
        <f t="shared" si="3"/>
        <v>4.2503004408869609E-2</v>
      </c>
      <c r="M37" s="20">
        <f t="shared" si="4"/>
        <v>1.2049389234892489</v>
      </c>
      <c r="N37" s="21">
        <v>59.1</v>
      </c>
      <c r="O37" s="21">
        <v>43.860999999999997</v>
      </c>
      <c r="P37" s="21">
        <f t="shared" si="5"/>
        <v>1.6235810943255879</v>
      </c>
      <c r="Q37" s="115">
        <f t="shared" si="6"/>
        <v>2.7471761325306057E-2</v>
      </c>
      <c r="R37" s="119"/>
    </row>
    <row r="38" spans="1:18" ht="13.8" customHeight="1" x14ac:dyDescent="0.25">
      <c r="A38" s="19">
        <v>2003</v>
      </c>
      <c r="B38" s="20">
        <v>1.1581106154614031</v>
      </c>
      <c r="C38" s="21">
        <v>0</v>
      </c>
      <c r="D38" s="20">
        <f t="shared" si="0"/>
        <v>1.1581106154614031</v>
      </c>
      <c r="E38" s="21">
        <v>6</v>
      </c>
      <c r="F38" s="20">
        <f t="shared" si="1"/>
        <v>1.0886239785337191</v>
      </c>
      <c r="G38" s="21">
        <v>0</v>
      </c>
      <c r="H38" s="20">
        <f t="shared" si="7"/>
        <v>1.0886239785337191</v>
      </c>
      <c r="I38" s="21">
        <v>10</v>
      </c>
      <c r="J38" s="22">
        <f t="shared" si="2"/>
        <v>15.399999999999991</v>
      </c>
      <c r="K38" s="20">
        <f t="shared" si="8"/>
        <v>0.97976158068034713</v>
      </c>
      <c r="L38" s="23">
        <f t="shared" si="3"/>
        <v>4.2948452851741245E-2</v>
      </c>
      <c r="M38" s="20">
        <f t="shared" si="4"/>
        <v>1.2175671641204384</v>
      </c>
      <c r="N38" s="21">
        <v>59.1</v>
      </c>
      <c r="O38" s="21">
        <v>43.860999999999997</v>
      </c>
      <c r="P38" s="21">
        <f t="shared" si="5"/>
        <v>1.6405968719253532</v>
      </c>
      <c r="Q38" s="115">
        <f t="shared" si="6"/>
        <v>2.7759676343914606E-2</v>
      </c>
      <c r="R38" s="119"/>
    </row>
    <row r="39" spans="1:18" ht="13.8" customHeight="1" x14ac:dyDescent="0.25">
      <c r="A39" s="19">
        <v>2004</v>
      </c>
      <c r="B39" s="20">
        <v>1.2017040617547989</v>
      </c>
      <c r="C39" s="21">
        <v>0</v>
      </c>
      <c r="D39" s="20">
        <f t="shared" si="0"/>
        <v>1.2017040617547989</v>
      </c>
      <c r="E39" s="21">
        <v>6</v>
      </c>
      <c r="F39" s="20">
        <f t="shared" si="1"/>
        <v>1.1296018180495111</v>
      </c>
      <c r="G39" s="21">
        <v>0</v>
      </c>
      <c r="H39" s="20">
        <f t="shared" si="7"/>
        <v>1.1296018180495111</v>
      </c>
      <c r="I39" s="21">
        <v>10</v>
      </c>
      <c r="J39" s="22">
        <f t="shared" si="2"/>
        <v>15.399999999999991</v>
      </c>
      <c r="K39" s="20">
        <f t="shared" si="8"/>
        <v>1.0166416362445601</v>
      </c>
      <c r="L39" s="23">
        <f t="shared" si="3"/>
        <v>4.4565112821679347E-2</v>
      </c>
      <c r="M39" s="20">
        <f t="shared" si="4"/>
        <v>1.2633986659381986</v>
      </c>
      <c r="N39" s="21">
        <v>59.1</v>
      </c>
      <c r="O39" s="21">
        <v>43.860999999999997</v>
      </c>
      <c r="P39" s="21">
        <f t="shared" si="5"/>
        <v>1.7023520019367442</v>
      </c>
      <c r="Q39" s="115">
        <f t="shared" si="6"/>
        <v>2.8804602401636958E-2</v>
      </c>
      <c r="R39" s="119"/>
    </row>
    <row r="40" spans="1:18" ht="13.8" customHeight="1" x14ac:dyDescent="0.25">
      <c r="A40" s="19">
        <v>2005</v>
      </c>
      <c r="B40" s="20">
        <v>1.3661976999969507</v>
      </c>
      <c r="C40" s="21">
        <v>0</v>
      </c>
      <c r="D40" s="20">
        <f t="shared" si="0"/>
        <v>1.3661976999969507</v>
      </c>
      <c r="E40" s="21">
        <v>6</v>
      </c>
      <c r="F40" s="20">
        <f t="shared" si="1"/>
        <v>1.2842258379971336</v>
      </c>
      <c r="G40" s="21">
        <v>0</v>
      </c>
      <c r="H40" s="20">
        <f t="shared" si="7"/>
        <v>1.2842258379971336</v>
      </c>
      <c r="I40" s="21">
        <v>10</v>
      </c>
      <c r="J40" s="22">
        <f t="shared" si="2"/>
        <v>15.40000000000002</v>
      </c>
      <c r="K40" s="20">
        <f t="shared" si="8"/>
        <v>1.1558032541974201</v>
      </c>
      <c r="L40" s="23">
        <f t="shared" si="3"/>
        <v>5.0665348129201981E-2</v>
      </c>
      <c r="M40" s="20">
        <f t="shared" ref="M40:M45" si="9">+L40*28.3495</f>
        <v>1.4363372867888116</v>
      </c>
      <c r="N40" s="21">
        <v>59.1</v>
      </c>
      <c r="O40" s="21">
        <v>43.860999999999997</v>
      </c>
      <c r="P40" s="21">
        <f t="shared" si="5"/>
        <v>1.9353761576165336</v>
      </c>
      <c r="Q40" s="115">
        <f t="shared" si="6"/>
        <v>3.2747481516354204E-2</v>
      </c>
      <c r="R40" s="119"/>
    </row>
    <row r="41" spans="1:18" ht="13.8" customHeight="1" x14ac:dyDescent="0.25">
      <c r="A41" s="13">
        <v>2006</v>
      </c>
      <c r="B41" s="75">
        <v>1.3366589699036764</v>
      </c>
      <c r="C41" s="15">
        <v>0</v>
      </c>
      <c r="D41" s="16">
        <f t="shared" si="0"/>
        <v>1.3366589699036764</v>
      </c>
      <c r="E41" s="15">
        <v>6</v>
      </c>
      <c r="F41" s="16">
        <f t="shared" si="1"/>
        <v>1.2564594317094557</v>
      </c>
      <c r="G41" s="15">
        <v>0</v>
      </c>
      <c r="H41" s="16">
        <f t="shared" si="7"/>
        <v>1.2564594317094557</v>
      </c>
      <c r="I41" s="15">
        <v>10</v>
      </c>
      <c r="J41" s="17">
        <f t="shared" si="2"/>
        <v>15.400000000000006</v>
      </c>
      <c r="K41" s="16">
        <f t="shared" si="8"/>
        <v>1.1308134885385102</v>
      </c>
      <c r="L41" s="18">
        <f t="shared" si="3"/>
        <v>4.9569906346893594E-2</v>
      </c>
      <c r="M41" s="16">
        <f t="shared" si="9"/>
        <v>1.4052820599812599</v>
      </c>
      <c r="N41" s="15">
        <v>59.1</v>
      </c>
      <c r="O41" s="15">
        <v>43.860999999999997</v>
      </c>
      <c r="P41" s="15">
        <f t="shared" si="5"/>
        <v>1.893531149424146</v>
      </c>
      <c r="Q41" s="114">
        <f t="shared" si="6"/>
        <v>3.2039444152692824E-2</v>
      </c>
      <c r="R41" s="119"/>
    </row>
    <row r="42" spans="1:18" ht="13.8" customHeight="1" x14ac:dyDescent="0.25">
      <c r="A42" s="13">
        <v>2007</v>
      </c>
      <c r="B42" s="75">
        <v>1.2675679383655145</v>
      </c>
      <c r="C42" s="15">
        <v>0</v>
      </c>
      <c r="D42" s="16">
        <f t="shared" si="0"/>
        <v>1.2675679383655145</v>
      </c>
      <c r="E42" s="15">
        <v>6</v>
      </c>
      <c r="F42" s="16">
        <f t="shared" si="1"/>
        <v>1.1915138620635837</v>
      </c>
      <c r="G42" s="15">
        <v>0</v>
      </c>
      <c r="H42" s="16">
        <f t="shared" si="7"/>
        <v>1.1915138620635837</v>
      </c>
      <c r="I42" s="15">
        <v>10</v>
      </c>
      <c r="J42" s="17">
        <f t="shared" si="2"/>
        <v>15.400000000000006</v>
      </c>
      <c r="K42" s="16">
        <f t="shared" si="8"/>
        <v>1.0723624758572252</v>
      </c>
      <c r="L42" s="18">
        <f t="shared" si="3"/>
        <v>4.7007670174563296E-2</v>
      </c>
      <c r="M42" s="16">
        <f t="shared" si="9"/>
        <v>1.3326439456137822</v>
      </c>
      <c r="N42" s="15">
        <v>59.1</v>
      </c>
      <c r="O42" s="15">
        <v>43.860999999999997</v>
      </c>
      <c r="P42" s="15">
        <f t="shared" si="5"/>
        <v>1.7956557576383241</v>
      </c>
      <c r="Q42" s="114">
        <f t="shared" si="6"/>
        <v>3.0383346152932724E-2</v>
      </c>
      <c r="R42" s="119"/>
    </row>
    <row r="43" spans="1:18" ht="13.8" customHeight="1" x14ac:dyDescent="0.25">
      <c r="A43" s="13">
        <v>2008</v>
      </c>
      <c r="B43" s="75">
        <v>1.1854272763834379</v>
      </c>
      <c r="C43" s="15">
        <v>0</v>
      </c>
      <c r="D43" s="16">
        <f t="shared" si="0"/>
        <v>1.1854272763834379</v>
      </c>
      <c r="E43" s="15">
        <v>6</v>
      </c>
      <c r="F43" s="16">
        <f t="shared" si="1"/>
        <v>1.1143016398004317</v>
      </c>
      <c r="G43" s="15">
        <v>0</v>
      </c>
      <c r="H43" s="16">
        <f t="shared" si="7"/>
        <v>1.1143016398004317</v>
      </c>
      <c r="I43" s="15">
        <v>10</v>
      </c>
      <c r="J43" s="17">
        <f t="shared" si="2"/>
        <v>15.400000000000006</v>
      </c>
      <c r="K43" s="16">
        <f t="shared" si="8"/>
        <v>1.0028714758203885</v>
      </c>
      <c r="L43" s="18">
        <f t="shared" si="3"/>
        <v>4.3961489351030732E-2</v>
      </c>
      <c r="M43" s="16">
        <f t="shared" si="9"/>
        <v>1.2462862423570458</v>
      </c>
      <c r="N43" s="15">
        <v>59.1</v>
      </c>
      <c r="O43" s="15">
        <v>43.860999999999997</v>
      </c>
      <c r="P43" s="15">
        <f t="shared" si="5"/>
        <v>1.6792940635941134</v>
      </c>
      <c r="Q43" s="114">
        <f t="shared" si="6"/>
        <v>2.8414451160644897E-2</v>
      </c>
      <c r="R43" s="119"/>
    </row>
    <row r="44" spans="1:18" ht="13.8" customHeight="1" x14ac:dyDescent="0.25">
      <c r="A44" s="13">
        <v>2009</v>
      </c>
      <c r="B44" s="75">
        <v>1.1245289324752337</v>
      </c>
      <c r="C44" s="15">
        <v>0</v>
      </c>
      <c r="D44" s="16">
        <f t="shared" si="0"/>
        <v>1.1245289324752337</v>
      </c>
      <c r="E44" s="15">
        <v>6</v>
      </c>
      <c r="F44" s="16">
        <f t="shared" si="1"/>
        <v>1.0570571965267197</v>
      </c>
      <c r="G44" s="15">
        <v>0</v>
      </c>
      <c r="H44" s="16">
        <f t="shared" si="7"/>
        <v>1.0570571965267197</v>
      </c>
      <c r="I44" s="15">
        <v>10</v>
      </c>
      <c r="J44" s="17">
        <f t="shared" si="2"/>
        <v>15.399999999999991</v>
      </c>
      <c r="K44" s="16">
        <f t="shared" si="8"/>
        <v>0.95135147687404775</v>
      </c>
      <c r="L44" s="18">
        <f t="shared" si="3"/>
        <v>4.1703078438314424E-2</v>
      </c>
      <c r="M44" s="16">
        <f t="shared" si="9"/>
        <v>1.1822614221869947</v>
      </c>
      <c r="N44" s="15">
        <v>59.1</v>
      </c>
      <c r="O44" s="15">
        <v>43.860999999999997</v>
      </c>
      <c r="P44" s="15">
        <f t="shared" si="5"/>
        <v>1.5930245560122065</v>
      </c>
      <c r="Q44" s="114">
        <f t="shared" si="6"/>
        <v>2.6954730220172699E-2</v>
      </c>
      <c r="R44" s="119"/>
    </row>
    <row r="45" spans="1:18" ht="13.8" customHeight="1" x14ac:dyDescent="0.25">
      <c r="A45" s="13">
        <v>2010</v>
      </c>
      <c r="B45" s="75">
        <v>1.2504592939644961</v>
      </c>
      <c r="C45" s="15">
        <v>0</v>
      </c>
      <c r="D45" s="16">
        <f t="shared" si="0"/>
        <v>1.2504592939644961</v>
      </c>
      <c r="E45" s="15">
        <v>6</v>
      </c>
      <c r="F45" s="16">
        <f t="shared" si="1"/>
        <v>1.1754317363266262</v>
      </c>
      <c r="G45" s="15">
        <v>0</v>
      </c>
      <c r="H45" s="16">
        <f t="shared" si="7"/>
        <v>1.1754317363266262</v>
      </c>
      <c r="I45" s="15">
        <v>10</v>
      </c>
      <c r="J45" s="17">
        <f t="shared" si="2"/>
        <v>15.400000000000006</v>
      </c>
      <c r="K45" s="16">
        <f t="shared" si="8"/>
        <v>1.0578885626939636</v>
      </c>
      <c r="L45" s="18">
        <f t="shared" si="3"/>
        <v>4.6373197268776485E-2</v>
      </c>
      <c r="M45" s="16">
        <f t="shared" si="9"/>
        <v>1.3146569559711789</v>
      </c>
      <c r="N45" s="15">
        <v>59.1</v>
      </c>
      <c r="O45" s="15">
        <v>43.860999999999997</v>
      </c>
      <c r="P45" s="15">
        <f t="shared" si="5"/>
        <v>1.7714193953146686</v>
      </c>
      <c r="Q45" s="114">
        <f t="shared" si="6"/>
        <v>2.9973255419875951E-2</v>
      </c>
      <c r="R45" s="119"/>
    </row>
    <row r="46" spans="1:18" ht="13.8" customHeight="1" x14ac:dyDescent="0.25">
      <c r="A46" s="19">
        <v>2011</v>
      </c>
      <c r="B46" s="20">
        <v>1.0603481637249965</v>
      </c>
      <c r="C46" s="21">
        <v>0</v>
      </c>
      <c r="D46" s="20">
        <f t="shared" si="0"/>
        <v>1.0603481637249965</v>
      </c>
      <c r="E46" s="21">
        <v>6</v>
      </c>
      <c r="F46" s="20">
        <f t="shared" si="1"/>
        <v>0.99672727390149674</v>
      </c>
      <c r="G46" s="21">
        <v>0</v>
      </c>
      <c r="H46" s="20">
        <f t="shared" si="7"/>
        <v>0.99672727390149674</v>
      </c>
      <c r="I46" s="21">
        <v>10</v>
      </c>
      <c r="J46" s="22">
        <f t="shared" si="2"/>
        <v>15.400000000000006</v>
      </c>
      <c r="K46" s="20">
        <f t="shared" si="8"/>
        <v>0.89705454651134708</v>
      </c>
      <c r="L46" s="23">
        <f t="shared" si="3"/>
        <v>3.9322939025154942E-2</v>
      </c>
      <c r="M46" s="20">
        <f t="shared" ref="M46:M52" si="10">+L46*28.3495</f>
        <v>1.1147856598936299</v>
      </c>
      <c r="N46" s="21">
        <v>59.1</v>
      </c>
      <c r="O46" s="21">
        <v>43.860999999999997</v>
      </c>
      <c r="P46" s="21">
        <f t="shared" si="5"/>
        <v>1.5021051161558909</v>
      </c>
      <c r="Q46" s="115">
        <f t="shared" si="6"/>
        <v>2.5416330222603908E-2</v>
      </c>
      <c r="R46" s="119"/>
    </row>
    <row r="47" spans="1:18" ht="13.8" customHeight="1" x14ac:dyDescent="0.25">
      <c r="A47" s="19">
        <v>2012</v>
      </c>
      <c r="B47" s="20">
        <v>1.2921911863986923</v>
      </c>
      <c r="C47" s="21">
        <v>0</v>
      </c>
      <c r="D47" s="20">
        <f t="shared" ref="D47:D52" si="11">+B47-B47*(C47/100)</f>
        <v>1.2921911863986923</v>
      </c>
      <c r="E47" s="21">
        <v>6</v>
      </c>
      <c r="F47" s="20">
        <f t="shared" ref="F47:F52" si="12">+(D47-D47*(E47)/100)</f>
        <v>1.2146597152147709</v>
      </c>
      <c r="G47" s="21">
        <v>0</v>
      </c>
      <c r="H47" s="20">
        <f t="shared" si="7"/>
        <v>1.2146597152147709</v>
      </c>
      <c r="I47" s="21">
        <v>10</v>
      </c>
      <c r="J47" s="22">
        <f t="shared" ref="J47:J52" si="13">100-(K47/B47*100)</f>
        <v>15.399999999999977</v>
      </c>
      <c r="K47" s="20">
        <f t="shared" si="8"/>
        <v>1.0931937436932939</v>
      </c>
      <c r="L47" s="23">
        <f t="shared" ref="L47:L52" si="14">+(K47/365)*16</f>
        <v>4.7920821641349871E-2</v>
      </c>
      <c r="M47" s="20">
        <f t="shared" si="10"/>
        <v>1.3585313331214481</v>
      </c>
      <c r="N47" s="21">
        <v>59.1</v>
      </c>
      <c r="O47" s="21">
        <v>43.860999999999997</v>
      </c>
      <c r="P47" s="21">
        <f t="shared" ref="P47:P52" si="15">+Q47*N47</f>
        <v>1.8305374202019469</v>
      </c>
      <c r="Q47" s="115">
        <f t="shared" ref="Q47:Q52" si="16">+M47/O47</f>
        <v>3.0973560409508407E-2</v>
      </c>
      <c r="R47" s="119"/>
    </row>
    <row r="48" spans="1:18" ht="13.8" customHeight="1" x14ac:dyDescent="0.25">
      <c r="A48" s="19">
        <v>2013</v>
      </c>
      <c r="B48" s="20">
        <v>1.239180326278305</v>
      </c>
      <c r="C48" s="21">
        <v>0</v>
      </c>
      <c r="D48" s="20">
        <f t="shared" si="11"/>
        <v>1.239180326278305</v>
      </c>
      <c r="E48" s="21">
        <v>6</v>
      </c>
      <c r="F48" s="20">
        <f t="shared" si="12"/>
        <v>1.1648295067016068</v>
      </c>
      <c r="G48" s="21">
        <v>0</v>
      </c>
      <c r="H48" s="20">
        <f t="shared" si="7"/>
        <v>1.1648295067016068</v>
      </c>
      <c r="I48" s="21">
        <v>10</v>
      </c>
      <c r="J48" s="22">
        <f t="shared" si="13"/>
        <v>15.399999999999977</v>
      </c>
      <c r="K48" s="20">
        <f t="shared" si="8"/>
        <v>1.0483465560314462</v>
      </c>
      <c r="L48" s="23">
        <f t="shared" si="14"/>
        <v>4.5954917524666135E-2</v>
      </c>
      <c r="M48" s="20">
        <f t="shared" si="10"/>
        <v>1.3027989343655226</v>
      </c>
      <c r="N48" s="21">
        <v>59.1</v>
      </c>
      <c r="O48" s="21">
        <v>43.860999999999997</v>
      </c>
      <c r="P48" s="21">
        <f t="shared" si="15"/>
        <v>1.7554414404824878</v>
      </c>
      <c r="Q48" s="115">
        <f t="shared" si="16"/>
        <v>2.970290085418761E-2</v>
      </c>
      <c r="R48" s="119"/>
    </row>
    <row r="49" spans="1:18" ht="13.8" customHeight="1" x14ac:dyDescent="0.25">
      <c r="A49" s="19">
        <v>2014</v>
      </c>
      <c r="B49" s="20">
        <v>1.3109366496644428</v>
      </c>
      <c r="C49" s="21">
        <v>0</v>
      </c>
      <c r="D49" s="20">
        <f t="shared" si="11"/>
        <v>1.3109366496644428</v>
      </c>
      <c r="E49" s="21">
        <v>6</v>
      </c>
      <c r="F49" s="20">
        <f t="shared" si="12"/>
        <v>1.2322804506845761</v>
      </c>
      <c r="G49" s="21">
        <v>0</v>
      </c>
      <c r="H49" s="20">
        <f t="shared" si="7"/>
        <v>1.2322804506845761</v>
      </c>
      <c r="I49" s="21">
        <v>10</v>
      </c>
      <c r="J49" s="22">
        <f t="shared" si="13"/>
        <v>15.400000000000006</v>
      </c>
      <c r="K49" s="20">
        <f t="shared" si="8"/>
        <v>1.1090524056161186</v>
      </c>
      <c r="L49" s="23">
        <f t="shared" si="14"/>
        <v>4.8615995862624377E-2</v>
      </c>
      <c r="M49" s="20">
        <f t="shared" si="10"/>
        <v>1.3782391747074698</v>
      </c>
      <c r="N49" s="21">
        <v>59.1</v>
      </c>
      <c r="O49" s="21">
        <v>43.860999999999997</v>
      </c>
      <c r="P49" s="21">
        <f t="shared" si="15"/>
        <v>1.8570925246850611</v>
      </c>
      <c r="Q49" s="115">
        <f t="shared" si="16"/>
        <v>3.1422885358461272E-2</v>
      </c>
      <c r="R49" s="119"/>
    </row>
    <row r="50" spans="1:18" ht="13.8" customHeight="1" x14ac:dyDescent="0.25">
      <c r="A50" s="24">
        <v>2015</v>
      </c>
      <c r="B50" s="20">
        <v>1.8949957357559066</v>
      </c>
      <c r="C50" s="25">
        <v>0</v>
      </c>
      <c r="D50" s="26">
        <f t="shared" si="11"/>
        <v>1.8949957357559066</v>
      </c>
      <c r="E50" s="25">
        <v>6</v>
      </c>
      <c r="F50" s="26">
        <f t="shared" si="12"/>
        <v>1.7812959916105522</v>
      </c>
      <c r="G50" s="25">
        <v>0</v>
      </c>
      <c r="H50" s="20">
        <f t="shared" si="7"/>
        <v>1.7812959916105522</v>
      </c>
      <c r="I50" s="25">
        <v>10</v>
      </c>
      <c r="J50" s="27">
        <f t="shared" si="13"/>
        <v>15.400000000000006</v>
      </c>
      <c r="K50" s="20">
        <f t="shared" si="8"/>
        <v>1.603166392449497</v>
      </c>
      <c r="L50" s="28">
        <f t="shared" si="14"/>
        <v>7.0275787066279322E-2</v>
      </c>
      <c r="M50" s="26">
        <f t="shared" si="10"/>
        <v>1.9922834254354855</v>
      </c>
      <c r="N50" s="25">
        <v>59.1</v>
      </c>
      <c r="O50" s="25">
        <v>43.860999999999997</v>
      </c>
      <c r="P50" s="25">
        <f t="shared" si="15"/>
        <v>2.6844793881406535</v>
      </c>
      <c r="Q50" s="116">
        <f t="shared" si="16"/>
        <v>4.5422663081906151E-2</v>
      </c>
      <c r="R50" s="119"/>
    </row>
    <row r="51" spans="1:18" ht="13.8" customHeight="1" x14ac:dyDescent="0.25">
      <c r="A51" s="29">
        <v>2016</v>
      </c>
      <c r="B51" s="75">
        <v>2.1730276523556453</v>
      </c>
      <c r="C51" s="30">
        <v>0</v>
      </c>
      <c r="D51" s="14">
        <f t="shared" si="11"/>
        <v>2.1730276523556453</v>
      </c>
      <c r="E51" s="30">
        <v>6</v>
      </c>
      <c r="F51" s="14">
        <f t="shared" si="12"/>
        <v>2.0426459932143066</v>
      </c>
      <c r="G51" s="30">
        <v>0</v>
      </c>
      <c r="H51" s="16">
        <f t="shared" si="7"/>
        <v>2.0426459932143066</v>
      </c>
      <c r="I51" s="30">
        <v>10</v>
      </c>
      <c r="J51" s="32">
        <f t="shared" si="13"/>
        <v>15.400000000000006</v>
      </c>
      <c r="K51" s="16">
        <f t="shared" si="8"/>
        <v>1.8383813938928759</v>
      </c>
      <c r="L51" s="33">
        <f t="shared" si="14"/>
        <v>8.0586581650098674E-2</v>
      </c>
      <c r="M51" s="14">
        <f t="shared" si="10"/>
        <v>2.2845892964894721</v>
      </c>
      <c r="N51" s="30">
        <v>59.1</v>
      </c>
      <c r="O51" s="30">
        <v>43.860999999999997</v>
      </c>
      <c r="P51" s="30">
        <f t="shared" si="15"/>
        <v>3.0783435722516086</v>
      </c>
      <c r="Q51" s="117">
        <f t="shared" si="16"/>
        <v>5.2087031679384242E-2</v>
      </c>
      <c r="R51" s="119"/>
    </row>
    <row r="52" spans="1:18" ht="13.8" customHeight="1" x14ac:dyDescent="0.25">
      <c r="A52" s="29">
        <v>2017</v>
      </c>
      <c r="B52" s="75">
        <v>1.6964716682852363</v>
      </c>
      <c r="C52" s="30">
        <v>0</v>
      </c>
      <c r="D52" s="14">
        <f t="shared" si="11"/>
        <v>1.6964716682852363</v>
      </c>
      <c r="E52" s="30">
        <v>6</v>
      </c>
      <c r="F52" s="14">
        <f t="shared" si="12"/>
        <v>1.5946833681881221</v>
      </c>
      <c r="G52" s="30">
        <v>0</v>
      </c>
      <c r="H52" s="16">
        <f t="shared" si="7"/>
        <v>1.5946833681881221</v>
      </c>
      <c r="I52" s="30">
        <v>10</v>
      </c>
      <c r="J52" s="32">
        <f t="shared" si="13"/>
        <v>15.400000000000006</v>
      </c>
      <c r="K52" s="16">
        <f t="shared" si="8"/>
        <v>1.4352150313693099</v>
      </c>
      <c r="L52" s="33">
        <f t="shared" si="14"/>
        <v>6.2913535621668376E-2</v>
      </c>
      <c r="M52" s="14">
        <f t="shared" si="10"/>
        <v>1.7835672781064875</v>
      </c>
      <c r="N52" s="30">
        <v>59.1</v>
      </c>
      <c r="O52" s="30">
        <v>43.860999999999997</v>
      </c>
      <c r="P52" s="30">
        <f t="shared" si="15"/>
        <v>2.4032472158886806</v>
      </c>
      <c r="Q52" s="117">
        <f t="shared" si="16"/>
        <v>4.0664081487118114E-2</v>
      </c>
      <c r="R52" s="119"/>
    </row>
    <row r="53" spans="1:18" ht="13.8" customHeight="1" x14ac:dyDescent="0.25">
      <c r="A53" s="59">
        <v>2018</v>
      </c>
      <c r="B53" s="75">
        <v>3.0621273982341672</v>
      </c>
      <c r="C53" s="31">
        <v>0</v>
      </c>
      <c r="D53" s="35">
        <f>+B53-B53*(C53/100)</f>
        <v>3.0621273982341672</v>
      </c>
      <c r="E53" s="31">
        <v>6</v>
      </c>
      <c r="F53" s="35">
        <f>+(D53-D53*(E53)/100)</f>
        <v>2.8783997543401174</v>
      </c>
      <c r="G53" s="31">
        <v>0</v>
      </c>
      <c r="H53" s="80">
        <f>F53-(F53*G53/100)</f>
        <v>2.8783997543401174</v>
      </c>
      <c r="I53" s="31">
        <v>10</v>
      </c>
      <c r="J53" s="60">
        <f>100-(K53/B53*100)</f>
        <v>15.399999999999991</v>
      </c>
      <c r="K53" s="80">
        <f>+H53-H53*I53/100</f>
        <v>2.5905597789061057</v>
      </c>
      <c r="L53" s="61">
        <f>+(K53/365)*16</f>
        <v>0.11355878482876079</v>
      </c>
      <c r="M53" s="35">
        <f>+L53*28.3495</f>
        <v>3.2193347705029538</v>
      </c>
      <c r="N53" s="31">
        <v>59.1</v>
      </c>
      <c r="O53" s="31">
        <v>43.860999999999997</v>
      </c>
      <c r="P53" s="31">
        <f>+Q53*N53</f>
        <v>4.3378556106045139</v>
      </c>
      <c r="Q53" s="120">
        <f>+M53/O53</f>
        <v>7.3398572091446929E-2</v>
      </c>
      <c r="R53" s="119"/>
    </row>
    <row r="54" spans="1:18" ht="13.8" customHeight="1" x14ac:dyDescent="0.25">
      <c r="A54" s="59">
        <v>2019</v>
      </c>
      <c r="B54" s="79">
        <v>1.8502509460304304</v>
      </c>
      <c r="C54" s="31">
        <v>0</v>
      </c>
      <c r="D54" s="35">
        <f>+B54-B54*(C54/100)</f>
        <v>1.8502509460304304</v>
      </c>
      <c r="E54" s="31">
        <v>6</v>
      </c>
      <c r="F54" s="35">
        <f>+(D54-D54*(E54)/100)</f>
        <v>1.7392358892686046</v>
      </c>
      <c r="G54" s="31">
        <v>0</v>
      </c>
      <c r="H54" s="80">
        <f>F54-(F54*G54/100)</f>
        <v>1.7392358892686046</v>
      </c>
      <c r="I54" s="31">
        <v>10</v>
      </c>
      <c r="J54" s="60">
        <f>100-(K54/B54*100)</f>
        <v>15.399999999999991</v>
      </c>
      <c r="K54" s="80">
        <f>+H54-H54*I54/100</f>
        <v>1.5653123003417442</v>
      </c>
      <c r="L54" s="61">
        <f>+(K54/365)*16</f>
        <v>6.8616429604021659E-2</v>
      </c>
      <c r="M54" s="35">
        <f>+L54*28.3495</f>
        <v>1.9452414710592119</v>
      </c>
      <c r="N54" s="31">
        <v>59.1</v>
      </c>
      <c r="O54" s="31">
        <v>43.860999999999997</v>
      </c>
      <c r="P54" s="31">
        <f>+Q54*N54</f>
        <v>2.6210932477508364</v>
      </c>
      <c r="Q54" s="120">
        <f>+M54/O54</f>
        <v>4.4350139555851716E-2</v>
      </c>
      <c r="R54" s="119"/>
    </row>
    <row r="55" spans="1:18" ht="13.8" customHeight="1" x14ac:dyDescent="0.25">
      <c r="A55" s="59">
        <v>2020</v>
      </c>
      <c r="B55" s="35">
        <v>1.5849155401662207</v>
      </c>
      <c r="C55" s="31">
        <v>0</v>
      </c>
      <c r="D55" s="35">
        <f>+B55-B55*(C55/100)</f>
        <v>1.5849155401662207</v>
      </c>
      <c r="E55" s="31">
        <v>6</v>
      </c>
      <c r="F55" s="35">
        <f>+(D55-D55*(E55)/100)</f>
        <v>1.4898206077562475</v>
      </c>
      <c r="G55" s="31">
        <v>0</v>
      </c>
      <c r="H55" s="80">
        <f>F55-(F55*G55/100)</f>
        <v>1.4898206077562475</v>
      </c>
      <c r="I55" s="31">
        <v>10</v>
      </c>
      <c r="J55" s="60">
        <f>100-(K55/B55*100)</f>
        <v>15.400000000000006</v>
      </c>
      <c r="K55" s="80">
        <f>+H55-H55*I55/100</f>
        <v>1.3408385469806228</v>
      </c>
      <c r="L55" s="61">
        <f>+(K55/365)*16</f>
        <v>5.877648425120538E-2</v>
      </c>
      <c r="M55" s="35">
        <f>+L55*28.3495</f>
        <v>1.6662839402795468</v>
      </c>
      <c r="N55" s="31">
        <v>59.1</v>
      </c>
      <c r="O55" s="31">
        <v>43.860999999999997</v>
      </c>
      <c r="P55" s="31">
        <f>+Q55*N55</f>
        <v>2.2452151312218427</v>
      </c>
      <c r="Q55" s="120">
        <f>+M55/O55</f>
        <v>3.7990103743178384E-2</v>
      </c>
      <c r="R55" s="119"/>
    </row>
    <row r="56" spans="1:18" ht="13.8" customHeight="1" x14ac:dyDescent="0.25">
      <c r="A56" s="19">
        <v>2021</v>
      </c>
      <c r="B56" s="121">
        <v>2.0495139444124324</v>
      </c>
      <c r="C56" s="21">
        <v>0</v>
      </c>
      <c r="D56" s="20">
        <f t="shared" ref="D56:D57" si="17">+B56-B56*(C56/100)</f>
        <v>2.0495139444124324</v>
      </c>
      <c r="E56" s="21">
        <v>6</v>
      </c>
      <c r="F56" s="20">
        <f t="shared" ref="F56:F57" si="18">+(D56-D56*(E56)/100)</f>
        <v>1.9265431077476864</v>
      </c>
      <c r="G56" s="21">
        <v>0</v>
      </c>
      <c r="H56" s="20">
        <f t="shared" ref="H56:H57" si="19">F56-(F56*G56/100)</f>
        <v>1.9265431077476864</v>
      </c>
      <c r="I56" s="21">
        <v>10</v>
      </c>
      <c r="J56" s="22">
        <f t="shared" ref="J56:J57" si="20">100-(K56/B56*100)</f>
        <v>15.400000000000006</v>
      </c>
      <c r="K56" s="20">
        <f t="shared" ref="K56:K57" si="21">+H56-H56*I56/100</f>
        <v>1.7338887969729178</v>
      </c>
      <c r="L56" s="23">
        <f t="shared" ref="L56:L57" si="22">+(K56/365)*16</f>
        <v>7.6006084250867634E-2</v>
      </c>
      <c r="M56" s="20">
        <f t="shared" ref="M56:M57" si="23">+L56*28.3495</f>
        <v>2.1547344854699717</v>
      </c>
      <c r="N56" s="21">
        <v>59.1</v>
      </c>
      <c r="O56" s="21">
        <v>43.860999999999997</v>
      </c>
      <c r="P56" s="21">
        <f t="shared" ref="P56:P57" si="24">+Q56*N56</f>
        <v>2.9033722006172988</v>
      </c>
      <c r="Q56" s="115">
        <f t="shared" ref="Q56:Q57" si="25">+M56/O56</f>
        <v>4.9126433174573582E-2</v>
      </c>
      <c r="R56" s="119"/>
    </row>
    <row r="57" spans="1:18" ht="13.8" customHeight="1" thickBot="1" x14ac:dyDescent="0.3">
      <c r="A57" s="123">
        <v>2022</v>
      </c>
      <c r="B57" s="124">
        <v>1.7122654344217547</v>
      </c>
      <c r="C57" s="125">
        <v>0</v>
      </c>
      <c r="D57" s="124">
        <f t="shared" si="17"/>
        <v>1.7122654344217547</v>
      </c>
      <c r="E57" s="125">
        <v>6</v>
      </c>
      <c r="F57" s="124">
        <f t="shared" si="18"/>
        <v>1.6095295083564494</v>
      </c>
      <c r="G57" s="125">
        <v>0</v>
      </c>
      <c r="H57" s="124">
        <f t="shared" si="19"/>
        <v>1.6095295083564494</v>
      </c>
      <c r="I57" s="125">
        <v>10</v>
      </c>
      <c r="J57" s="126">
        <f t="shared" si="20"/>
        <v>15.400000000000006</v>
      </c>
      <c r="K57" s="124">
        <f t="shared" si="21"/>
        <v>1.4485765575208045</v>
      </c>
      <c r="L57" s="127">
        <f t="shared" si="22"/>
        <v>6.3499246357076364E-2</v>
      </c>
      <c r="M57" s="124">
        <f t="shared" si="23"/>
        <v>1.8001718845999364</v>
      </c>
      <c r="N57" s="125">
        <v>59.1</v>
      </c>
      <c r="O57" s="125">
        <v>43.860999999999997</v>
      </c>
      <c r="P57" s="125">
        <f t="shared" si="24"/>
        <v>2.4256209019369428</v>
      </c>
      <c r="Q57" s="128">
        <f t="shared" si="25"/>
        <v>4.1042654855109016E-2</v>
      </c>
      <c r="R57" s="119"/>
    </row>
    <row r="58" spans="1:18" ht="15" customHeight="1" thickTop="1" x14ac:dyDescent="0.25">
      <c r="A58" s="7" t="s">
        <v>96</v>
      </c>
    </row>
    <row r="59" spans="1:18" ht="15" customHeight="1" x14ac:dyDescent="0.25">
      <c r="A59" s="7" t="s">
        <v>104</v>
      </c>
    </row>
    <row r="60" spans="1:18" ht="15" customHeight="1" x14ac:dyDescent="0.25">
      <c r="A60" s="7" t="s">
        <v>209</v>
      </c>
    </row>
    <row r="61" spans="1:18" ht="15" customHeight="1" x14ac:dyDescent="0.25">
      <c r="A61" s="7" t="s">
        <v>210</v>
      </c>
    </row>
    <row r="62" spans="1:18" ht="15" customHeight="1" x14ac:dyDescent="0.25">
      <c r="A62" s="7" t="s">
        <v>105</v>
      </c>
    </row>
    <row r="63" spans="1:18" ht="15" customHeight="1" x14ac:dyDescent="0.25">
      <c r="A63" s="7" t="s">
        <v>106</v>
      </c>
    </row>
    <row r="64" spans="1:18" ht="15" customHeight="1" x14ac:dyDescent="0.25">
      <c r="A64" s="7" t="s">
        <v>214</v>
      </c>
    </row>
  </sheetData>
  <phoneticPr fontId="2" type="noConversion"/>
  <printOptions horizontalCentered="1"/>
  <pageMargins left="0.5" right="0.5" top="0.61" bottom="0.56000000000000005" header="0.5" footer="0.5"/>
  <pageSetup scale="78"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118">
    <pageSetUpPr fitToPage="1"/>
  </sheetPr>
  <dimension ref="A1:Q62"/>
  <sheetViews>
    <sheetView zoomScaleNormal="100" workbookViewId="0">
      <pane ySplit="3" topLeftCell="A4" activePane="bottomLeft" state="frozen"/>
      <selection pane="bottomLeft"/>
    </sheetView>
  </sheetViews>
  <sheetFormatPr defaultColWidth="10.6640625" defaultRowHeight="13.2" x14ac:dyDescent="0.25"/>
  <cols>
    <col min="1" max="1" width="11.109375" style="7" customWidth="1"/>
    <col min="2" max="5" width="12.21875" style="7" customWidth="1"/>
    <col min="6" max="6" width="10.88671875" style="7" customWidth="1"/>
    <col min="7" max="9" width="12.21875" style="7" customWidth="1"/>
    <col min="10" max="10" width="13.88671875" style="7" customWidth="1"/>
    <col min="11" max="11" width="21.109375" style="7" customWidth="1"/>
    <col min="12" max="26" width="10.6640625" style="7" customWidth="1"/>
    <col min="27" max="16384" width="10.6640625" style="7"/>
  </cols>
  <sheetData>
    <row r="1" spans="1:17" ht="16.8" customHeight="1" thickBot="1" x14ac:dyDescent="0.3">
      <c r="A1" s="43" t="s">
        <v>177</v>
      </c>
      <c r="B1" s="129"/>
      <c r="C1" s="129"/>
      <c r="D1" s="129"/>
      <c r="E1" s="129"/>
      <c r="F1" s="43"/>
      <c r="G1" s="129"/>
      <c r="H1" s="43"/>
      <c r="I1" s="129"/>
      <c r="J1" s="129"/>
      <c r="K1" s="129"/>
    </row>
    <row r="2" spans="1:17" ht="36" customHeight="1" thickTop="1" x14ac:dyDescent="0.25">
      <c r="A2" s="112" t="s">
        <v>0</v>
      </c>
      <c r="B2" s="8" t="s">
        <v>100</v>
      </c>
      <c r="C2" s="8" t="s">
        <v>137</v>
      </c>
      <c r="D2" s="8" t="s">
        <v>4</v>
      </c>
      <c r="E2" s="62" t="s">
        <v>92</v>
      </c>
      <c r="F2" s="8" t="s">
        <v>6</v>
      </c>
      <c r="G2" s="100" t="s">
        <v>70</v>
      </c>
      <c r="H2" s="101"/>
      <c r="I2" s="101"/>
      <c r="J2" s="9" t="s">
        <v>138</v>
      </c>
      <c r="K2" s="8" t="s">
        <v>139</v>
      </c>
      <c r="L2" s="119"/>
      <c r="Q2" s="98"/>
    </row>
    <row r="3" spans="1:17" ht="16.8" customHeight="1" x14ac:dyDescent="0.25">
      <c r="A3" s="11"/>
      <c r="B3" s="12" t="s">
        <v>80</v>
      </c>
      <c r="C3" s="12" t="s">
        <v>80</v>
      </c>
      <c r="D3" s="12" t="s">
        <v>80</v>
      </c>
      <c r="E3" s="12" t="s">
        <v>80</v>
      </c>
      <c r="F3" s="12" t="s">
        <v>81</v>
      </c>
      <c r="G3" s="12" t="s">
        <v>80</v>
      </c>
      <c r="H3" s="12" t="s">
        <v>82</v>
      </c>
      <c r="I3" s="12" t="s">
        <v>83</v>
      </c>
      <c r="J3" s="12" t="s">
        <v>84</v>
      </c>
      <c r="K3" s="113" t="s">
        <v>86</v>
      </c>
      <c r="L3" s="163"/>
      <c r="M3" s="85"/>
      <c r="N3" s="85"/>
      <c r="O3" s="85"/>
      <c r="P3" s="85"/>
      <c r="Q3" s="85"/>
    </row>
    <row r="4" spans="1:17" ht="13.8" customHeight="1" x14ac:dyDescent="0.25">
      <c r="A4" s="13">
        <v>1970</v>
      </c>
      <c r="B4" s="15">
        <f>SUM('Dry black beans:Other dry beans'!B5)</f>
        <v>6.2434623299680991</v>
      </c>
      <c r="C4" s="15">
        <f>SUM('Dry black beans:Other dry beans'!D5)</f>
        <v>6.2434623299680991</v>
      </c>
      <c r="D4" s="15">
        <f>SUM('Dry black beans:Other dry beans'!F5)</f>
        <v>5.8688545901700131</v>
      </c>
      <c r="E4" s="15">
        <f>SUM('Dry black beans:Other dry beans'!H5)</f>
        <v>5.8688545901700131</v>
      </c>
      <c r="F4" s="15">
        <f t="shared" ref="F4:F45" si="0">100-(G4/B4*100)</f>
        <v>15.399999999999991</v>
      </c>
      <c r="G4" s="15">
        <f>SUM('Dry black beans:Other dry beans'!K5)</f>
        <v>5.2819691311530121</v>
      </c>
      <c r="H4" s="15">
        <f>SUM('Dry black beans:Other dry beans'!L5)</f>
        <v>0.23153837287246082</v>
      </c>
      <c r="I4" s="15">
        <f>SUM('Dry black beans:Other dry beans'!M5)</f>
        <v>6.5639971017478285</v>
      </c>
      <c r="J4" s="15">
        <f>SUM('Dry black beans:Other dry beans'!P5)</f>
        <v>8.9628672840415113</v>
      </c>
      <c r="K4" s="114">
        <f>SUM('Dry black beans:Other dry beans'!Q5)</f>
        <v>0.14876423282134946</v>
      </c>
      <c r="L4" s="119"/>
    </row>
    <row r="5" spans="1:17" ht="13.8" customHeight="1" x14ac:dyDescent="0.25">
      <c r="A5" s="19">
        <v>1971</v>
      </c>
      <c r="B5" s="21">
        <f>SUM('Dry black beans:Other dry beans'!B6)</f>
        <v>6.7562088080443248</v>
      </c>
      <c r="C5" s="21">
        <f>SUM('Dry black beans:Other dry beans'!D6)</f>
        <v>6.7562088080443248</v>
      </c>
      <c r="D5" s="21">
        <f>SUM('Dry black beans:Other dry beans'!F6)</f>
        <v>6.3508362795616655</v>
      </c>
      <c r="E5" s="21">
        <f>SUM('Dry black beans:Other dry beans'!H6)</f>
        <v>6.3508362795616655</v>
      </c>
      <c r="F5" s="21">
        <f t="shared" si="0"/>
        <v>15.400000000000006</v>
      </c>
      <c r="G5" s="21">
        <f>SUM('Dry black beans:Other dry beans'!K6)</f>
        <v>5.7157526516054986</v>
      </c>
      <c r="H5" s="21">
        <f>SUM('Dry black beans:Other dry beans'!L6)</f>
        <v>0.25055354089229581</v>
      </c>
      <c r="I5" s="21">
        <f>SUM('Dry black beans:Other dry beans'!M6)</f>
        <v>7.1030676075261407</v>
      </c>
      <c r="J5" s="21">
        <f>SUM('Dry black beans:Other dry beans'!P6)</f>
        <v>9.7031504381920719</v>
      </c>
      <c r="K5" s="115">
        <f>SUM('Dry black beans:Other dry beans'!Q6)</f>
        <v>0.16115574062622001</v>
      </c>
      <c r="L5" s="119"/>
    </row>
    <row r="6" spans="1:17" ht="13.8" customHeight="1" x14ac:dyDescent="0.25">
      <c r="A6" s="19">
        <v>1972</v>
      </c>
      <c r="B6" s="21">
        <f>SUM('Dry black beans:Other dry beans'!B7)</f>
        <v>5.7655331211647685</v>
      </c>
      <c r="C6" s="21">
        <f>SUM('Dry black beans:Other dry beans'!D7)</f>
        <v>5.7655331211647685</v>
      </c>
      <c r="D6" s="21">
        <f>SUM('Dry black beans:Other dry beans'!F7)</f>
        <v>5.419601133894882</v>
      </c>
      <c r="E6" s="21">
        <f>SUM('Dry black beans:Other dry beans'!H7)</f>
        <v>5.419601133894882</v>
      </c>
      <c r="F6" s="21">
        <f t="shared" si="0"/>
        <v>15.399999999999991</v>
      </c>
      <c r="G6" s="21">
        <f>SUM('Dry black beans:Other dry beans'!K7)</f>
        <v>4.8776410205053944</v>
      </c>
      <c r="H6" s="21">
        <f>SUM('Dry black beans:Other dry beans'!L7)</f>
        <v>0.21381440089886658</v>
      </c>
      <c r="I6" s="21">
        <f>SUM('Dry black beans:Other dry beans'!M7)</f>
        <v>6.0615313582824175</v>
      </c>
      <c r="J6" s="21">
        <f>SUM('Dry black beans:Other dry beans'!P7)</f>
        <v>8.3059234931780512</v>
      </c>
      <c r="K6" s="115">
        <f>SUM('Dry black beans:Other dry beans'!Q7)</f>
        <v>0.13721186729082438</v>
      </c>
      <c r="L6" s="119"/>
    </row>
    <row r="7" spans="1:17" ht="13.8" customHeight="1" x14ac:dyDescent="0.25">
      <c r="A7" s="19">
        <v>1973</v>
      </c>
      <c r="B7" s="21">
        <f>SUM('Dry black beans:Other dry beans'!B8)</f>
        <v>7.4392986832525363</v>
      </c>
      <c r="C7" s="21">
        <f>SUM('Dry black beans:Other dry beans'!D8)</f>
        <v>7.4392986832525363</v>
      </c>
      <c r="D7" s="21">
        <f>SUM('Dry black beans:Other dry beans'!F8)</f>
        <v>6.9929407622573834</v>
      </c>
      <c r="E7" s="21">
        <f>SUM('Dry black beans:Other dry beans'!H8)</f>
        <v>6.9929407622573834</v>
      </c>
      <c r="F7" s="21">
        <f t="shared" si="0"/>
        <v>15.399999999999991</v>
      </c>
      <c r="G7" s="21">
        <f>SUM('Dry black beans:Other dry beans'!K8)</f>
        <v>6.2936466860316465</v>
      </c>
      <c r="H7" s="21">
        <f>SUM('Dry black beans:Other dry beans'!L8)</f>
        <v>0.27588588212741466</v>
      </c>
      <c r="I7" s="21">
        <f>SUM('Dry black beans:Other dry beans'!M8)</f>
        <v>7.8212268153711406</v>
      </c>
      <c r="J7" s="21">
        <f>SUM('Dry black beans:Other dry beans'!P8)</f>
        <v>10.718314291697693</v>
      </c>
      <c r="K7" s="115">
        <f>SUM('Dry black beans:Other dry beans'!Q8)</f>
        <v>0.17701430651812428</v>
      </c>
      <c r="L7" s="119"/>
    </row>
    <row r="8" spans="1:17" ht="13.8" customHeight="1" x14ac:dyDescent="0.25">
      <c r="A8" s="19">
        <v>1974</v>
      </c>
      <c r="B8" s="21">
        <f>SUM('Dry black beans:Other dry beans'!B9)</f>
        <v>5.4818198506561426</v>
      </c>
      <c r="C8" s="21">
        <f>SUM('Dry black beans:Other dry beans'!D9)</f>
        <v>5.4818198506561426</v>
      </c>
      <c r="D8" s="21">
        <f>SUM('Dry black beans:Other dry beans'!F9)</f>
        <v>5.1529106596167749</v>
      </c>
      <c r="E8" s="21">
        <f>SUM('Dry black beans:Other dry beans'!H9)</f>
        <v>5.1529106596167749</v>
      </c>
      <c r="F8" s="21">
        <f t="shared" si="0"/>
        <v>15.400000000000006</v>
      </c>
      <c r="G8" s="21">
        <f>SUM('Dry black beans:Other dry beans'!K9)</f>
        <v>4.6376195936550966</v>
      </c>
      <c r="H8" s="21">
        <f>SUM('Dry black beans:Other dry beans'!L9)</f>
        <v>0.20329291369446995</v>
      </c>
      <c r="I8" s="21">
        <f>SUM('Dry black beans:Other dry beans'!M9)</f>
        <v>5.7632524567813768</v>
      </c>
      <c r="J8" s="21">
        <f>SUM('Dry black beans:Other dry beans'!P9)</f>
        <v>7.7338897341755395</v>
      </c>
      <c r="K8" s="115">
        <f>SUM('Dry black beans:Other dry beans'!Q9)</f>
        <v>0.13027762219976291</v>
      </c>
      <c r="L8" s="119"/>
    </row>
    <row r="9" spans="1:17" ht="13.8" customHeight="1" x14ac:dyDescent="0.25">
      <c r="A9" s="19">
        <v>1975</v>
      </c>
      <c r="B9" s="21">
        <f>SUM('Dry black beans:Other dry beans'!B10)</f>
        <v>6.8016663614736492</v>
      </c>
      <c r="C9" s="21">
        <f>SUM('Dry black beans:Other dry beans'!D10)</f>
        <v>6.8016663614736492</v>
      </c>
      <c r="D9" s="21">
        <f>SUM('Dry black beans:Other dry beans'!F10)</f>
        <v>6.3935663797852307</v>
      </c>
      <c r="E9" s="21">
        <f>SUM('Dry black beans:Other dry beans'!H10)</f>
        <v>6.3935663797852307</v>
      </c>
      <c r="F9" s="21">
        <f t="shared" si="0"/>
        <v>15.399999999999991</v>
      </c>
      <c r="G9" s="21">
        <f>SUM('Dry black beans:Other dry beans'!K10)</f>
        <v>5.754209741806708</v>
      </c>
      <c r="H9" s="21">
        <f>SUM('Dry black beans:Other dry beans'!L10)</f>
        <v>0.25223933114769126</v>
      </c>
      <c r="I9" s="21">
        <f>SUM('Dry black beans:Other dry beans'!M10)</f>
        <v>7.1508589183714744</v>
      </c>
      <c r="J9" s="21">
        <f>SUM('Dry black beans:Other dry beans'!P10)</f>
        <v>9.6841451638788261</v>
      </c>
      <c r="K9" s="115">
        <f>SUM('Dry black beans:Other dry beans'!Q10)</f>
        <v>0.16111616105280047</v>
      </c>
      <c r="L9" s="119"/>
    </row>
    <row r="10" spans="1:17" ht="13.8" customHeight="1" x14ac:dyDescent="0.25">
      <c r="A10" s="13">
        <v>1976</v>
      </c>
      <c r="B10" s="15">
        <f>SUM('Dry black beans:Other dry beans'!B11)</f>
        <v>6.2700114937724649</v>
      </c>
      <c r="C10" s="15">
        <f>SUM('Dry black beans:Other dry beans'!D11)</f>
        <v>6.2700114937724649</v>
      </c>
      <c r="D10" s="15">
        <f>SUM('Dry black beans:Other dry beans'!F11)</f>
        <v>5.893810804146117</v>
      </c>
      <c r="E10" s="15">
        <f>SUM('Dry black beans:Other dry beans'!H11)</f>
        <v>5.893810804146117</v>
      </c>
      <c r="F10" s="15">
        <f t="shared" si="0"/>
        <v>15.399999999999991</v>
      </c>
      <c r="G10" s="15">
        <f>SUM('Dry black beans:Other dry beans'!K11)</f>
        <v>5.3044297237315057</v>
      </c>
      <c r="H10" s="15">
        <f>SUM('Dry black beans:Other dry beans'!L11)</f>
        <v>0.23252294679370983</v>
      </c>
      <c r="I10" s="15">
        <f>SUM('Dry black beans:Other dry beans'!M11)</f>
        <v>6.5919092801282764</v>
      </c>
      <c r="J10" s="15">
        <f>SUM('Dry black beans:Other dry beans'!P11)</f>
        <v>8.9983225254117798</v>
      </c>
      <c r="K10" s="114">
        <f>SUM('Dry black beans:Other dry beans'!Q11)</f>
        <v>0.149877387429765</v>
      </c>
      <c r="L10" s="119"/>
    </row>
    <row r="11" spans="1:17" ht="13.8" customHeight="1" x14ac:dyDescent="0.25">
      <c r="A11" s="13">
        <v>1977</v>
      </c>
      <c r="B11" s="15">
        <f>SUM('Dry black beans:Other dry beans'!B12)</f>
        <v>6.6696212390700147</v>
      </c>
      <c r="C11" s="15">
        <f>SUM('Dry black beans:Other dry beans'!D12)</f>
        <v>6.6696212390700147</v>
      </c>
      <c r="D11" s="15">
        <f>SUM('Dry black beans:Other dry beans'!F12)</f>
        <v>6.2694439647258129</v>
      </c>
      <c r="E11" s="15">
        <f>SUM('Dry black beans:Other dry beans'!H12)</f>
        <v>6.2694439647258129</v>
      </c>
      <c r="F11" s="15">
        <f t="shared" si="0"/>
        <v>15.399999999999991</v>
      </c>
      <c r="G11" s="15">
        <f>SUM('Dry black beans:Other dry beans'!K12)</f>
        <v>5.6424995682532328</v>
      </c>
      <c r="H11" s="15">
        <f>SUM('Dry black beans:Other dry beans'!L12)</f>
        <v>0.24734244682753892</v>
      </c>
      <c r="I11" s="15">
        <f>SUM('Dry black beans:Other dry beans'!M12)</f>
        <v>7.0120346963373157</v>
      </c>
      <c r="J11" s="15">
        <f>SUM('Dry black beans:Other dry beans'!P12)</f>
        <v>9.5789127667980125</v>
      </c>
      <c r="K11" s="114">
        <f>SUM('Dry black beans:Other dry beans'!Q12)</f>
        <v>0.1585490438703141</v>
      </c>
      <c r="L11" s="119"/>
    </row>
    <row r="12" spans="1:17" ht="13.8" customHeight="1" x14ac:dyDescent="0.25">
      <c r="A12" s="13">
        <v>1978</v>
      </c>
      <c r="B12" s="15">
        <f>SUM('Dry black beans:Other dry beans'!B13)</f>
        <v>5.0632096027384019</v>
      </c>
      <c r="C12" s="15">
        <f>SUM('Dry black beans:Other dry beans'!D13)</f>
        <v>5.0632096027384019</v>
      </c>
      <c r="D12" s="15">
        <f>SUM('Dry black beans:Other dry beans'!F13)</f>
        <v>4.7594170265740985</v>
      </c>
      <c r="E12" s="15">
        <f>SUM('Dry black beans:Other dry beans'!H13)</f>
        <v>4.7594170265740985</v>
      </c>
      <c r="F12" s="15">
        <f t="shared" si="0"/>
        <v>15.399999999999991</v>
      </c>
      <c r="G12" s="15">
        <f>SUM('Dry black beans:Other dry beans'!K13)</f>
        <v>4.2834753239166883</v>
      </c>
      <c r="H12" s="15">
        <f>SUM('Dry black beans:Other dry beans'!L13)</f>
        <v>0.18776878132237537</v>
      </c>
      <c r="I12" s="15">
        <f>SUM('Dry black beans:Other dry beans'!M13)</f>
        <v>5.3231510660986814</v>
      </c>
      <c r="J12" s="15">
        <f>SUM('Dry black beans:Other dry beans'!P13)</f>
        <v>7.2434762847103595</v>
      </c>
      <c r="K12" s="114">
        <f>SUM('Dry black beans:Other dry beans'!Q13)</f>
        <v>0.1208006121459817</v>
      </c>
      <c r="L12" s="119"/>
    </row>
    <row r="13" spans="1:17" ht="13.8" customHeight="1" x14ac:dyDescent="0.25">
      <c r="A13" s="13">
        <v>1979</v>
      </c>
      <c r="B13" s="15">
        <f>SUM('Dry black beans:Other dry beans'!B14)</f>
        <v>5.6048719501995361</v>
      </c>
      <c r="C13" s="15">
        <f>SUM('Dry black beans:Other dry beans'!D14)</f>
        <v>5.6048719501995361</v>
      </c>
      <c r="D13" s="15">
        <f>SUM('Dry black beans:Other dry beans'!F14)</f>
        <v>5.2685796331875645</v>
      </c>
      <c r="E13" s="15">
        <f>SUM('Dry black beans:Other dry beans'!H14)</f>
        <v>5.2685796331875645</v>
      </c>
      <c r="F13" s="15">
        <f t="shared" si="0"/>
        <v>15.400000000000006</v>
      </c>
      <c r="G13" s="15">
        <f>SUM('Dry black beans:Other dry beans'!K14)</f>
        <v>4.7417216698688076</v>
      </c>
      <c r="H13" s="15">
        <f>SUM('Dry black beans:Other dry beans'!L14)</f>
        <v>0.20785629237781075</v>
      </c>
      <c r="I13" s="15">
        <f>SUM('Dry black beans:Other dry beans'!M14)</f>
        <v>5.892621960764747</v>
      </c>
      <c r="J13" s="15">
        <f>SUM('Dry black beans:Other dry beans'!P14)</f>
        <v>8.0437351483336048</v>
      </c>
      <c r="K13" s="114">
        <f>SUM('Dry black beans:Other dry beans'!Q14)</f>
        <v>0.13303800124803475</v>
      </c>
      <c r="L13" s="119"/>
    </row>
    <row r="14" spans="1:17" ht="13.8" customHeight="1" x14ac:dyDescent="0.25">
      <c r="A14" s="13">
        <v>1980</v>
      </c>
      <c r="B14" s="15">
        <f>SUM('Dry black beans:Other dry beans'!B15)</f>
        <v>5.3961653068875517</v>
      </c>
      <c r="C14" s="15">
        <f>SUM('Dry black beans:Other dry beans'!D15)</f>
        <v>5.3961653068875517</v>
      </c>
      <c r="D14" s="15">
        <f>SUM('Dry black beans:Other dry beans'!F15)</f>
        <v>5.0723953884742983</v>
      </c>
      <c r="E14" s="15">
        <f>SUM('Dry black beans:Other dry beans'!H15)</f>
        <v>5.0723953884742983</v>
      </c>
      <c r="F14" s="15">
        <f t="shared" si="0"/>
        <v>15.40000000000002</v>
      </c>
      <c r="G14" s="15">
        <f>SUM('Dry black beans:Other dry beans'!K15)</f>
        <v>4.5651558496268683</v>
      </c>
      <c r="H14" s="15">
        <f>SUM('Dry black beans:Other dry beans'!L15)</f>
        <v>0.20011642080556136</v>
      </c>
      <c r="I14" s="15">
        <f>SUM('Dry black beans:Other dry beans'!M15)</f>
        <v>5.6732004716272613</v>
      </c>
      <c r="J14" s="15">
        <f>SUM('Dry black beans:Other dry beans'!P15)</f>
        <v>7.65403087165339</v>
      </c>
      <c r="K14" s="114">
        <f>SUM('Dry black beans:Other dry beans'!Q15)</f>
        <v>0.12737957800261013</v>
      </c>
      <c r="L14" s="119"/>
    </row>
    <row r="15" spans="1:17" ht="13.8" customHeight="1" x14ac:dyDescent="0.25">
      <c r="A15" s="19">
        <v>1981</v>
      </c>
      <c r="B15" s="21">
        <f>SUM('Dry black beans:Other dry beans'!B16)</f>
        <v>5.4211762766573237</v>
      </c>
      <c r="C15" s="21">
        <f>SUM('Dry black beans:Other dry beans'!D16)</f>
        <v>5.4211762766573237</v>
      </c>
      <c r="D15" s="21">
        <f>SUM('Dry black beans:Other dry beans'!F16)</f>
        <v>5.0959057000578847</v>
      </c>
      <c r="E15" s="21">
        <f>SUM('Dry black beans:Other dry beans'!H16)</f>
        <v>5.0959057000578847</v>
      </c>
      <c r="F15" s="21">
        <f t="shared" si="0"/>
        <v>15.399999999999991</v>
      </c>
      <c r="G15" s="21">
        <f>SUM('Dry black beans:Other dry beans'!K16)</f>
        <v>4.5863151300520961</v>
      </c>
      <c r="H15" s="21">
        <f>SUM('Dry black beans:Other dry beans'!L16)</f>
        <v>0.20104395090639327</v>
      </c>
      <c r="I15" s="21">
        <f>SUM('Dry black beans:Other dry beans'!M16)</f>
        <v>5.699495486220794</v>
      </c>
      <c r="J15" s="21">
        <f>SUM('Dry black beans:Other dry beans'!P16)</f>
        <v>7.7855434428937249</v>
      </c>
      <c r="K15" s="115">
        <f>SUM('Dry black beans:Other dry beans'!Q16)</f>
        <v>0.12957098094705677</v>
      </c>
      <c r="L15" s="119"/>
    </row>
    <row r="16" spans="1:17" ht="13.8" customHeight="1" x14ac:dyDescent="0.25">
      <c r="A16" s="19">
        <v>1982</v>
      </c>
      <c r="B16" s="21">
        <f>SUM('Dry black beans:Other dry beans'!B17)</f>
        <v>7.3468000130835582</v>
      </c>
      <c r="C16" s="21">
        <f>SUM('Dry black beans:Other dry beans'!D17)</f>
        <v>7.3468000130835582</v>
      </c>
      <c r="D16" s="21">
        <f>SUM('Dry black beans:Other dry beans'!F17)</f>
        <v>6.9059920122985448</v>
      </c>
      <c r="E16" s="21">
        <f>SUM('Dry black beans:Other dry beans'!H17)</f>
        <v>6.9059920122985448</v>
      </c>
      <c r="F16" s="21">
        <f t="shared" si="0"/>
        <v>15.400000000000006</v>
      </c>
      <c r="G16" s="21">
        <f>SUM('Dry black beans:Other dry beans'!K17)</f>
        <v>6.21539281106869</v>
      </c>
      <c r="H16" s="21">
        <f>SUM('Dry black beans:Other dry beans'!L17)</f>
        <v>0.27245557527972336</v>
      </c>
      <c r="I16" s="21">
        <f>SUM('Dry black beans:Other dry beans'!M17)</f>
        <v>7.7239793313925187</v>
      </c>
      <c r="J16" s="21">
        <f>SUM('Dry black beans:Other dry beans'!P17)</f>
        <v>10.587576451759201</v>
      </c>
      <c r="K16" s="115">
        <f>SUM('Dry black beans:Other dry beans'!Q17)</f>
        <v>0.17592866775174537</v>
      </c>
      <c r="L16" s="119"/>
    </row>
    <row r="17" spans="1:12" ht="13.8" customHeight="1" x14ac:dyDescent="0.25">
      <c r="A17" s="19">
        <v>1983</v>
      </c>
      <c r="B17" s="21">
        <f>SUM('Dry black beans:Other dry beans'!B18)</f>
        <v>6.2475874517584735</v>
      </c>
      <c r="C17" s="21">
        <f>SUM('Dry black beans:Other dry beans'!D18)</f>
        <v>6.2475874517584735</v>
      </c>
      <c r="D17" s="21">
        <f>SUM('Dry black beans:Other dry beans'!F18)</f>
        <v>5.8727322046529657</v>
      </c>
      <c r="E17" s="21">
        <f>SUM('Dry black beans:Other dry beans'!H18)</f>
        <v>5.8727322046529657</v>
      </c>
      <c r="F17" s="21">
        <f t="shared" si="0"/>
        <v>15.400000000000006</v>
      </c>
      <c r="G17" s="21">
        <f>SUM('Dry black beans:Other dry beans'!K18)</f>
        <v>5.2854589841876685</v>
      </c>
      <c r="H17" s="21">
        <f>SUM('Dry black beans:Other dry beans'!L18)</f>
        <v>0.23169135273151426</v>
      </c>
      <c r="I17" s="21">
        <f>SUM('Dry black beans:Other dry beans'!M18)</f>
        <v>6.5683340042620637</v>
      </c>
      <c r="J17" s="21">
        <f>SUM('Dry black beans:Other dry beans'!P18)</f>
        <v>8.9723143528120026</v>
      </c>
      <c r="K17" s="115">
        <f>SUM('Dry black beans:Other dry beans'!Q18)</f>
        <v>0.14910421805526292</v>
      </c>
      <c r="L17" s="119"/>
    </row>
    <row r="18" spans="1:12" ht="13.8" customHeight="1" x14ac:dyDescent="0.25">
      <c r="A18" s="19">
        <v>1984</v>
      </c>
      <c r="B18" s="21">
        <f>SUM('Dry black beans:Other dry beans'!B19)</f>
        <v>5.4073102036404741</v>
      </c>
      <c r="C18" s="21">
        <f>SUM('Dry black beans:Other dry beans'!D19)</f>
        <v>5.4073102036404741</v>
      </c>
      <c r="D18" s="21">
        <f>SUM('Dry black beans:Other dry beans'!F19)</f>
        <v>5.0828715914220464</v>
      </c>
      <c r="E18" s="21">
        <f>SUM('Dry black beans:Other dry beans'!H19)</f>
        <v>5.0828715914220464</v>
      </c>
      <c r="F18" s="21">
        <f t="shared" si="0"/>
        <v>15.400000000000006</v>
      </c>
      <c r="G18" s="21">
        <f>SUM('Dry black beans:Other dry beans'!K19)</f>
        <v>4.574584432279841</v>
      </c>
      <c r="H18" s="21">
        <f>SUM('Dry black beans:Other dry beans'!L19)</f>
        <v>0.2005297285382944</v>
      </c>
      <c r="I18" s="21">
        <f>SUM('Dry black beans:Other dry beans'!M19)</f>
        <v>5.6849175391963778</v>
      </c>
      <c r="J18" s="21">
        <f>SUM('Dry black beans:Other dry beans'!P19)</f>
        <v>7.7318337165250295</v>
      </c>
      <c r="K18" s="115">
        <f>SUM('Dry black beans:Other dry beans'!Q19)</f>
        <v>0.12845200751533634</v>
      </c>
      <c r="L18" s="119"/>
    </row>
    <row r="19" spans="1:12" ht="13.8" customHeight="1" x14ac:dyDescent="0.25">
      <c r="A19" s="19">
        <v>1985</v>
      </c>
      <c r="B19" s="21">
        <f>SUM('Dry black beans:Other dry beans'!B20)</f>
        <v>6.9119035808102636</v>
      </c>
      <c r="C19" s="21">
        <f>SUM('Dry black beans:Other dry beans'!D20)</f>
        <v>6.9119035808102636</v>
      </c>
      <c r="D19" s="21">
        <f>SUM('Dry black beans:Other dry beans'!F20)</f>
        <v>6.4971893659616482</v>
      </c>
      <c r="E19" s="21">
        <f>SUM('Dry black beans:Other dry beans'!H20)</f>
        <v>6.4971893659616482</v>
      </c>
      <c r="F19" s="21">
        <f t="shared" si="0"/>
        <v>15.400000000000006</v>
      </c>
      <c r="G19" s="21">
        <f>SUM('Dry black beans:Other dry beans'!K20)</f>
        <v>5.8474704293654831</v>
      </c>
      <c r="H19" s="21">
        <f>SUM('Dry black beans:Other dry beans'!L20)</f>
        <v>0.25632747087629515</v>
      </c>
      <c r="I19" s="21">
        <f>SUM('Dry black beans:Other dry beans'!M20)</f>
        <v>7.2667556356075291</v>
      </c>
      <c r="J19" s="21">
        <f>SUM('Dry black beans:Other dry beans'!P20)</f>
        <v>9.949289246896079</v>
      </c>
      <c r="K19" s="115">
        <f>SUM('Dry black beans:Other dry beans'!Q20)</f>
        <v>0.16492487356246205</v>
      </c>
      <c r="L19" s="119"/>
    </row>
    <row r="20" spans="1:12" ht="13.8" customHeight="1" x14ac:dyDescent="0.25">
      <c r="A20" s="13">
        <v>1986</v>
      </c>
      <c r="B20" s="15">
        <f>SUM('Dry black beans:Other dry beans'!B21)</f>
        <v>6.3581606699156721</v>
      </c>
      <c r="C20" s="15">
        <f>SUM('Dry black beans:Other dry beans'!D21)</f>
        <v>6.3581606699156721</v>
      </c>
      <c r="D20" s="15">
        <f>SUM('Dry black beans:Other dry beans'!F21)</f>
        <v>5.9766710297207322</v>
      </c>
      <c r="E20" s="15">
        <f>SUM('Dry black beans:Other dry beans'!H21)</f>
        <v>5.9766710297207322</v>
      </c>
      <c r="F20" s="15">
        <f t="shared" si="0"/>
        <v>15.399999999999991</v>
      </c>
      <c r="G20" s="15">
        <f>SUM('Dry black beans:Other dry beans'!K21)</f>
        <v>5.3790039267486591</v>
      </c>
      <c r="H20" s="15">
        <f>SUM('Dry black beans:Other dry beans'!L21)</f>
        <v>0.23579195295336586</v>
      </c>
      <c r="I20" s="15">
        <f>SUM('Dry black beans:Other dry beans'!M21)</f>
        <v>6.6845839702514454</v>
      </c>
      <c r="J20" s="15">
        <f>SUM('Dry black beans:Other dry beans'!P21)</f>
        <v>9.1136875996244804</v>
      </c>
      <c r="K20" s="114">
        <f>SUM('Dry black beans:Other dry beans'!Q21)</f>
        <v>0.15216472191890607</v>
      </c>
      <c r="L20" s="119"/>
    </row>
    <row r="21" spans="1:12" ht="13.8" customHeight="1" x14ac:dyDescent="0.25">
      <c r="A21" s="13">
        <v>1987</v>
      </c>
      <c r="B21" s="15">
        <f>SUM('Dry black beans:Other dry beans'!B22)</f>
        <v>5.3834631565104329</v>
      </c>
      <c r="C21" s="15">
        <f>SUM('Dry black beans:Other dry beans'!D22)</f>
        <v>5.3834631565104329</v>
      </c>
      <c r="D21" s="15">
        <f>SUM('Dry black beans:Other dry beans'!F22)</f>
        <v>5.0604553671198058</v>
      </c>
      <c r="E21" s="15">
        <f>SUM('Dry black beans:Other dry beans'!H22)</f>
        <v>5.0604553671198058</v>
      </c>
      <c r="F21" s="15">
        <f t="shared" si="0"/>
        <v>15.40000000000002</v>
      </c>
      <c r="G21" s="15">
        <f>SUM('Dry black beans:Other dry beans'!K22)</f>
        <v>4.5544098304078258</v>
      </c>
      <c r="H21" s="15">
        <f>SUM('Dry black beans:Other dry beans'!L22)</f>
        <v>0.19964536242883621</v>
      </c>
      <c r="I21" s="15">
        <f>SUM('Dry black beans:Other dry beans'!M22)</f>
        <v>5.6598462021762916</v>
      </c>
      <c r="J21" s="15">
        <f>SUM('Dry black beans:Other dry beans'!P22)</f>
        <v>7.804681055762563</v>
      </c>
      <c r="K21" s="114">
        <f>SUM('Dry black beans:Other dry beans'!Q22)</f>
        <v>0.12872822088338659</v>
      </c>
      <c r="L21" s="119"/>
    </row>
    <row r="22" spans="1:12" ht="13.8" customHeight="1" x14ac:dyDescent="0.25">
      <c r="A22" s="13">
        <v>1988</v>
      </c>
      <c r="B22" s="15">
        <f>SUM('Dry black beans:Other dry beans'!B23)</f>
        <v>6.846721474188211</v>
      </c>
      <c r="C22" s="15">
        <f>SUM('Dry black beans:Other dry beans'!D23)</f>
        <v>6.846721474188211</v>
      </c>
      <c r="D22" s="15">
        <f>SUM('Dry black beans:Other dry beans'!F23)</f>
        <v>6.4359181857369183</v>
      </c>
      <c r="E22" s="15">
        <f>SUM('Dry black beans:Other dry beans'!H23)</f>
        <v>6.4359181857369183</v>
      </c>
      <c r="F22" s="15">
        <f t="shared" si="0"/>
        <v>15.399999999999977</v>
      </c>
      <c r="G22" s="15">
        <f>SUM('Dry black beans:Other dry beans'!K23)</f>
        <v>5.7923263671632279</v>
      </c>
      <c r="H22" s="15">
        <f>SUM('Dry black beans:Other dry beans'!L23)</f>
        <v>0.25391019691674421</v>
      </c>
      <c r="I22" s="15">
        <f>SUM('Dry black beans:Other dry beans'!M23)</f>
        <v>7.1982271274912391</v>
      </c>
      <c r="J22" s="15">
        <f>SUM('Dry black beans:Other dry beans'!P23)</f>
        <v>9.8981736857014138</v>
      </c>
      <c r="K22" s="114">
        <f>SUM('Dry black beans:Other dry beans'!Q23)</f>
        <v>0.16461361530440188</v>
      </c>
      <c r="L22" s="119"/>
    </row>
    <row r="23" spans="1:12" ht="13.8" customHeight="1" x14ac:dyDescent="0.25">
      <c r="A23" s="13">
        <v>1989</v>
      </c>
      <c r="B23" s="15">
        <f>SUM('Dry black beans:Other dry beans'!B24)</f>
        <v>5.4196171847655688</v>
      </c>
      <c r="C23" s="15">
        <f>SUM('Dry black beans:Other dry beans'!D24)</f>
        <v>5.4196171847655688</v>
      </c>
      <c r="D23" s="15">
        <f>SUM('Dry black beans:Other dry beans'!F24)</f>
        <v>5.0944401536796349</v>
      </c>
      <c r="E23" s="15">
        <f>SUM('Dry black beans:Other dry beans'!H24)</f>
        <v>5.0944401536796349</v>
      </c>
      <c r="F23" s="15">
        <f t="shared" si="0"/>
        <v>15.399999999999991</v>
      </c>
      <c r="G23" s="15">
        <f>SUM('Dry black beans:Other dry beans'!K24)</f>
        <v>4.5849961383116717</v>
      </c>
      <c r="H23" s="15">
        <f>SUM('Dry black beans:Other dry beans'!L24)</f>
        <v>0.20098613209037464</v>
      </c>
      <c r="I23" s="15">
        <f>SUM('Dry black beans:Other dry beans'!M24)</f>
        <v>5.6978563516960756</v>
      </c>
      <c r="J23" s="15">
        <f>SUM('Dry black beans:Other dry beans'!P24)</f>
        <v>7.7537895325804582</v>
      </c>
      <c r="K23" s="114">
        <f>SUM('Dry black beans:Other dry beans'!Q24)</f>
        <v>0.12960642223541563</v>
      </c>
      <c r="L23" s="119"/>
    </row>
    <row r="24" spans="1:12" ht="13.8" customHeight="1" x14ac:dyDescent="0.25">
      <c r="A24" s="13">
        <v>1990</v>
      </c>
      <c r="B24" s="15">
        <f>SUM('Dry black beans:Other dry beans'!B25)</f>
        <v>6.7297519178975627</v>
      </c>
      <c r="C24" s="15">
        <f>SUM('Dry black beans:Other dry beans'!D25)</f>
        <v>6.7297519178975627</v>
      </c>
      <c r="D24" s="15">
        <f>SUM('Dry black beans:Other dry beans'!F25)</f>
        <v>6.325966802823709</v>
      </c>
      <c r="E24" s="15">
        <f>SUM('Dry black beans:Other dry beans'!H25)</f>
        <v>6.325966802823709</v>
      </c>
      <c r="F24" s="15">
        <f t="shared" si="0"/>
        <v>15.399999999999991</v>
      </c>
      <c r="G24" s="15">
        <f>SUM('Dry black beans:Other dry beans'!K25)</f>
        <v>5.6933701225413387</v>
      </c>
      <c r="H24" s="15">
        <f>SUM('Dry black beans:Other dry beans'!L25)</f>
        <v>0.24957238893331893</v>
      </c>
      <c r="I24" s="15">
        <f>SUM('Dry black beans:Other dry beans'!M25)</f>
        <v>7.0752524400651247</v>
      </c>
      <c r="J24" s="15">
        <f>SUM('Dry black beans:Other dry beans'!P25)</f>
        <v>9.7156891445142648</v>
      </c>
      <c r="K24" s="114">
        <f>SUM('Dry black beans:Other dry beans'!Q25)</f>
        <v>0.161487241448625</v>
      </c>
      <c r="L24" s="119"/>
    </row>
    <row r="25" spans="1:12" ht="13.8" customHeight="1" x14ac:dyDescent="0.25">
      <c r="A25" s="19">
        <v>1991</v>
      </c>
      <c r="B25" s="21">
        <f>SUM('Dry black beans:Other dry beans'!B26)</f>
        <v>7.3472251970059066</v>
      </c>
      <c r="C25" s="21">
        <f>SUM('Dry black beans:Other dry beans'!D26)</f>
        <v>7.3472251970059066</v>
      </c>
      <c r="D25" s="21">
        <f>SUM('Dry black beans:Other dry beans'!F26)</f>
        <v>6.906391685185552</v>
      </c>
      <c r="E25" s="21">
        <f>SUM('Dry black beans:Other dry beans'!H26)</f>
        <v>6.906391685185552</v>
      </c>
      <c r="F25" s="21">
        <f t="shared" si="0"/>
        <v>15.400000000000006</v>
      </c>
      <c r="G25" s="21">
        <f>SUM('Dry black beans:Other dry beans'!K26)</f>
        <v>6.2157525166669965</v>
      </c>
      <c r="H25" s="21">
        <f>SUM('Dry black beans:Other dry beans'!L26)</f>
        <v>0.27247134319636152</v>
      </c>
      <c r="I25" s="21">
        <f>SUM('Dry black beans:Other dry beans'!M26)</f>
        <v>7.7244263439452503</v>
      </c>
      <c r="J25" s="21">
        <f>SUM('Dry black beans:Other dry beans'!P26)</f>
        <v>10.599196235560633</v>
      </c>
      <c r="K25" s="115">
        <f>SUM('Dry black beans:Other dry beans'!Q26)</f>
        <v>0.17622297680880467</v>
      </c>
      <c r="L25" s="119"/>
    </row>
    <row r="26" spans="1:12" ht="13.8" customHeight="1" x14ac:dyDescent="0.25">
      <c r="A26" s="19">
        <v>1992</v>
      </c>
      <c r="B26" s="21">
        <f>SUM('Dry black beans:Other dry beans'!B27)</f>
        <v>7.818735717216895</v>
      </c>
      <c r="C26" s="21">
        <f>SUM('Dry black beans:Other dry beans'!D27)</f>
        <v>7.818735717216895</v>
      </c>
      <c r="D26" s="21">
        <f>SUM('Dry black beans:Other dry beans'!F27)</f>
        <v>7.3496115741838812</v>
      </c>
      <c r="E26" s="21">
        <f>SUM('Dry black beans:Other dry beans'!H27)</f>
        <v>7.3496115741838812</v>
      </c>
      <c r="F26" s="21">
        <f t="shared" si="0"/>
        <v>15.40000000000002</v>
      </c>
      <c r="G26" s="21">
        <f>SUM('Dry black beans:Other dry beans'!K27)</f>
        <v>6.6146504167654925</v>
      </c>
      <c r="H26" s="21">
        <f>SUM('Dry black beans:Other dry beans'!L27)</f>
        <v>0.28995727854314485</v>
      </c>
      <c r="I26" s="21">
        <f>SUM('Dry black beans:Other dry beans'!M27)</f>
        <v>8.2201438680588854</v>
      </c>
      <c r="J26" s="21">
        <f>SUM('Dry black beans:Other dry beans'!P27)</f>
        <v>11.322572960844989</v>
      </c>
      <c r="K26" s="115">
        <f>SUM('Dry black beans:Other dry beans'!Q27)</f>
        <v>0.18780555173695759</v>
      </c>
      <c r="L26" s="119"/>
    </row>
    <row r="27" spans="1:12" ht="13.8" customHeight="1" x14ac:dyDescent="0.25">
      <c r="A27" s="19">
        <v>1993</v>
      </c>
      <c r="B27" s="21">
        <f>SUM('Dry black beans:Other dry beans'!B28)</f>
        <v>7.2263406140998114</v>
      </c>
      <c r="C27" s="21">
        <f>SUM('Dry black beans:Other dry beans'!D28)</f>
        <v>7.2263406140998114</v>
      </c>
      <c r="D27" s="21">
        <f>SUM('Dry black beans:Other dry beans'!F28)</f>
        <v>6.7927601772538226</v>
      </c>
      <c r="E27" s="21">
        <f>SUM('Dry black beans:Other dry beans'!H28)</f>
        <v>6.7927601772538226</v>
      </c>
      <c r="F27" s="21">
        <f t="shared" si="0"/>
        <v>15.400000000000006</v>
      </c>
      <c r="G27" s="21">
        <f>SUM('Dry black beans:Other dry beans'!K28)</f>
        <v>6.1134841595284399</v>
      </c>
      <c r="H27" s="21">
        <f>SUM('Dry black beans:Other dry beans'!L28)</f>
        <v>0.26798834671905492</v>
      </c>
      <c r="I27" s="21">
        <f>SUM('Dry black beans:Other dry beans'!M28)</f>
        <v>7.5973356353118477</v>
      </c>
      <c r="J27" s="21">
        <f>SUM('Dry black beans:Other dry beans'!P28)</f>
        <v>10.44962571430133</v>
      </c>
      <c r="K27" s="115">
        <f>SUM('Dry black beans:Other dry beans'!Q28)</f>
        <v>0.17379052828187438</v>
      </c>
      <c r="L27" s="119"/>
    </row>
    <row r="28" spans="1:12" ht="13.8" customHeight="1" x14ac:dyDescent="0.25">
      <c r="A28" s="19">
        <v>1994</v>
      </c>
      <c r="B28" s="21">
        <f>SUM('Dry black beans:Other dry beans'!B29)</f>
        <v>7.708408928979404</v>
      </c>
      <c r="C28" s="21">
        <f>SUM('Dry black beans:Other dry beans'!D29)</f>
        <v>7.708408928979404</v>
      </c>
      <c r="D28" s="21">
        <f>SUM('Dry black beans:Other dry beans'!F29)</f>
        <v>7.2459043932406395</v>
      </c>
      <c r="E28" s="21">
        <f>SUM('Dry black beans:Other dry beans'!H29)</f>
        <v>7.2459043932406395</v>
      </c>
      <c r="F28" s="21">
        <f t="shared" si="0"/>
        <v>15.40000000000002</v>
      </c>
      <c r="G28" s="21">
        <f>SUM('Dry black beans:Other dry beans'!K29)</f>
        <v>6.5213139539165743</v>
      </c>
      <c r="H28" s="21">
        <f>SUM('Dry black beans:Other dry beans'!L29)</f>
        <v>0.28586581715798681</v>
      </c>
      <c r="I28" s="21">
        <f>SUM('Dry black beans:Other dry beans'!M29)</f>
        <v>8.104152983520347</v>
      </c>
      <c r="J28" s="21">
        <f>SUM('Dry black beans:Other dry beans'!P29)</f>
        <v>11.16090571592906</v>
      </c>
      <c r="K28" s="115">
        <f>SUM('Dry black beans:Other dry beans'!Q29)</f>
        <v>0.18475488105172153</v>
      </c>
      <c r="L28" s="119"/>
    </row>
    <row r="29" spans="1:12" ht="13.8" customHeight="1" x14ac:dyDescent="0.25">
      <c r="A29" s="19">
        <v>1995</v>
      </c>
      <c r="B29" s="21">
        <f>SUM('Dry black beans:Other dry beans'!B30)</f>
        <v>7.5058228574055201</v>
      </c>
      <c r="C29" s="21">
        <f>SUM('Dry black beans:Other dry beans'!D30)</f>
        <v>7.5058228574055201</v>
      </c>
      <c r="D29" s="21">
        <f>SUM('Dry black beans:Other dry beans'!F30)</f>
        <v>7.0554734859611896</v>
      </c>
      <c r="E29" s="21">
        <f>SUM('Dry black beans:Other dry beans'!H30)</f>
        <v>7.0554734859611896</v>
      </c>
      <c r="F29" s="21">
        <f t="shared" si="0"/>
        <v>15.399999999999991</v>
      </c>
      <c r="G29" s="21">
        <f>SUM('Dry black beans:Other dry beans'!K30)</f>
        <v>6.3499261373650704</v>
      </c>
      <c r="H29" s="21">
        <f>SUM('Dry black beans:Other dry beans'!L30)</f>
        <v>0.27835292656942778</v>
      </c>
      <c r="I29" s="21">
        <f>SUM('Dry black beans:Other dry beans'!M30)</f>
        <v>7.8911662917799923</v>
      </c>
      <c r="J29" s="21">
        <f>SUM('Dry black beans:Other dry beans'!P30)</f>
        <v>10.844745880872907</v>
      </c>
      <c r="K29" s="115">
        <f>SUM('Dry black beans:Other dry beans'!Q30)</f>
        <v>0.18000858935834821</v>
      </c>
      <c r="L29" s="119"/>
    </row>
    <row r="30" spans="1:12" ht="13.8" customHeight="1" x14ac:dyDescent="0.25">
      <c r="A30" s="13">
        <v>1996</v>
      </c>
      <c r="B30" s="15">
        <f>SUM('Dry black beans:Other dry beans'!B31)</f>
        <v>7.4347286203522938</v>
      </c>
      <c r="C30" s="15">
        <f>SUM('Dry black beans:Other dry beans'!D31)</f>
        <v>7.4347286203522938</v>
      </c>
      <c r="D30" s="15">
        <f>SUM('Dry black beans:Other dry beans'!F31)</f>
        <v>6.9886449031311564</v>
      </c>
      <c r="E30" s="15">
        <f>SUM('Dry black beans:Other dry beans'!H31)</f>
        <v>6.9886449031311564</v>
      </c>
      <c r="F30" s="15">
        <f t="shared" si="0"/>
        <v>15.40000000000002</v>
      </c>
      <c r="G30" s="15">
        <f>SUM('Dry black beans:Other dry beans'!K31)</f>
        <v>6.2897804128180397</v>
      </c>
      <c r="H30" s="15">
        <f>SUM('Dry black beans:Other dry beans'!L31)</f>
        <v>0.27571640165777711</v>
      </c>
      <c r="I30" s="15">
        <f>SUM('Dry black beans:Other dry beans'!M31)</f>
        <v>7.8164221287971518</v>
      </c>
      <c r="J30" s="15">
        <f>SUM('Dry black beans:Other dry beans'!P31)</f>
        <v>10.717351434274855</v>
      </c>
      <c r="K30" s="114">
        <f>SUM('Dry black beans:Other dry beans'!Q31)</f>
        <v>0.17872680307981384</v>
      </c>
      <c r="L30" s="119"/>
    </row>
    <row r="31" spans="1:12" ht="13.8" customHeight="1" x14ac:dyDescent="0.25">
      <c r="A31" s="13">
        <v>1997</v>
      </c>
      <c r="B31" s="15">
        <f>SUM('Dry black beans:Other dry beans'!B32)</f>
        <v>7.3966004878251361</v>
      </c>
      <c r="C31" s="15">
        <f>SUM('Dry black beans:Other dry beans'!D32)</f>
        <v>7.3966004878251361</v>
      </c>
      <c r="D31" s="15">
        <f>SUM('Dry black beans:Other dry beans'!F32)</f>
        <v>6.9528044585556277</v>
      </c>
      <c r="E31" s="15">
        <f>SUM('Dry black beans:Other dry beans'!H32)</f>
        <v>6.9528044585556277</v>
      </c>
      <c r="F31" s="15">
        <f t="shared" si="0"/>
        <v>15.400000000000006</v>
      </c>
      <c r="G31" s="15">
        <f>SUM('Dry black beans:Other dry beans'!K32)</f>
        <v>6.2575240127000651</v>
      </c>
      <c r="H31" s="15">
        <f>SUM('Dry black beans:Other dry beans'!L32)</f>
        <v>0.27430242247452341</v>
      </c>
      <c r="I31" s="15">
        <f>SUM('Dry black beans:Other dry beans'!M32)</f>
        <v>7.7763365259415007</v>
      </c>
      <c r="J31" s="15">
        <f>SUM('Dry black beans:Other dry beans'!P32)</f>
        <v>10.699895874728627</v>
      </c>
      <c r="K31" s="114">
        <f>SUM('Dry black beans:Other dry beans'!Q32)</f>
        <v>0.17777520390259657</v>
      </c>
      <c r="L31" s="119"/>
    </row>
    <row r="32" spans="1:12" ht="13.8" customHeight="1" x14ac:dyDescent="0.25">
      <c r="A32" s="13">
        <v>1998</v>
      </c>
      <c r="B32" s="15">
        <f>SUM('Dry black beans:Other dry beans'!B33)</f>
        <v>7.2593099095183762</v>
      </c>
      <c r="C32" s="15">
        <f>SUM('Dry black beans:Other dry beans'!D33)</f>
        <v>7.2593099095183762</v>
      </c>
      <c r="D32" s="15">
        <f>SUM('Dry black beans:Other dry beans'!F33)</f>
        <v>6.8237513149472742</v>
      </c>
      <c r="E32" s="15">
        <f>SUM('Dry black beans:Other dry beans'!H33)</f>
        <v>6.8237513149472742</v>
      </c>
      <c r="F32" s="15">
        <f t="shared" si="0"/>
        <v>15.399999999999977</v>
      </c>
      <c r="G32" s="15">
        <f>SUM('Dry black beans:Other dry beans'!K33)</f>
        <v>6.1413761834525475</v>
      </c>
      <c r="H32" s="15">
        <f>SUM('Dry black beans:Other dry beans'!L33)</f>
        <v>0.26921101078148146</v>
      </c>
      <c r="I32" s="15">
        <f>SUM('Dry black beans:Other dry beans'!M33)</f>
        <v>7.6319975501496096</v>
      </c>
      <c r="J32" s="15">
        <f>SUM('Dry black beans:Other dry beans'!P33)</f>
        <v>10.48381653828574</v>
      </c>
      <c r="K32" s="114">
        <f>SUM('Dry black beans:Other dry beans'!Q33)</f>
        <v>0.17477023691792462</v>
      </c>
      <c r="L32" s="119"/>
    </row>
    <row r="33" spans="1:12" ht="13.8" customHeight="1" x14ac:dyDescent="0.25">
      <c r="A33" s="13">
        <v>1999</v>
      </c>
      <c r="B33" s="15">
        <f>SUM('Dry black beans:Other dry beans'!B34)</f>
        <v>7.801910152347876</v>
      </c>
      <c r="C33" s="15">
        <f>SUM('Dry black beans:Other dry beans'!D34)</f>
        <v>7.801910152347876</v>
      </c>
      <c r="D33" s="15">
        <f>SUM('Dry black beans:Other dry beans'!F34)</f>
        <v>7.3337955432070041</v>
      </c>
      <c r="E33" s="15">
        <f>SUM('Dry black beans:Other dry beans'!H34)</f>
        <v>7.3337955432070041</v>
      </c>
      <c r="F33" s="15">
        <f t="shared" si="0"/>
        <v>15.400000000000006</v>
      </c>
      <c r="G33" s="15">
        <f>SUM('Dry black beans:Other dry beans'!K34)</f>
        <v>6.6004159888863025</v>
      </c>
      <c r="H33" s="15">
        <f>SUM('Dry black beans:Other dry beans'!L34)</f>
        <v>0.28933330362241327</v>
      </c>
      <c r="I33" s="15">
        <f>SUM('Dry black beans:Other dry beans'!M34)</f>
        <v>8.2024544910436052</v>
      </c>
      <c r="J33" s="15">
        <f>SUM('Dry black beans:Other dry beans'!P34)</f>
        <v>11.229682953991258</v>
      </c>
      <c r="K33" s="114">
        <f>SUM('Dry black beans:Other dry beans'!Q34)</f>
        <v>0.18770540628506763</v>
      </c>
      <c r="L33" s="119"/>
    </row>
    <row r="34" spans="1:12" ht="13.8" customHeight="1" x14ac:dyDescent="0.25">
      <c r="A34" s="13">
        <v>2000</v>
      </c>
      <c r="B34" s="15">
        <f>SUM('Dry black beans:Other dry beans'!B35)</f>
        <v>7.6832577048355972</v>
      </c>
      <c r="C34" s="15">
        <f>SUM('Dry black beans:Other dry beans'!D35)</f>
        <v>7.6832577048355972</v>
      </c>
      <c r="D34" s="15">
        <f>SUM('Dry black beans:Other dry beans'!F35)</f>
        <v>7.2222622425454608</v>
      </c>
      <c r="E34" s="15">
        <f>SUM('Dry black beans:Other dry beans'!H35)</f>
        <v>7.2222622425454608</v>
      </c>
      <c r="F34" s="15">
        <f t="shared" si="0"/>
        <v>15.400000000000006</v>
      </c>
      <c r="G34" s="15">
        <f>SUM('Dry black beans:Other dry beans'!K35)</f>
        <v>6.5000360182909152</v>
      </c>
      <c r="H34" s="15">
        <f>SUM('Dry black beans:Other dry beans'!L35)</f>
        <v>0.2849330857333004</v>
      </c>
      <c r="I34" s="15">
        <f>SUM('Dry black beans:Other dry beans'!M35)</f>
        <v>8.0777105139962</v>
      </c>
      <c r="J34" s="15">
        <f>SUM('Dry black beans:Other dry beans'!P35)</f>
        <v>11.083312827681929</v>
      </c>
      <c r="K34" s="114">
        <f>SUM('Dry black beans:Other dry beans'!Q35)</f>
        <v>0.18501440588295795</v>
      </c>
      <c r="L34" s="119"/>
    </row>
    <row r="35" spans="1:12" ht="13.8" customHeight="1" x14ac:dyDescent="0.25">
      <c r="A35" s="19">
        <v>2001</v>
      </c>
      <c r="B35" s="21">
        <f>SUM('Dry black beans:Other dry beans'!B36)</f>
        <v>7.0416839478880968</v>
      </c>
      <c r="C35" s="21">
        <f>SUM('Dry black beans:Other dry beans'!D36)</f>
        <v>7.0416839478880968</v>
      </c>
      <c r="D35" s="21">
        <f>SUM('Dry black beans:Other dry beans'!F36)</f>
        <v>6.6191829110148115</v>
      </c>
      <c r="E35" s="21">
        <f>SUM('Dry black beans:Other dry beans'!H36)</f>
        <v>6.6191829110148115</v>
      </c>
      <c r="F35" s="21">
        <f t="shared" si="0"/>
        <v>15.40000000000002</v>
      </c>
      <c r="G35" s="21">
        <f>SUM('Dry black beans:Other dry beans'!K36)</f>
        <v>5.957264619913329</v>
      </c>
      <c r="H35" s="21">
        <f>SUM('Dry black beans:Other dry beans'!L36)</f>
        <v>0.26114036690031034</v>
      </c>
      <c r="I35" s="21">
        <f>SUM('Dry black beans:Other dry beans'!M36)</f>
        <v>7.4031988314403483</v>
      </c>
      <c r="J35" s="21">
        <f>SUM('Dry black beans:Other dry beans'!P36)</f>
        <v>10.138812632331764</v>
      </c>
      <c r="K35" s="115">
        <f>SUM('Dry black beans:Other dry beans'!Q36)</f>
        <v>0.16953481399096432</v>
      </c>
      <c r="L35" s="119"/>
    </row>
    <row r="36" spans="1:12" ht="13.8" customHeight="1" x14ac:dyDescent="0.25">
      <c r="A36" s="19">
        <v>2002</v>
      </c>
      <c r="B36" s="21">
        <f>SUM('Dry black beans:Other dry beans'!B37)</f>
        <v>6.8127820815547766</v>
      </c>
      <c r="C36" s="21">
        <f>SUM('Dry black beans:Other dry beans'!D37)</f>
        <v>6.8127820815547766</v>
      </c>
      <c r="D36" s="21">
        <f>SUM('Dry black beans:Other dry beans'!F37)</f>
        <v>6.4040151566614893</v>
      </c>
      <c r="E36" s="21">
        <f>SUM('Dry black beans:Other dry beans'!H37)</f>
        <v>6.4040151566614893</v>
      </c>
      <c r="F36" s="21">
        <f t="shared" si="0"/>
        <v>15.399999999999991</v>
      </c>
      <c r="G36" s="21">
        <f>SUM('Dry black beans:Other dry beans'!K37)</f>
        <v>5.7636136409953416</v>
      </c>
      <c r="H36" s="21">
        <f>SUM('Dry black beans:Other dry beans'!L37)</f>
        <v>0.25265155686554919</v>
      </c>
      <c r="I36" s="21">
        <f>SUM('Dry black beans:Other dry beans'!M37)</f>
        <v>7.1625453113598869</v>
      </c>
      <c r="J36" s="21">
        <f>SUM('Dry black beans:Other dry beans'!P37)</f>
        <v>9.8455830384520446</v>
      </c>
      <c r="K36" s="115">
        <f>SUM('Dry black beans:Other dry beans'!Q37)</f>
        <v>0.16427293428095197</v>
      </c>
      <c r="L36" s="119"/>
    </row>
    <row r="37" spans="1:12" ht="13.8" customHeight="1" x14ac:dyDescent="0.25">
      <c r="A37" s="19">
        <v>2003</v>
      </c>
      <c r="B37" s="21">
        <f>SUM('Dry black beans:Other dry beans'!B38)</f>
        <v>6.7708102123875165</v>
      </c>
      <c r="C37" s="21">
        <f>SUM('Dry black beans:Other dry beans'!D38)</f>
        <v>6.7708102123875165</v>
      </c>
      <c r="D37" s="21">
        <f>SUM('Dry black beans:Other dry beans'!F38)</f>
        <v>6.3645615996442659</v>
      </c>
      <c r="E37" s="21">
        <f>SUM('Dry black beans:Other dry beans'!H38)</f>
        <v>6.3645615996442659</v>
      </c>
      <c r="F37" s="21">
        <f t="shared" si="0"/>
        <v>15.399999999999991</v>
      </c>
      <c r="G37" s="21">
        <f>SUM('Dry black beans:Other dry beans'!K38)</f>
        <v>5.7281054396798394</v>
      </c>
      <c r="H37" s="21">
        <f>SUM('Dry black beans:Other dry beans'!L38)</f>
        <v>0.25109503297226687</v>
      </c>
      <c r="I37" s="21">
        <f>SUM('Dry black beans:Other dry beans'!M38)</f>
        <v>7.1184186372472809</v>
      </c>
      <c r="J37" s="21">
        <f>SUM('Dry black beans:Other dry beans'!P38)</f>
        <v>9.732645118431396</v>
      </c>
      <c r="K37" s="115">
        <f>SUM('Dry black beans:Other dry beans'!Q38)</f>
        <v>0.16309783987817372</v>
      </c>
      <c r="L37" s="119"/>
    </row>
    <row r="38" spans="1:12" ht="13.8" customHeight="1" x14ac:dyDescent="0.25">
      <c r="A38" s="19">
        <v>2004</v>
      </c>
      <c r="B38" s="21">
        <f>SUM('Dry black beans:Other dry beans'!B39)</f>
        <v>5.9888174058016848</v>
      </c>
      <c r="C38" s="21">
        <f>SUM('Dry black beans:Other dry beans'!D39)</f>
        <v>5.9888174058016848</v>
      </c>
      <c r="D38" s="21">
        <f>SUM('Dry black beans:Other dry beans'!F39)</f>
        <v>5.6294883614535838</v>
      </c>
      <c r="E38" s="21">
        <f>SUM('Dry black beans:Other dry beans'!H39)</f>
        <v>5.6294883614535838</v>
      </c>
      <c r="F38" s="21">
        <f t="shared" si="0"/>
        <v>15.399999999999991</v>
      </c>
      <c r="G38" s="21">
        <f>SUM('Dry black beans:Other dry beans'!K39)</f>
        <v>5.0665395253082259</v>
      </c>
      <c r="H38" s="21">
        <f>SUM('Dry black beans:Other dry beans'!L39)</f>
        <v>0.22209488330118252</v>
      </c>
      <c r="I38" s="21">
        <f>SUM('Dry black beans:Other dry beans'!M39)</f>
        <v>6.2962788941468739</v>
      </c>
      <c r="J38" s="21">
        <f>SUM('Dry black beans:Other dry beans'!P39)</f>
        <v>8.6170341413879186</v>
      </c>
      <c r="K38" s="115">
        <f>SUM('Dry black beans:Other dry beans'!Q39)</f>
        <v>0.14454132379880125</v>
      </c>
      <c r="L38" s="119"/>
    </row>
    <row r="39" spans="1:12" ht="13.8" customHeight="1" x14ac:dyDescent="0.25">
      <c r="A39" s="19">
        <v>2005</v>
      </c>
      <c r="B39" s="21">
        <f>SUM('Dry black beans:Other dry beans'!B40)</f>
        <v>6.1223423697070363</v>
      </c>
      <c r="C39" s="21">
        <f>SUM('Dry black beans:Other dry beans'!D40)</f>
        <v>6.1223423697070363</v>
      </c>
      <c r="D39" s="21">
        <f>SUM('Dry black beans:Other dry beans'!F40)</f>
        <v>5.7550018275246142</v>
      </c>
      <c r="E39" s="21">
        <f>SUM('Dry black beans:Other dry beans'!H40)</f>
        <v>5.7550018275246142</v>
      </c>
      <c r="F39" s="21">
        <f t="shared" si="0"/>
        <v>15.400000000000006</v>
      </c>
      <c r="G39" s="21">
        <f>SUM('Dry black beans:Other dry beans'!K40)</f>
        <v>5.1795016447721522</v>
      </c>
      <c r="H39" s="21">
        <f>SUM('Dry black beans:Other dry beans'!L40)</f>
        <v>0.22704664744206698</v>
      </c>
      <c r="I39" s="21">
        <f>SUM('Dry black beans:Other dry beans'!M40)</f>
        <v>6.4366589316588776</v>
      </c>
      <c r="J39" s="21">
        <f>SUM('Dry black beans:Other dry beans'!P40)</f>
        <v>8.7891981883047183</v>
      </c>
      <c r="K39" s="115">
        <f>SUM('Dry black beans:Other dry beans'!Q40)</f>
        <v>0.14747332473056268</v>
      </c>
      <c r="L39" s="119"/>
    </row>
    <row r="40" spans="1:12" ht="13.8" customHeight="1" x14ac:dyDescent="0.25">
      <c r="A40" s="13">
        <v>2006</v>
      </c>
      <c r="B40" s="15">
        <f>SUM('Dry black beans:Other dry beans'!B41)</f>
        <v>6.4468096637804209</v>
      </c>
      <c r="C40" s="15">
        <f>SUM('Dry black beans:Other dry beans'!D41)</f>
        <v>6.4468096637804209</v>
      </c>
      <c r="D40" s="15">
        <f>SUM('Dry black beans:Other dry beans'!F41)</f>
        <v>6.0600010839535958</v>
      </c>
      <c r="E40" s="15">
        <f>SUM('Dry black beans:Other dry beans'!H41)</f>
        <v>6.0600010839535958</v>
      </c>
      <c r="F40" s="15">
        <f t="shared" si="0"/>
        <v>15.400000000000006</v>
      </c>
      <c r="G40" s="15">
        <f>SUM('Dry black beans:Other dry beans'!K41)</f>
        <v>5.4540009755582357</v>
      </c>
      <c r="H40" s="15">
        <f>SUM('Dry black beans:Other dry beans'!L41)</f>
        <v>0.23907949481899116</v>
      </c>
      <c r="I40" s="15">
        <f>SUM('Dry black beans:Other dry beans'!M41)</f>
        <v>6.7777841383709889</v>
      </c>
      <c r="J40" s="15">
        <f>SUM('Dry black beans:Other dry beans'!P41)</f>
        <v>9.340866239894801</v>
      </c>
      <c r="K40" s="114">
        <f>SUM('Dry black beans:Other dry beans'!Q41)</f>
        <v>0.15539199285229599</v>
      </c>
      <c r="L40" s="119"/>
    </row>
    <row r="41" spans="1:12" ht="13.8" customHeight="1" x14ac:dyDescent="0.25">
      <c r="A41" s="13">
        <v>2007</v>
      </c>
      <c r="B41" s="15">
        <f>SUM('Dry black beans:Other dry beans'!B42)</f>
        <v>6.3661627370879437</v>
      </c>
      <c r="C41" s="15">
        <f>SUM('Dry black beans:Other dry beans'!D42)</f>
        <v>6.3661627370879437</v>
      </c>
      <c r="D41" s="15">
        <f>SUM('Dry black beans:Other dry beans'!F42)</f>
        <v>5.984192972862667</v>
      </c>
      <c r="E41" s="15">
        <f>SUM('Dry black beans:Other dry beans'!H42)</f>
        <v>5.984192972862667</v>
      </c>
      <c r="F41" s="15">
        <f t="shared" si="0"/>
        <v>15.400000000000006</v>
      </c>
      <c r="G41" s="15">
        <f>SUM('Dry black beans:Other dry beans'!K42)</f>
        <v>5.3857736755764005</v>
      </c>
      <c r="H41" s="15">
        <f>SUM('Dry black beans:Other dry beans'!L42)</f>
        <v>0.23608870906636276</v>
      </c>
      <c r="I41" s="15">
        <f>SUM('Dry black beans:Other dry beans'!M42)</f>
        <v>6.6929968576768504</v>
      </c>
      <c r="J41" s="15">
        <f>SUM('Dry black beans:Other dry beans'!P42)</f>
        <v>9.1943362850328203</v>
      </c>
      <c r="K41" s="114">
        <f>SUM('Dry black beans:Other dry beans'!Q42)</f>
        <v>0.15328539091149715</v>
      </c>
      <c r="L41" s="119"/>
    </row>
    <row r="42" spans="1:12" ht="13.8" customHeight="1" x14ac:dyDescent="0.25">
      <c r="A42" s="13">
        <v>2008</v>
      </c>
      <c r="B42" s="15">
        <f>SUM('Dry black beans:Other dry beans'!B43)</f>
        <v>6.4495318823880732</v>
      </c>
      <c r="C42" s="15">
        <f>SUM('Dry black beans:Other dry beans'!D43)</f>
        <v>6.4495318823880732</v>
      </c>
      <c r="D42" s="15">
        <f>SUM('Dry black beans:Other dry beans'!F43)</f>
        <v>6.0625599694447887</v>
      </c>
      <c r="E42" s="15">
        <f>SUM('Dry black beans:Other dry beans'!H43)</f>
        <v>6.0625599694447887</v>
      </c>
      <c r="F42" s="15">
        <f t="shared" si="0"/>
        <v>15.400000000000006</v>
      </c>
      <c r="G42" s="15">
        <f>SUM('Dry black beans:Other dry beans'!K43)</f>
        <v>5.4563039725003097</v>
      </c>
      <c r="H42" s="15">
        <f>SUM('Dry black beans:Other dry beans'!L43)</f>
        <v>0.23918044810960262</v>
      </c>
      <c r="I42" s="15">
        <f>SUM('Dry black beans:Other dry beans'!M43)</f>
        <v>6.7806461136831802</v>
      </c>
      <c r="J42" s="15">
        <f>SUM('Dry black beans:Other dry beans'!P43)</f>
        <v>9.3108924960710233</v>
      </c>
      <c r="K42" s="114">
        <f>SUM('Dry black beans:Other dry beans'!Q43)</f>
        <v>0.15522915757595757</v>
      </c>
      <c r="L42" s="119"/>
    </row>
    <row r="43" spans="1:12" ht="13.8" customHeight="1" x14ac:dyDescent="0.25">
      <c r="A43" s="13">
        <v>2009</v>
      </c>
      <c r="B43" s="15">
        <f>SUM('Dry black beans:Other dry beans'!B44)</f>
        <v>5.7530266086969997</v>
      </c>
      <c r="C43" s="15">
        <f>SUM('Dry black beans:Other dry beans'!D44)</f>
        <v>5.7530266086969997</v>
      </c>
      <c r="D43" s="15">
        <f>SUM('Dry black beans:Other dry beans'!F44)</f>
        <v>5.40784501217518</v>
      </c>
      <c r="E43" s="15">
        <f>SUM('Dry black beans:Other dry beans'!H44)</f>
        <v>5.40784501217518</v>
      </c>
      <c r="F43" s="15">
        <f t="shared" si="0"/>
        <v>15.399999999999991</v>
      </c>
      <c r="G43" s="15">
        <f>SUM('Dry black beans:Other dry beans'!K44)</f>
        <v>4.8670605109576623</v>
      </c>
      <c r="H43" s="15">
        <f>SUM('Dry black beans:Other dry beans'!L44)</f>
        <v>0.21335059774060985</v>
      </c>
      <c r="I43" s="15">
        <f>SUM('Dry black beans:Other dry beans'!M44)</f>
        <v>6.0483827706474198</v>
      </c>
      <c r="J43" s="15">
        <f>SUM('Dry black beans:Other dry beans'!P44)</f>
        <v>8.3120573040357328</v>
      </c>
      <c r="K43" s="114">
        <f>SUM('Dry black beans:Other dry beans'!Q44)</f>
        <v>0.1388395681644054</v>
      </c>
      <c r="L43" s="119"/>
    </row>
    <row r="44" spans="1:12" ht="13.8" customHeight="1" x14ac:dyDescent="0.25">
      <c r="A44" s="13">
        <v>2010</v>
      </c>
      <c r="B44" s="15">
        <f>SUM('Dry black beans:Other dry beans'!B45)</f>
        <v>7.1700500895458621</v>
      </c>
      <c r="C44" s="15">
        <f>SUM('Dry black beans:Other dry beans'!D45)</f>
        <v>7.1700500895458621</v>
      </c>
      <c r="D44" s="15">
        <f>SUM('Dry black beans:Other dry beans'!F45)</f>
        <v>6.7398470841731104</v>
      </c>
      <c r="E44" s="15">
        <f>SUM('Dry black beans:Other dry beans'!H45)</f>
        <v>6.7398470841731104</v>
      </c>
      <c r="F44" s="15">
        <f t="shared" si="0"/>
        <v>15.399999999999991</v>
      </c>
      <c r="G44" s="15">
        <f>SUM('Dry black beans:Other dry beans'!K45)</f>
        <v>6.0658623757557999</v>
      </c>
      <c r="H44" s="15">
        <f>SUM('Dry black beans:Other dry beans'!L45)</f>
        <v>0.26590081647148711</v>
      </c>
      <c r="I44" s="15">
        <f>SUM('Dry black beans:Other dry beans'!M45)</f>
        <v>7.5381551965584244</v>
      </c>
      <c r="J44" s="15">
        <f>SUM('Dry black beans:Other dry beans'!P45)</f>
        <v>10.393230737360634</v>
      </c>
      <c r="K44" s="114">
        <f>SUM('Dry black beans:Other dry beans'!Q45)</f>
        <v>0.17323742789592542</v>
      </c>
      <c r="L44" s="119"/>
    </row>
    <row r="45" spans="1:12" ht="13.8" customHeight="1" x14ac:dyDescent="0.25">
      <c r="A45" s="19">
        <v>2011</v>
      </c>
      <c r="B45" s="21">
        <f>SUM('Dry black beans:Other dry beans'!B46)</f>
        <v>5.2771268790120702</v>
      </c>
      <c r="C45" s="21">
        <f>SUM('Dry black beans:Other dry beans'!D46)</f>
        <v>5.2771268790120702</v>
      </c>
      <c r="D45" s="21">
        <f>SUM('Dry black beans:Other dry beans'!F46)</f>
        <v>4.9604992662713459</v>
      </c>
      <c r="E45" s="21">
        <f>SUM('Dry black beans:Other dry beans'!H46)</f>
        <v>4.9604992662713459</v>
      </c>
      <c r="F45" s="21">
        <f t="shared" si="0"/>
        <v>15.400000000000006</v>
      </c>
      <c r="G45" s="21">
        <f>SUM('Dry black beans:Other dry beans'!K46)</f>
        <v>4.4644493396442115</v>
      </c>
      <c r="H45" s="21">
        <f>SUM('Dry black beans:Other dry beans'!L46)</f>
        <v>0.19570188886111614</v>
      </c>
      <c r="I45" s="21">
        <f>SUM('Dry black beans:Other dry beans'!M46)</f>
        <v>5.5480506982682112</v>
      </c>
      <c r="J45" s="21">
        <f>SUM('Dry black beans:Other dry beans'!P46)</f>
        <v>7.5624762618232744</v>
      </c>
      <c r="K45" s="115">
        <f>SUM('Dry black beans:Other dry beans'!Q46)</f>
        <v>0.12704227030148735</v>
      </c>
      <c r="L45" s="119"/>
    </row>
    <row r="46" spans="1:12" ht="13.8" customHeight="1" x14ac:dyDescent="0.25">
      <c r="A46" s="19">
        <v>2012</v>
      </c>
      <c r="B46" s="21">
        <f>SUM('Dry black beans:Other dry beans'!B47)</f>
        <v>5.4366487158104349</v>
      </c>
      <c r="C46" s="21">
        <f>SUM('Dry black beans:Other dry beans'!D47)</f>
        <v>5.4366487158104349</v>
      </c>
      <c r="D46" s="21">
        <f>SUM('Dry black beans:Other dry beans'!F47)</f>
        <v>5.1104497928618082</v>
      </c>
      <c r="E46" s="21">
        <f>SUM('Dry black beans:Other dry beans'!H47)</f>
        <v>5.1104497928618082</v>
      </c>
      <c r="F46" s="21">
        <f t="shared" ref="F46:F51" si="1">100-(G46/B46*100)</f>
        <v>15.40000000000002</v>
      </c>
      <c r="G46" s="21">
        <f>SUM('Dry black beans:Other dry beans'!K47)</f>
        <v>4.5994048135756271</v>
      </c>
      <c r="H46" s="21">
        <f>SUM('Dry black beans:Other dry beans'!L47)</f>
        <v>0.20161774525263024</v>
      </c>
      <c r="I46" s="21">
        <f>SUM('Dry black beans:Other dry beans'!M47)</f>
        <v>5.7157622690394403</v>
      </c>
      <c r="J46" s="21">
        <f>SUM('Dry black beans:Other dry beans'!P47)</f>
        <v>7.8652218336159221</v>
      </c>
      <c r="K46" s="115">
        <f>SUM('Dry black beans:Other dry beans'!Q47)</f>
        <v>0.1313498260371383</v>
      </c>
      <c r="L46" s="119"/>
    </row>
    <row r="47" spans="1:12" ht="13.8" customHeight="1" x14ac:dyDescent="0.25">
      <c r="A47" s="19">
        <v>2013</v>
      </c>
      <c r="B47" s="21">
        <f>SUM('Dry black beans:Other dry beans'!B48)</f>
        <v>5.1627827396106838</v>
      </c>
      <c r="C47" s="21">
        <f>SUM('Dry black beans:Other dry beans'!D48)</f>
        <v>5.1627827396106838</v>
      </c>
      <c r="D47" s="21">
        <f>SUM('Dry black beans:Other dry beans'!F48)</f>
        <v>4.8530157752340433</v>
      </c>
      <c r="E47" s="21">
        <f>SUM('Dry black beans:Other dry beans'!H48)</f>
        <v>4.8530157752340433</v>
      </c>
      <c r="F47" s="21">
        <f t="shared" si="1"/>
        <v>15.400000000000006</v>
      </c>
      <c r="G47" s="21">
        <f>SUM('Dry black beans:Other dry beans'!K48)</f>
        <v>4.3677141977106384</v>
      </c>
      <c r="H47" s="21">
        <f>SUM('Dry black beans:Other dry beans'!L48)</f>
        <v>0.19146144428320605</v>
      </c>
      <c r="I47" s="21">
        <f>SUM('Dry black beans:Other dry beans'!M48)</f>
        <v>5.4278362147067512</v>
      </c>
      <c r="J47" s="21">
        <f>SUM('Dry black beans:Other dry beans'!P48)</f>
        <v>7.4506884695150779</v>
      </c>
      <c r="K47" s="115">
        <f>SUM('Dry black beans:Other dry beans'!Q48)</f>
        <v>0.12491137272643014</v>
      </c>
      <c r="L47" s="119"/>
    </row>
    <row r="48" spans="1:12" ht="13.8" customHeight="1" x14ac:dyDescent="0.25">
      <c r="A48" s="19">
        <v>2014</v>
      </c>
      <c r="B48" s="21">
        <f>SUM('Dry black beans:Other dry beans'!B49)</f>
        <v>6.0056708299129804</v>
      </c>
      <c r="C48" s="21">
        <f>SUM('Dry black beans:Other dry beans'!D49)</f>
        <v>6.0056708299129804</v>
      </c>
      <c r="D48" s="21">
        <f>SUM('Dry black beans:Other dry beans'!F49)</f>
        <v>5.645330580118201</v>
      </c>
      <c r="E48" s="21">
        <f>SUM('Dry black beans:Other dry beans'!H49)</f>
        <v>5.645330580118201</v>
      </c>
      <c r="F48" s="21">
        <f t="shared" si="1"/>
        <v>15.399999999999991</v>
      </c>
      <c r="G48" s="21">
        <f>SUM('Dry black beans:Other dry beans'!K49)</f>
        <v>5.0807975221063817</v>
      </c>
      <c r="H48" s="21">
        <f>SUM('Dry black beans:Other dry beans'!L49)</f>
        <v>0.22271989138000575</v>
      </c>
      <c r="I48" s="21">
        <f>SUM('Dry black beans:Other dry beans'!M49)</f>
        <v>6.313997560677473</v>
      </c>
      <c r="J48" s="21">
        <f>SUM('Dry black beans:Other dry beans'!P49)</f>
        <v>8.6401102960228489</v>
      </c>
      <c r="K48" s="115">
        <f>SUM('Dry black beans:Other dry beans'!Q49)</f>
        <v>0.14563141066335938</v>
      </c>
      <c r="L48" s="119"/>
    </row>
    <row r="49" spans="1:12" ht="13.8" customHeight="1" x14ac:dyDescent="0.25">
      <c r="A49" s="24">
        <v>2015</v>
      </c>
      <c r="B49" s="21">
        <f>SUM('Dry black beans:Other dry beans'!B50)</f>
        <v>7.11536635723954</v>
      </c>
      <c r="C49" s="21">
        <f>SUM('Dry black beans:Other dry beans'!D50)</f>
        <v>7.11536635723954</v>
      </c>
      <c r="D49" s="21">
        <f>SUM('Dry black beans:Other dry beans'!F50)</f>
        <v>6.688444375805167</v>
      </c>
      <c r="E49" s="21">
        <f>SUM('Dry black beans:Other dry beans'!H50)</f>
        <v>6.688444375805167</v>
      </c>
      <c r="F49" s="25">
        <f t="shared" si="1"/>
        <v>15.40000000000002</v>
      </c>
      <c r="G49" s="21">
        <f>SUM('Dry black beans:Other dry beans'!K50)</f>
        <v>6.0195999382246494</v>
      </c>
      <c r="H49" s="21">
        <f>SUM('Dry black beans:Other dry beans'!L50)</f>
        <v>0.26387287400436821</v>
      </c>
      <c r="I49" s="21">
        <f>SUM('Dry black beans:Other dry beans'!M50)</f>
        <v>7.4806640415868362</v>
      </c>
      <c r="J49" s="21">
        <f>SUM('Dry black beans:Other dry beans'!P50)</f>
        <v>10.181514802264001</v>
      </c>
      <c r="K49" s="115">
        <f>SUM('Dry black beans:Other dry beans'!Q50)</f>
        <v>0.17230154403745282</v>
      </c>
      <c r="L49" s="119"/>
    </row>
    <row r="50" spans="1:12" ht="13.8" customHeight="1" x14ac:dyDescent="0.25">
      <c r="A50" s="29">
        <v>2016</v>
      </c>
      <c r="B50" s="15">
        <f>SUM('Dry black beans:Other dry beans'!B51)</f>
        <v>6.6857420239860774</v>
      </c>
      <c r="C50" s="15">
        <f>SUM('Dry black beans:Other dry beans'!D51)</f>
        <v>6.6857420239860774</v>
      </c>
      <c r="D50" s="15">
        <f>SUM('Dry black beans:Other dry beans'!F51)</f>
        <v>6.2845975025469132</v>
      </c>
      <c r="E50" s="15">
        <f>SUM('Dry black beans:Other dry beans'!H51)</f>
        <v>6.2845975025469132</v>
      </c>
      <c r="F50" s="30">
        <f t="shared" si="1"/>
        <v>15.400000000000006</v>
      </c>
      <c r="G50" s="15">
        <f>SUM('Dry black beans:Other dry beans'!K51)</f>
        <v>5.6561377522922216</v>
      </c>
      <c r="H50" s="15">
        <f>SUM('Dry black beans:Other dry beans'!L51)</f>
        <v>0.24794028503198784</v>
      </c>
      <c r="I50" s="15">
        <f>SUM('Dry black beans:Other dry beans'!M51)</f>
        <v>7.0289831105143374</v>
      </c>
      <c r="J50" s="15">
        <f>SUM('Dry black beans:Other dry beans'!P51)</f>
        <v>9.6130366379486976</v>
      </c>
      <c r="K50" s="114">
        <f>SUM('Dry black beans:Other dry beans'!Q51)</f>
        <v>0.16156911512852493</v>
      </c>
      <c r="L50" s="119"/>
    </row>
    <row r="51" spans="1:12" ht="13.8" customHeight="1" x14ac:dyDescent="0.25">
      <c r="A51" s="29">
        <v>2017</v>
      </c>
      <c r="B51" s="15">
        <f>SUM('Dry black beans:Other dry beans'!B52)</f>
        <v>7.586774076125927</v>
      </c>
      <c r="C51" s="15">
        <f>SUM('Dry black beans:Other dry beans'!D52)</f>
        <v>7.586774076125927</v>
      </c>
      <c r="D51" s="15">
        <f>SUM('Dry black beans:Other dry beans'!F52)</f>
        <v>7.1315676315583705</v>
      </c>
      <c r="E51" s="15">
        <f>SUM('Dry black beans:Other dry beans'!H52)</f>
        <v>7.1315676315583705</v>
      </c>
      <c r="F51" s="30">
        <f t="shared" si="1"/>
        <v>15.399999999999991</v>
      </c>
      <c r="G51" s="15">
        <f>SUM('Dry black beans:Other dry beans'!K52)</f>
        <v>6.4184108684025345</v>
      </c>
      <c r="H51" s="15">
        <f>SUM('Dry black beans:Other dry beans'!L52)</f>
        <v>0.28135499697107003</v>
      </c>
      <c r="I51" s="15">
        <f>SUM('Dry black beans:Other dry beans'!M52)</f>
        <v>7.9762734866313476</v>
      </c>
      <c r="J51" s="15">
        <f>SUM('Dry black beans:Other dry beans'!P52)</f>
        <v>10.951155068372199</v>
      </c>
      <c r="K51" s="114">
        <f>SUM('Dry black beans:Other dry beans'!Q52)</f>
        <v>0.18377664476592662</v>
      </c>
      <c r="L51" s="119"/>
    </row>
    <row r="52" spans="1:12" ht="13.8" customHeight="1" x14ac:dyDescent="0.25">
      <c r="A52" s="59">
        <v>2018</v>
      </c>
      <c r="B52" s="15">
        <f>SUM('Dry black beans:Other dry beans'!B53)</f>
        <v>8.3608344023686243</v>
      </c>
      <c r="C52" s="15">
        <f>SUM('Dry black beans:Other dry beans'!D53)</f>
        <v>8.3608344023686243</v>
      </c>
      <c r="D52" s="15">
        <f>SUM('Dry black beans:Other dry beans'!F53)</f>
        <v>7.8591843382265072</v>
      </c>
      <c r="E52" s="15">
        <f>SUM('Dry black beans:Other dry beans'!H53)</f>
        <v>7.8591843382265072</v>
      </c>
      <c r="F52" s="31">
        <f>100-(G52/B52*100)</f>
        <v>15.399999999999991</v>
      </c>
      <c r="G52" s="15">
        <f>SUM('Dry black beans:Other dry beans'!K53)</f>
        <v>7.0732659044038568</v>
      </c>
      <c r="H52" s="15">
        <f>SUM('Dry black beans:Other dry beans'!L53)</f>
        <v>0.31006097115194992</v>
      </c>
      <c r="I52" s="15">
        <f>SUM('Dry black beans:Other dry beans'!M53)</f>
        <v>8.790073501672202</v>
      </c>
      <c r="J52" s="15">
        <f>SUM('Dry black beans:Other dry beans'!P53)</f>
        <v>11.978813256559924</v>
      </c>
      <c r="K52" s="114">
        <f>SUM('Dry black beans:Other dry beans'!Q53)</f>
        <v>0.20137003668517822</v>
      </c>
      <c r="L52" s="119"/>
    </row>
    <row r="53" spans="1:12" ht="13.8" customHeight="1" x14ac:dyDescent="0.25">
      <c r="A53" s="59">
        <v>2019</v>
      </c>
      <c r="B53" s="15">
        <f>SUM('Dry black beans:Other dry beans'!B54)</f>
        <v>5.9778889700765507</v>
      </c>
      <c r="C53" s="15">
        <f>SUM('Dry black beans:Other dry beans'!D54)</f>
        <v>5.9778889700765507</v>
      </c>
      <c r="D53" s="15">
        <f>SUM('Dry black beans:Other dry beans'!F54)</f>
        <v>5.6192156318719579</v>
      </c>
      <c r="E53" s="15">
        <f>SUM('Dry black beans:Other dry beans'!H54)</f>
        <v>5.6192156318719579</v>
      </c>
      <c r="F53" s="31">
        <f>100-(G53/B53*100)</f>
        <v>15.399999999999991</v>
      </c>
      <c r="G53" s="15">
        <f>SUM('Dry black beans:Other dry beans'!K54)</f>
        <v>5.0572940686847625</v>
      </c>
      <c r="H53" s="15">
        <f>SUM('Dry black beans:Other dry beans'!L54)</f>
        <v>0.2216896030108389</v>
      </c>
      <c r="I53" s="15">
        <f>SUM('Dry black beans:Other dry beans'!M54)</f>
        <v>6.284789400555777</v>
      </c>
      <c r="J53" s="15">
        <f>SUM('Dry black beans:Other dry beans'!P54)</f>
        <v>8.5888453834455287</v>
      </c>
      <c r="K53" s="114">
        <f>SUM('Dry black beans:Other dry beans'!Q54)</f>
        <v>0.14429706041773513</v>
      </c>
      <c r="L53" s="119"/>
    </row>
    <row r="54" spans="1:12" ht="13.8" customHeight="1" x14ac:dyDescent="0.25">
      <c r="A54" s="59">
        <v>2020</v>
      </c>
      <c r="B54" s="15">
        <f>SUM('Dry black beans:Other dry beans'!B55)</f>
        <v>8.057782579484325</v>
      </c>
      <c r="C54" s="15">
        <f>SUM('Dry black beans:Other dry beans'!D55)</f>
        <v>8.057782579484325</v>
      </c>
      <c r="D54" s="15">
        <f>SUM('Dry black beans:Other dry beans'!F55)</f>
        <v>7.5743156247152648</v>
      </c>
      <c r="E54" s="15">
        <f>SUM('Dry black beans:Other dry beans'!H55)</f>
        <v>7.5743156247152648</v>
      </c>
      <c r="F54" s="31">
        <f>100-(G54/B54*100)</f>
        <v>15.40000000000002</v>
      </c>
      <c r="G54" s="15">
        <f>SUM('Dry black beans:Other dry beans'!K55)</f>
        <v>6.8168840622437372</v>
      </c>
      <c r="H54" s="15">
        <f>SUM('Dry black beans:Other dry beans'!L55)</f>
        <v>0.29882231505725976</v>
      </c>
      <c r="I54" s="15">
        <f>SUM('Dry black beans:Other dry beans'!M55)</f>
        <v>8.4714632207157852</v>
      </c>
      <c r="J54" s="15">
        <f>SUM('Dry black beans:Other dry beans'!P55)</f>
        <v>11.55992941368415</v>
      </c>
      <c r="K54" s="114">
        <f>SUM('Dry black beans:Other dry beans'!Q55)</f>
        <v>0.19454571161148898</v>
      </c>
      <c r="L54" s="119"/>
    </row>
    <row r="55" spans="1:12" ht="13.8" customHeight="1" x14ac:dyDescent="0.25">
      <c r="A55" s="19">
        <v>2021</v>
      </c>
      <c r="B55" s="21">
        <f>SUM('Dry black beans:Other dry beans'!B56)</f>
        <v>7.2232157464870745</v>
      </c>
      <c r="C55" s="21">
        <f>SUM('Dry black beans:Other dry beans'!D56)</f>
        <v>7.2232157464870745</v>
      </c>
      <c r="D55" s="21">
        <f>SUM('Dry black beans:Other dry beans'!F56)</f>
        <v>6.7898228016978504</v>
      </c>
      <c r="E55" s="21">
        <f>SUM('Dry black beans:Other dry beans'!H56)</f>
        <v>6.7898228016978504</v>
      </c>
      <c r="F55" s="21">
        <f t="shared" ref="F55:F56" si="2">100-(G55/B55*100)</f>
        <v>15.400000000000006</v>
      </c>
      <c r="G55" s="21">
        <f>SUM('Dry black beans:Other dry beans'!K56)</f>
        <v>6.1108405215280648</v>
      </c>
      <c r="H55" s="21">
        <f>SUM('Dry black beans:Other dry beans'!L56)</f>
        <v>0.26787246121766861</v>
      </c>
      <c r="I55" s="21">
        <f>SUM('Dry black beans:Other dry beans'!M56)</f>
        <v>7.5940503392902947</v>
      </c>
      <c r="J55" s="21">
        <f>SUM('Dry black beans:Other dry beans'!P56)</f>
        <v>10.34328552493113</v>
      </c>
      <c r="K55" s="115">
        <f>SUM('Dry black beans:Other dry beans'!Q56)</f>
        <v>0.17418117007240336</v>
      </c>
      <c r="L55" s="119"/>
    </row>
    <row r="56" spans="1:12" ht="13.8" customHeight="1" thickBot="1" x14ac:dyDescent="0.3">
      <c r="A56" s="123">
        <v>2022</v>
      </c>
      <c r="B56" s="190">
        <f>SUM('Dry black beans:Other dry beans'!B57)</f>
        <v>6.816790610959691</v>
      </c>
      <c r="C56" s="190">
        <f>SUM('Dry black beans:Other dry beans'!D57)</f>
        <v>6.816790610959691</v>
      </c>
      <c r="D56" s="190">
        <f>SUM('Dry black beans:Other dry beans'!F57)</f>
        <v>6.4077831743021108</v>
      </c>
      <c r="E56" s="190">
        <f>SUM('Dry black beans:Other dry beans'!H57)</f>
        <v>6.4077831743021108</v>
      </c>
      <c r="F56" s="125">
        <f t="shared" si="2"/>
        <v>15.399999999999991</v>
      </c>
      <c r="G56" s="190">
        <f>SUM('Dry black beans:Other dry beans'!K57)</f>
        <v>5.7670048568718988</v>
      </c>
      <c r="H56" s="190">
        <f>SUM('Dry black beans:Other dry beans'!L57)</f>
        <v>0.25280021290397364</v>
      </c>
      <c r="I56" s="190">
        <f>SUM('Dry black beans:Other dry beans'!M57)</f>
        <v>7.1667596357212009</v>
      </c>
      <c r="J56" s="190">
        <f>SUM('Dry black beans:Other dry beans'!P57)</f>
        <v>9.7648720039664134</v>
      </c>
      <c r="K56" s="194">
        <f>SUM('Dry black beans:Other dry beans'!Q57)</f>
        <v>0.16472962293214644</v>
      </c>
      <c r="L56" s="119"/>
    </row>
    <row r="57" spans="1:12" ht="15" customHeight="1" thickTop="1" x14ac:dyDescent="0.25">
      <c r="A57" s="7" t="s">
        <v>96</v>
      </c>
    </row>
    <row r="58" spans="1:12" ht="15" customHeight="1" x14ac:dyDescent="0.25">
      <c r="A58" s="7" t="s">
        <v>104</v>
      </c>
    </row>
    <row r="59" spans="1:12" ht="15" customHeight="1" x14ac:dyDescent="0.25">
      <c r="A59" s="7" t="s">
        <v>212</v>
      </c>
    </row>
    <row r="60" spans="1:12" ht="15" customHeight="1" x14ac:dyDescent="0.25">
      <c r="A60" s="7" t="s">
        <v>181</v>
      </c>
    </row>
    <row r="61" spans="1:12" ht="15" customHeight="1" x14ac:dyDescent="0.25">
      <c r="A61" s="7" t="s">
        <v>183</v>
      </c>
    </row>
    <row r="62" spans="1:12" ht="15" customHeight="1" x14ac:dyDescent="0.25">
      <c r="A62" s="7" t="s">
        <v>214</v>
      </c>
    </row>
  </sheetData>
  <phoneticPr fontId="0" type="noConversion"/>
  <printOptions horizontalCentered="1"/>
  <pageMargins left="0.5" right="0.5" top="0.61" bottom="0.56000000000000005" header="0.5" footer="0.5"/>
  <pageSetup scale="7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25">
    <pageSetUpPr fitToPage="1"/>
  </sheetPr>
  <dimension ref="A1:Z65"/>
  <sheetViews>
    <sheetView zoomScaleNormal="100" workbookViewId="0">
      <pane ySplit="3" topLeftCell="A4" activePane="bottomLeft" state="frozen"/>
      <selection pane="bottomLeft"/>
    </sheetView>
  </sheetViews>
  <sheetFormatPr defaultColWidth="10.6640625" defaultRowHeight="13.2" x14ac:dyDescent="0.25"/>
  <cols>
    <col min="1" max="1" width="11.109375" style="7" customWidth="1"/>
    <col min="2" max="5" width="12.21875" style="7" customWidth="1"/>
    <col min="6" max="6" width="10.88671875" style="7" customWidth="1"/>
    <col min="7" max="9" width="12.21875" style="7" customWidth="1"/>
    <col min="10" max="10" width="13.88671875" style="7" customWidth="1"/>
    <col min="11" max="11" width="21.109375" style="7" customWidth="1"/>
    <col min="12" max="26" width="10.6640625" style="7" customWidth="1"/>
    <col min="27" max="16384" width="10.6640625" style="7"/>
  </cols>
  <sheetData>
    <row r="1" spans="1:17" ht="16.8" customHeight="1" thickBot="1" x14ac:dyDescent="0.3">
      <c r="A1" s="43" t="s">
        <v>206</v>
      </c>
      <c r="B1" s="129"/>
      <c r="C1" s="129"/>
      <c r="D1" s="129"/>
      <c r="E1" s="129"/>
      <c r="F1" s="43"/>
      <c r="G1" s="129"/>
      <c r="H1" s="43"/>
      <c r="I1" s="129"/>
      <c r="J1" s="129"/>
      <c r="K1" s="129"/>
    </row>
    <row r="2" spans="1:17" ht="36" customHeight="1" thickTop="1" x14ac:dyDescent="0.25">
      <c r="A2" s="112" t="s">
        <v>0</v>
      </c>
      <c r="B2" s="8" t="s">
        <v>100</v>
      </c>
      <c r="C2" s="8" t="s">
        <v>137</v>
      </c>
      <c r="D2" s="8" t="s">
        <v>4</v>
      </c>
      <c r="E2" s="62" t="s">
        <v>92</v>
      </c>
      <c r="F2" s="8" t="s">
        <v>6</v>
      </c>
      <c r="G2" s="100" t="s">
        <v>70</v>
      </c>
      <c r="H2" s="101"/>
      <c r="I2" s="101"/>
      <c r="J2" s="9" t="s">
        <v>138</v>
      </c>
      <c r="K2" s="8" t="s">
        <v>139</v>
      </c>
      <c r="L2" s="119"/>
      <c r="Q2" s="98"/>
    </row>
    <row r="3" spans="1:17" ht="16.8" customHeight="1" x14ac:dyDescent="0.25">
      <c r="A3" s="11"/>
      <c r="B3" s="12" t="s">
        <v>80</v>
      </c>
      <c r="C3" s="12" t="s">
        <v>80</v>
      </c>
      <c r="D3" s="12" t="s">
        <v>80</v>
      </c>
      <c r="E3" s="12" t="s">
        <v>80</v>
      </c>
      <c r="F3" s="12" t="s">
        <v>81</v>
      </c>
      <c r="G3" s="12" t="s">
        <v>80</v>
      </c>
      <c r="H3" s="12" t="s">
        <v>82</v>
      </c>
      <c r="I3" s="12" t="s">
        <v>83</v>
      </c>
      <c r="J3" s="12" t="s">
        <v>84</v>
      </c>
      <c r="K3" s="113" t="s">
        <v>86</v>
      </c>
      <c r="L3" s="163"/>
      <c r="M3" s="85"/>
      <c r="N3" s="85"/>
      <c r="O3" s="85"/>
      <c r="P3" s="85"/>
      <c r="Q3" s="85"/>
    </row>
    <row r="4" spans="1:17" ht="13.8" customHeight="1" x14ac:dyDescent="0.25">
      <c r="A4" s="13">
        <v>1970</v>
      </c>
      <c r="B4" s="15">
        <f>'Dry edible beans'!B4+'Dry peas and lentils'!B5</f>
        <v>6.9563277941106749</v>
      </c>
      <c r="C4" s="15">
        <f>'Dry edible beans'!C4+'Dry peas and lentils'!D5</f>
        <v>6.9563277941106749</v>
      </c>
      <c r="D4" s="15">
        <f>'Dry edible beans'!D4+'Dry peas and lentils'!F5</f>
        <v>6.5389481264640343</v>
      </c>
      <c r="E4" s="15">
        <f>'Dry edible beans'!E4+'Dry peas and lentils'!H5</f>
        <v>6.5389481264640343</v>
      </c>
      <c r="F4" s="15">
        <f t="shared" ref="F4:F45" si="0">100-(G4/B4*100)</f>
        <v>15.399999999999991</v>
      </c>
      <c r="G4" s="15">
        <f>'Dry edible beans'!G4+'Dry peas and lentils'!K5</f>
        <v>5.8850533138176315</v>
      </c>
      <c r="H4" s="15">
        <f>'Dry edible beans'!H4+'Dry peas and lentils'!L5</f>
        <v>0.25797493978378661</v>
      </c>
      <c r="I4" s="15">
        <f>'Dry edible beans'!I4+'Dry peas and lentils'!M5</f>
        <v>7.3134605554004581</v>
      </c>
      <c r="J4" s="15">
        <f>'Dry edible beans'!J4+'Dry peas and lentils'!P5</f>
        <v>9.8385081548405271</v>
      </c>
      <c r="K4" s="114">
        <f>'Dry edible beans'!K4+'Dry peas and lentils'!Q5</f>
        <v>0.16396633127272126</v>
      </c>
      <c r="L4" s="119"/>
    </row>
    <row r="5" spans="1:17" ht="13.8" customHeight="1" x14ac:dyDescent="0.25">
      <c r="A5" s="19">
        <v>1971</v>
      </c>
      <c r="B5" s="21">
        <f>'Dry edible beans'!B5+'Dry peas and lentils'!B6</f>
        <v>7.4121981622237048</v>
      </c>
      <c r="C5" s="21">
        <f>'Dry edible beans'!C5+'Dry peas and lentils'!D6</f>
        <v>7.4121981622237048</v>
      </c>
      <c r="D5" s="21">
        <f>'Dry edible beans'!D5+'Dry peas and lentils'!F6</f>
        <v>6.9674662724902827</v>
      </c>
      <c r="E5" s="21">
        <f>'Dry edible beans'!E5+'Dry peas and lentils'!H6</f>
        <v>6.9674662724902827</v>
      </c>
      <c r="F5" s="21">
        <f t="shared" si="0"/>
        <v>15.399999999999991</v>
      </c>
      <c r="G5" s="21">
        <f>'Dry edible beans'!G5+'Dry peas and lentils'!K6</f>
        <v>6.2707196452412548</v>
      </c>
      <c r="H5" s="21">
        <f>'Dry edible beans'!H5+'Dry peas and lentils'!L6</f>
        <v>0.27488086116126043</v>
      </c>
      <c r="I5" s="21">
        <f>'Dry edible beans'!I5+'Dry peas and lentils'!M6</f>
        <v>7.7927349734911537</v>
      </c>
      <c r="J5" s="21">
        <f>'Dry edible beans'!J5+'Dry peas and lentils'!P6</f>
        <v>10.508928131489938</v>
      </c>
      <c r="K5" s="115">
        <f>'Dry edible beans'!K5+'Dry peas and lentils'!Q6</f>
        <v>0.17514493669041906</v>
      </c>
      <c r="L5" s="119"/>
    </row>
    <row r="6" spans="1:17" ht="13.8" customHeight="1" x14ac:dyDescent="0.25">
      <c r="A6" s="19">
        <v>1972</v>
      </c>
      <c r="B6" s="21">
        <f>'Dry edible beans'!B6+'Dry peas and lentils'!B7</f>
        <v>6.5565395399818103</v>
      </c>
      <c r="C6" s="21">
        <f>'Dry edible beans'!C6+'Dry peas and lentils'!D7</f>
        <v>6.5565395399818103</v>
      </c>
      <c r="D6" s="21">
        <f>'Dry edible beans'!D6+'Dry peas and lentils'!F7</f>
        <v>6.1631471675829017</v>
      </c>
      <c r="E6" s="21">
        <f>'Dry edible beans'!E6+'Dry peas and lentils'!H7</f>
        <v>6.1631471675829017</v>
      </c>
      <c r="F6" s="21">
        <f t="shared" si="0"/>
        <v>15.400000000000006</v>
      </c>
      <c r="G6" s="21">
        <f>'Dry edible beans'!G6+'Dry peas and lentils'!K7</f>
        <v>5.5468324508246116</v>
      </c>
      <c r="H6" s="21">
        <f>'Dry edible beans'!H6+'Dry peas and lentils'!L7</f>
        <v>0.24314881976217476</v>
      </c>
      <c r="I6" s="21">
        <f>'Dry edible beans'!I6+'Dry peas and lentils'!M7</f>
        <v>6.8931474658477727</v>
      </c>
      <c r="J6" s="21">
        <f>'Dry edible beans'!J6+'Dry peas and lentils'!P7</f>
        <v>9.2775479920779382</v>
      </c>
      <c r="K6" s="115">
        <f>'Dry edible beans'!K6+'Dry peas and lentils'!Q7</f>
        <v>0.15408034817450297</v>
      </c>
      <c r="L6" s="119"/>
    </row>
    <row r="7" spans="1:17" ht="13.8" customHeight="1" x14ac:dyDescent="0.25">
      <c r="A7" s="19">
        <v>1973</v>
      </c>
      <c r="B7" s="21">
        <f>'Dry edible beans'!B7+'Dry peas and lentils'!B8</f>
        <v>7.985081715221634</v>
      </c>
      <c r="C7" s="21">
        <f>'Dry edible beans'!C7+'Dry peas and lentils'!D8</f>
        <v>7.985081715221634</v>
      </c>
      <c r="D7" s="21">
        <f>'Dry edible beans'!D7+'Dry peas and lentils'!F8</f>
        <v>7.5059768123083348</v>
      </c>
      <c r="E7" s="21">
        <f>'Dry edible beans'!E7+'Dry peas and lentils'!H8</f>
        <v>7.5059768123083348</v>
      </c>
      <c r="F7" s="21">
        <f t="shared" si="0"/>
        <v>15.399999999999991</v>
      </c>
      <c r="G7" s="21">
        <f>'Dry edible beans'!G7+'Dry peas and lentils'!K8</f>
        <v>6.7553791310775031</v>
      </c>
      <c r="H7" s="21">
        <f>'Dry edible beans'!H7+'Dry peas and lentils'!L8</f>
        <v>0.29612620848558918</v>
      </c>
      <c r="I7" s="21">
        <f>'Dry edible beans'!I7+'Dry peas and lentils'!M8</f>
        <v>8.3950299474622092</v>
      </c>
      <c r="J7" s="21">
        <f>'Dry edible beans'!J7+'Dry peas and lentils'!P8</f>
        <v>11.388721196534318</v>
      </c>
      <c r="K7" s="115">
        <f>'Dry edible beans'!K7+'Dry peas and lentils'!Q8</f>
        <v>0.188653315282649</v>
      </c>
      <c r="L7" s="119"/>
    </row>
    <row r="8" spans="1:17" ht="13.8" customHeight="1" x14ac:dyDescent="0.25">
      <c r="A8" s="19">
        <v>1974</v>
      </c>
      <c r="B8" s="21">
        <f>'Dry edible beans'!B8+'Dry peas and lentils'!B9</f>
        <v>6.1716048524407503</v>
      </c>
      <c r="C8" s="21">
        <f>'Dry edible beans'!C8+'Dry peas and lentils'!D9</f>
        <v>6.1716048524407503</v>
      </c>
      <c r="D8" s="21">
        <f>'Dry edible beans'!D8+'Dry peas and lentils'!F9</f>
        <v>5.8013085612943058</v>
      </c>
      <c r="E8" s="21">
        <f>'Dry edible beans'!E8+'Dry peas and lentils'!H9</f>
        <v>5.8013085612943058</v>
      </c>
      <c r="F8" s="21">
        <f t="shared" si="0"/>
        <v>15.40000000000002</v>
      </c>
      <c r="G8" s="21">
        <f>'Dry edible beans'!G8+'Dry peas and lentils'!K9</f>
        <v>5.221177705164874</v>
      </c>
      <c r="H8" s="21">
        <f>'Dry edible beans'!H8+'Dry peas and lentils'!L9</f>
        <v>0.22887354324010403</v>
      </c>
      <c r="I8" s="21">
        <f>'Dry edible beans'!I8+'Dry peas and lentils'!M9</f>
        <v>6.4884505140853301</v>
      </c>
      <c r="J8" s="21">
        <f>'Dry edible beans'!J8+'Dry peas and lentils'!P9</f>
        <v>8.581179959342025</v>
      </c>
      <c r="K8" s="115">
        <f>'Dry edible beans'!K8+'Dry peas and lentils'!Q9</f>
        <v>0.14498752194223663</v>
      </c>
      <c r="L8" s="119"/>
    </row>
    <row r="9" spans="1:17" ht="13.8" customHeight="1" x14ac:dyDescent="0.25">
      <c r="A9" s="19">
        <v>1975</v>
      </c>
      <c r="B9" s="21">
        <f>'Dry edible beans'!B9+'Dry peas and lentils'!B10</f>
        <v>7.1774203011100903</v>
      </c>
      <c r="C9" s="21">
        <f>'Dry edible beans'!C9+'Dry peas and lentils'!D10</f>
        <v>7.1774203011100903</v>
      </c>
      <c r="D9" s="21">
        <f>'Dry edible beans'!D9+'Dry peas and lentils'!F10</f>
        <v>6.7467750830434854</v>
      </c>
      <c r="E9" s="21">
        <f>'Dry edible beans'!E9+'Dry peas and lentils'!H10</f>
        <v>6.7467750830434854</v>
      </c>
      <c r="F9" s="21">
        <f t="shared" si="0"/>
        <v>15.399999999999977</v>
      </c>
      <c r="G9" s="21">
        <f>'Dry edible beans'!G9+'Dry peas and lentils'!K10</f>
        <v>6.0720975747391375</v>
      </c>
      <c r="H9" s="21">
        <f>'Dry edible beans'!H9+'Dry peas and lentils'!L10</f>
        <v>0.2661741402625375</v>
      </c>
      <c r="I9" s="21">
        <f>'Dry edible beans'!I9+'Dry peas and lentils'!M10</f>
        <v>7.5459037893728071</v>
      </c>
      <c r="J9" s="21">
        <f>'Dry edible beans'!J9+'Dry peas and lentils'!P10</f>
        <v>10.145698603426023</v>
      </c>
      <c r="K9" s="115">
        <f>'Dry edible beans'!K9+'Dry peas and lentils'!Q10</f>
        <v>0.16912924160049486</v>
      </c>
      <c r="L9" s="119"/>
    </row>
    <row r="10" spans="1:17" ht="13.8" customHeight="1" x14ac:dyDescent="0.25">
      <c r="A10" s="13">
        <v>1976</v>
      </c>
      <c r="B10" s="15">
        <f>'Dry edible beans'!B10+'Dry peas and lentils'!B11</f>
        <v>6.8385027072964979</v>
      </c>
      <c r="C10" s="15">
        <f>'Dry edible beans'!C10+'Dry peas and lentils'!D11</f>
        <v>6.8385027072964979</v>
      </c>
      <c r="D10" s="15">
        <f>'Dry edible beans'!D10+'Dry peas and lentils'!F11</f>
        <v>6.4281925448587085</v>
      </c>
      <c r="E10" s="15">
        <f>'Dry edible beans'!E10+'Dry peas and lentils'!H11</f>
        <v>6.4281925448587085</v>
      </c>
      <c r="F10" s="15">
        <f t="shared" si="0"/>
        <v>15.399999999999991</v>
      </c>
      <c r="G10" s="15">
        <f>'Dry edible beans'!G10+'Dry peas and lentils'!K11</f>
        <v>5.7853732903728377</v>
      </c>
      <c r="H10" s="15">
        <f>'Dry edible beans'!H10+'Dry peas and lentils'!L11</f>
        <v>0.25360540450949426</v>
      </c>
      <c r="I10" s="15">
        <f>'Dry edible beans'!I10+'Dry peas and lentils'!M11</f>
        <v>7.1895864151419069</v>
      </c>
      <c r="J10" s="15">
        <f>'Dry edible beans'!J10+'Dry peas and lentils'!P11</f>
        <v>9.696622788632574</v>
      </c>
      <c r="K10" s="114">
        <f>'Dry edible beans'!K10+'Dry peas and lentils'!Q11</f>
        <v>0.16200065588845933</v>
      </c>
      <c r="L10" s="119"/>
    </row>
    <row r="11" spans="1:17" ht="13.8" customHeight="1" x14ac:dyDescent="0.25">
      <c r="A11" s="13">
        <v>1977</v>
      </c>
      <c r="B11" s="15">
        <f>'Dry edible beans'!B11+'Dry peas and lentils'!B12</f>
        <v>6.996298286916752</v>
      </c>
      <c r="C11" s="15">
        <f>'Dry edible beans'!C11+'Dry peas and lentils'!D12</f>
        <v>6.996298286916752</v>
      </c>
      <c r="D11" s="15">
        <f>'Dry edible beans'!D11+'Dry peas and lentils'!F12</f>
        <v>6.5765203897017459</v>
      </c>
      <c r="E11" s="15">
        <f>'Dry edible beans'!E11+'Dry peas and lentils'!H12</f>
        <v>6.5765203897017459</v>
      </c>
      <c r="F11" s="15">
        <f t="shared" si="0"/>
        <v>15.399999999999991</v>
      </c>
      <c r="G11" s="15">
        <f>'Dry edible beans'!G11+'Dry peas and lentils'!K12</f>
        <v>5.9188683507315725</v>
      </c>
      <c r="H11" s="15">
        <f>'Dry edible beans'!H11+'Dry peas and lentils'!L12</f>
        <v>0.25945724277179488</v>
      </c>
      <c r="I11" s="15">
        <f>'Dry edible beans'!I11+'Dry peas and lentils'!M12</f>
        <v>7.355483103959001</v>
      </c>
      <c r="J11" s="15">
        <f>'Dry edible beans'!J11+'Dry peas and lentils'!P12</f>
        <v>9.9801831172850122</v>
      </c>
      <c r="K11" s="114">
        <f>'Dry edible beans'!K11+'Dry peas and lentils'!Q12</f>
        <v>0.16551554301071339</v>
      </c>
      <c r="L11" s="119"/>
    </row>
    <row r="12" spans="1:17" ht="13.8" customHeight="1" x14ac:dyDescent="0.25">
      <c r="A12" s="13">
        <v>1978</v>
      </c>
      <c r="B12" s="15">
        <f>'Dry edible beans'!B12+'Dry peas and lentils'!B13</f>
        <v>5.6776762259995079</v>
      </c>
      <c r="C12" s="15">
        <f>'Dry edible beans'!C12+'Dry peas and lentils'!D13</f>
        <v>5.6776762259995079</v>
      </c>
      <c r="D12" s="15">
        <f>'Dry edible beans'!D12+'Dry peas and lentils'!F13</f>
        <v>5.337015652439538</v>
      </c>
      <c r="E12" s="15">
        <f>'Dry edible beans'!E12+'Dry peas and lentils'!H13</f>
        <v>5.337015652439538</v>
      </c>
      <c r="F12" s="15">
        <f t="shared" si="0"/>
        <v>15.400000000000006</v>
      </c>
      <c r="G12" s="15">
        <f>'Dry edible beans'!G12+'Dry peas and lentils'!K13</f>
        <v>4.8033140871955835</v>
      </c>
      <c r="H12" s="15">
        <f>'Dry edible beans'!H12+'Dry peas and lentils'!L13</f>
        <v>0.21055623395925846</v>
      </c>
      <c r="I12" s="15">
        <f>'Dry edible beans'!I12+'Dry peas and lentils'!M13</f>
        <v>5.9691639546279989</v>
      </c>
      <c r="J12" s="15">
        <f>'Dry edible beans'!J12+'Dry peas and lentils'!P13</f>
        <v>7.9982499638034357</v>
      </c>
      <c r="K12" s="114">
        <f>'Dry edible beans'!K12+'Dry peas and lentils'!Q13</f>
        <v>0.13390432185245874</v>
      </c>
      <c r="L12" s="119"/>
    </row>
    <row r="13" spans="1:17" ht="13.8" customHeight="1" x14ac:dyDescent="0.25">
      <c r="A13" s="13">
        <v>1979</v>
      </c>
      <c r="B13" s="15">
        <f>'Dry edible beans'!B13+'Dry peas and lentils'!B14</f>
        <v>6.1014923405687327</v>
      </c>
      <c r="C13" s="15">
        <f>'Dry edible beans'!C13+'Dry peas and lentils'!D14</f>
        <v>6.1014923405687327</v>
      </c>
      <c r="D13" s="15">
        <f>'Dry edible beans'!D13+'Dry peas and lentils'!F14</f>
        <v>5.7354028001346089</v>
      </c>
      <c r="E13" s="15">
        <f>'Dry edible beans'!E13+'Dry peas and lentils'!H14</f>
        <v>5.7354028001346089</v>
      </c>
      <c r="F13" s="15">
        <f t="shared" si="0"/>
        <v>15.40000000000002</v>
      </c>
      <c r="G13" s="15">
        <f>'Dry edible beans'!G13+'Dry peas and lentils'!K14</f>
        <v>5.1618625201211472</v>
      </c>
      <c r="H13" s="15">
        <f>'Dry edible beans'!H13+'Dry peas and lentils'!L14</f>
        <v>0.22627342553955715</v>
      </c>
      <c r="I13" s="15">
        <f>'Dry edible beans'!I13+'Dry peas and lentils'!M14</f>
        <v>6.4147384773336764</v>
      </c>
      <c r="J13" s="15">
        <f>'Dry edible beans'!J13+'Dry peas and lentils'!P14</f>
        <v>8.6537536342234702</v>
      </c>
      <c r="K13" s="114">
        <f>'Dry edible beans'!K13+'Dry peas and lentils'!Q14</f>
        <v>0.14362859996140045</v>
      </c>
      <c r="L13" s="119"/>
    </row>
    <row r="14" spans="1:17" ht="13.8" customHeight="1" x14ac:dyDescent="0.25">
      <c r="A14" s="13">
        <v>1980</v>
      </c>
      <c r="B14" s="15">
        <f>'Dry edible beans'!B14+'Dry peas and lentils'!B15</f>
        <v>5.9951511185642499</v>
      </c>
      <c r="C14" s="15">
        <f>'Dry edible beans'!C14+'Dry peas and lentils'!D15</f>
        <v>5.9951511185642499</v>
      </c>
      <c r="D14" s="15">
        <f>'Dry edible beans'!D14+'Dry peas and lentils'!F15</f>
        <v>5.6354420514503945</v>
      </c>
      <c r="E14" s="15">
        <f>'Dry edible beans'!E14+'Dry peas and lentils'!H15</f>
        <v>5.6354420514503945</v>
      </c>
      <c r="F14" s="15">
        <f t="shared" si="0"/>
        <v>15.400000000000006</v>
      </c>
      <c r="G14" s="15">
        <f>'Dry edible beans'!G14+'Dry peas and lentils'!K15</f>
        <v>5.0718978463053555</v>
      </c>
      <c r="H14" s="15">
        <f>'Dry edible beans'!H14+'Dry peas and lentils'!L15</f>
        <v>0.22232976860516626</v>
      </c>
      <c r="I14" s="15">
        <f>'Dry edible beans'!I14+'Dry peas and lentils'!M15</f>
        <v>6.3029377750721602</v>
      </c>
      <c r="J14" s="15">
        <f>'Dry edible beans'!J14+'Dry peas and lentils'!P15</f>
        <v>8.3897888570170043</v>
      </c>
      <c r="K14" s="114">
        <f>'Dry edible beans'!K14+'Dry peas and lentils'!Q15</f>
        <v>0.1401531541373951</v>
      </c>
      <c r="L14" s="119"/>
    </row>
    <row r="15" spans="1:17" ht="13.8" customHeight="1" x14ac:dyDescent="0.25">
      <c r="A15" s="19">
        <v>1981</v>
      </c>
      <c r="B15" s="21">
        <f>'Dry edible beans'!B15+'Dry peas and lentils'!B16</f>
        <v>5.9375761639625653</v>
      </c>
      <c r="C15" s="21">
        <f>'Dry edible beans'!C15+'Dry peas and lentils'!D16</f>
        <v>5.9375761639625653</v>
      </c>
      <c r="D15" s="21">
        <f>'Dry edible beans'!D15+'Dry peas and lentils'!F16</f>
        <v>5.5813215941248115</v>
      </c>
      <c r="E15" s="21">
        <f>'Dry edible beans'!E15+'Dry peas and lentils'!H16</f>
        <v>5.5813215941248115</v>
      </c>
      <c r="F15" s="21">
        <f t="shared" si="0"/>
        <v>15.399999999999991</v>
      </c>
      <c r="G15" s="21">
        <f>'Dry edible beans'!G15+'Dry peas and lentils'!K16</f>
        <v>5.0231894347123305</v>
      </c>
      <c r="H15" s="21">
        <f>'Dry edible beans'!H15+'Dry peas and lentils'!L16</f>
        <v>0.22019460535725283</v>
      </c>
      <c r="I15" s="21">
        <f>'Dry edible beans'!I15+'Dry peas and lentils'!M16</f>
        <v>6.2424069645754372</v>
      </c>
      <c r="J15" s="21">
        <f>'Dry edible beans'!J15+'Dry peas and lentils'!P16</f>
        <v>8.4198578679084815</v>
      </c>
      <c r="K15" s="115">
        <f>'Dry edible beans'!K15+'Dry peas and lentils'!Q16</f>
        <v>0.1405833841591185</v>
      </c>
      <c r="L15" s="119"/>
    </row>
    <row r="16" spans="1:17" ht="13.8" customHeight="1" x14ac:dyDescent="0.25">
      <c r="A16" s="19">
        <v>1982</v>
      </c>
      <c r="B16" s="21">
        <f>'Dry edible beans'!B16+'Dry peas and lentils'!B17</f>
        <v>7.6907610765598973</v>
      </c>
      <c r="C16" s="21">
        <f>'Dry edible beans'!C16+'Dry peas and lentils'!D17</f>
        <v>7.6907610765598973</v>
      </c>
      <c r="D16" s="21">
        <f>'Dry edible beans'!D16+'Dry peas and lentils'!F17</f>
        <v>7.2293154119663035</v>
      </c>
      <c r="E16" s="21">
        <f>'Dry edible beans'!E16+'Dry peas and lentils'!H17</f>
        <v>7.2293154119663035</v>
      </c>
      <c r="F16" s="21">
        <f t="shared" si="0"/>
        <v>15.400000000000006</v>
      </c>
      <c r="G16" s="21">
        <f>'Dry edible beans'!G16+'Dry peas and lentils'!K17</f>
        <v>6.5063838707696728</v>
      </c>
      <c r="H16" s="21">
        <f>'Dry edible beans'!H16+'Dry peas and lentils'!L17</f>
        <v>0.28521134775976642</v>
      </c>
      <c r="I16" s="21">
        <f>'Dry edible beans'!I16+'Dry peas and lentils'!M17</f>
        <v>8.0855991033155004</v>
      </c>
      <c r="J16" s="21">
        <f>'Dry edible beans'!J16+'Dry peas and lentils'!P17</f>
        <v>11.010077442890312</v>
      </c>
      <c r="K16" s="115">
        <f>'Dry edible beans'!K16+'Dry peas and lentils'!Q17</f>
        <v>0.18326375440332715</v>
      </c>
      <c r="L16" s="119"/>
    </row>
    <row r="17" spans="1:12" ht="13.8" customHeight="1" x14ac:dyDescent="0.25">
      <c r="A17" s="19">
        <v>1983</v>
      </c>
      <c r="B17" s="21">
        <f>'Dry edible beans'!B17+'Dry peas and lentils'!B18</f>
        <v>6.6662739497312327</v>
      </c>
      <c r="C17" s="21">
        <f>'Dry edible beans'!C17+'Dry peas and lentils'!D18</f>
        <v>6.6662739497312327</v>
      </c>
      <c r="D17" s="21">
        <f>'Dry edible beans'!D17+'Dry peas and lentils'!F18</f>
        <v>6.266297512747359</v>
      </c>
      <c r="E17" s="21">
        <f>'Dry edible beans'!E17+'Dry peas and lentils'!H18</f>
        <v>6.266297512747359</v>
      </c>
      <c r="F17" s="21">
        <f t="shared" si="0"/>
        <v>15.40000000000002</v>
      </c>
      <c r="G17" s="21">
        <f>'Dry edible beans'!G17+'Dry peas and lentils'!K18</f>
        <v>5.6396677614726221</v>
      </c>
      <c r="H17" s="21">
        <f>'Dry edible beans'!H17+'Dry peas and lentils'!L18</f>
        <v>0.24721831283167661</v>
      </c>
      <c r="I17" s="21">
        <f>'Dry edible beans'!I17+'Dry peas and lentils'!M18</f>
        <v>7.0085155596216167</v>
      </c>
      <c r="J17" s="21">
        <f>'Dry edible beans'!J17+'Dry peas and lentils'!P18</f>
        <v>9.4866035533943602</v>
      </c>
      <c r="K17" s="115">
        <f>'Dry edible beans'!K17+'Dry peas and lentils'!Q18</f>
        <v>0.15803285000981773</v>
      </c>
      <c r="L17" s="119"/>
    </row>
    <row r="18" spans="1:12" ht="13.8" customHeight="1" x14ac:dyDescent="0.25">
      <c r="A18" s="19">
        <v>1984</v>
      </c>
      <c r="B18" s="21">
        <f>'Dry edible beans'!B18+'Dry peas and lentils'!B19</f>
        <v>5.8361998737553922</v>
      </c>
      <c r="C18" s="21">
        <f>'Dry edible beans'!C18+'Dry peas and lentils'!D19</f>
        <v>5.8361998737553922</v>
      </c>
      <c r="D18" s="21">
        <f>'Dry edible beans'!D18+'Dry peas and lentils'!F19</f>
        <v>5.4860278813300694</v>
      </c>
      <c r="E18" s="21">
        <f>'Dry edible beans'!E18+'Dry peas and lentils'!H19</f>
        <v>5.4860278813300694</v>
      </c>
      <c r="F18" s="21">
        <f t="shared" si="0"/>
        <v>15.400000000000006</v>
      </c>
      <c r="G18" s="21">
        <f>'Dry edible beans'!G18+'Dry peas and lentils'!K19</f>
        <v>4.9374250931970618</v>
      </c>
      <c r="H18" s="21">
        <f>'Dry edible beans'!H18+'Dry peas and lentils'!L19</f>
        <v>0.21643507257850134</v>
      </c>
      <c r="I18" s="21">
        <f>'Dry edible beans'!I18+'Dry peas and lentils'!M19</f>
        <v>6.1358260900642243</v>
      </c>
      <c r="J18" s="21">
        <f>'Dry edible beans'!J18+'Dry peas and lentils'!P19</f>
        <v>8.2586558773767127</v>
      </c>
      <c r="K18" s="115">
        <f>'Dry edible beans'!K18+'Dry peas and lentils'!Q19</f>
        <v>0.13759822558567805</v>
      </c>
      <c r="L18" s="119"/>
    </row>
    <row r="19" spans="1:12" ht="13.8" customHeight="1" x14ac:dyDescent="0.25">
      <c r="A19" s="19">
        <v>1985</v>
      </c>
      <c r="B19" s="21">
        <f>'Dry edible beans'!B19+'Dry peas and lentils'!B20</f>
        <v>7.3557402661741857</v>
      </c>
      <c r="C19" s="21">
        <f>'Dry edible beans'!C19+'Dry peas and lentils'!D20</f>
        <v>7.3557402661741857</v>
      </c>
      <c r="D19" s="21">
        <f>'Dry edible beans'!D19+'Dry peas and lentils'!F20</f>
        <v>6.9143958502037357</v>
      </c>
      <c r="E19" s="21">
        <f>'Dry edible beans'!E19+'Dry peas and lentils'!H20</f>
        <v>6.9143958502037357</v>
      </c>
      <c r="F19" s="21">
        <f t="shared" si="0"/>
        <v>15.399999999999991</v>
      </c>
      <c r="G19" s="21">
        <f>'Dry edible beans'!G19+'Dry peas and lentils'!K20</f>
        <v>6.2229562651833614</v>
      </c>
      <c r="H19" s="21">
        <f>'Dry edible beans'!H19+'Dry peas and lentils'!L20</f>
        <v>0.27278712395324323</v>
      </c>
      <c r="I19" s="21">
        <f>'Dry edible beans'!I19+'Dry peas and lentils'!M20</f>
        <v>7.7333785705124694</v>
      </c>
      <c r="J19" s="21">
        <f>'Dry edible beans'!J19+'Dry peas and lentils'!P20</f>
        <v>10.494471418306313</v>
      </c>
      <c r="K19" s="115">
        <f>'Dry edible beans'!K19+'Dry peas and lentils'!Q20</f>
        <v>0.17438984181611195</v>
      </c>
      <c r="L19" s="119"/>
    </row>
    <row r="20" spans="1:12" ht="13.8" customHeight="1" x14ac:dyDescent="0.25">
      <c r="A20" s="13">
        <v>1986</v>
      </c>
      <c r="B20" s="15">
        <f>'Dry edible beans'!B20+'Dry peas and lentils'!B21</f>
        <v>7.0610716105845146</v>
      </c>
      <c r="C20" s="15">
        <f>'Dry edible beans'!C20+'Dry peas and lentils'!D21</f>
        <v>7.0610716105845146</v>
      </c>
      <c r="D20" s="15">
        <f>'Dry edible beans'!D20+'Dry peas and lentils'!F21</f>
        <v>6.6374073139494438</v>
      </c>
      <c r="E20" s="15">
        <f>'Dry edible beans'!E20+'Dry peas and lentils'!H21</f>
        <v>6.6374073139494438</v>
      </c>
      <c r="F20" s="15">
        <f t="shared" si="0"/>
        <v>15.400000000000006</v>
      </c>
      <c r="G20" s="15">
        <f>'Dry edible beans'!G20+'Dry peas and lentils'!K21</f>
        <v>5.9736665825544994</v>
      </c>
      <c r="H20" s="15">
        <f>'Dry edible beans'!H20+'Dry peas and lentils'!L21</f>
        <v>0.2618593570434849</v>
      </c>
      <c r="I20" s="15">
        <f>'Dry edible beans'!I20+'Dry peas and lentils'!M21</f>
        <v>7.4235818425042748</v>
      </c>
      <c r="J20" s="15">
        <f>'Dry edible beans'!J20+'Dry peas and lentils'!P21</f>
        <v>9.977100935157198</v>
      </c>
      <c r="K20" s="114">
        <f>'Dry edible beans'!K20+'Dry peas and lentils'!Q21</f>
        <v>0.16715453677190464</v>
      </c>
      <c r="L20" s="119"/>
    </row>
    <row r="21" spans="1:12" ht="13.8" customHeight="1" x14ac:dyDescent="0.25">
      <c r="A21" s="13">
        <v>1987</v>
      </c>
      <c r="B21" s="15">
        <f>'Dry edible beans'!B21+'Dry peas and lentils'!B22</f>
        <v>5.9627901798039504</v>
      </c>
      <c r="C21" s="15">
        <f>'Dry edible beans'!C21+'Dry peas and lentils'!D22</f>
        <v>5.9627901798039504</v>
      </c>
      <c r="D21" s="15">
        <f>'Dry edible beans'!D21+'Dry peas and lentils'!F22</f>
        <v>5.6050227690157124</v>
      </c>
      <c r="E21" s="15">
        <f>'Dry edible beans'!E21+'Dry peas and lentils'!H22</f>
        <v>5.6050227690157124</v>
      </c>
      <c r="F21" s="15">
        <f t="shared" si="0"/>
        <v>15.400000000000006</v>
      </c>
      <c r="G21" s="15">
        <f>'Dry edible beans'!G21+'Dry peas and lentils'!K22</f>
        <v>5.0445204921141418</v>
      </c>
      <c r="H21" s="15">
        <f>'Dry edible beans'!H21+'Dry peas and lentils'!L22</f>
        <v>0.2211296654077432</v>
      </c>
      <c r="I21" s="15">
        <f>'Dry edible beans'!I21+'Dry peas and lentils'!M22</f>
        <v>6.2689154494768156</v>
      </c>
      <c r="J21" s="15">
        <f>'Dry edible beans'!J21+'Dry peas and lentils'!P22</f>
        <v>8.5162913730954273</v>
      </c>
      <c r="K21" s="114">
        <f>'Dry edible beans'!K21+'Dry peas and lentils'!Q22</f>
        <v>0.14108256667041547</v>
      </c>
      <c r="L21" s="119"/>
    </row>
    <row r="22" spans="1:12" ht="13.8" customHeight="1" x14ac:dyDescent="0.25">
      <c r="A22" s="13">
        <v>1988</v>
      </c>
      <c r="B22" s="15">
        <f>'Dry edible beans'!B22+'Dry peas and lentils'!B23</f>
        <v>7.5480464872015194</v>
      </c>
      <c r="C22" s="15">
        <f>'Dry edible beans'!C22+'Dry peas and lentils'!D23</f>
        <v>7.5480464872015194</v>
      </c>
      <c r="D22" s="15">
        <f>'Dry edible beans'!D22+'Dry peas and lentils'!F23</f>
        <v>7.0951636979694284</v>
      </c>
      <c r="E22" s="15">
        <f>'Dry edible beans'!E22+'Dry peas and lentils'!H23</f>
        <v>7.0951636979694284</v>
      </c>
      <c r="F22" s="15">
        <f t="shared" si="0"/>
        <v>15.399999999999977</v>
      </c>
      <c r="G22" s="15">
        <f>'Dry edible beans'!G22+'Dry peas and lentils'!K23</f>
        <v>6.385647328172487</v>
      </c>
      <c r="H22" s="15">
        <f>'Dry edible beans'!H22+'Dry peas and lentils'!L23</f>
        <v>0.27991878698838296</v>
      </c>
      <c r="I22" s="15">
        <f>'Dry edible beans'!I22+'Dry peas and lentils'!M23</f>
        <v>7.9355576517271613</v>
      </c>
      <c r="J22" s="15">
        <f>'Dry edible beans'!J22+'Dry peas and lentils'!P23</f>
        <v>10.759638963510524</v>
      </c>
      <c r="K22" s="114">
        <f>'Dry edible beans'!K22+'Dry peas and lentils'!Q23</f>
        <v>0.17956960971081004</v>
      </c>
      <c r="L22" s="119"/>
    </row>
    <row r="23" spans="1:12" ht="13.8" customHeight="1" x14ac:dyDescent="0.25">
      <c r="A23" s="13">
        <v>1989</v>
      </c>
      <c r="B23" s="15">
        <f>'Dry edible beans'!B23+'Dry peas and lentils'!B24</f>
        <v>6.0371771403750962</v>
      </c>
      <c r="C23" s="15">
        <f>'Dry edible beans'!C23+'Dry peas and lentils'!D24</f>
        <v>6.0371771403750962</v>
      </c>
      <c r="D23" s="15">
        <f>'Dry edible beans'!D23+'Dry peas and lentils'!F24</f>
        <v>5.6749465119525899</v>
      </c>
      <c r="E23" s="15">
        <f>'Dry edible beans'!E23+'Dry peas and lentils'!H24</f>
        <v>5.6749465119525899</v>
      </c>
      <c r="F23" s="15">
        <f t="shared" si="0"/>
        <v>15.400000000000006</v>
      </c>
      <c r="G23" s="15">
        <f>'Dry edible beans'!G23+'Dry peas and lentils'!K24</f>
        <v>5.1074518607573314</v>
      </c>
      <c r="H23" s="15">
        <f>'Dry edible beans'!H23+'Dry peas and lentils'!L24</f>
        <v>0.22388830074552685</v>
      </c>
      <c r="I23" s="15">
        <f>'Dry edible beans'!I23+'Dry peas and lentils'!M24</f>
        <v>6.3471213819853132</v>
      </c>
      <c r="J23" s="15">
        <f>'Dry edible beans'!J23+'Dry peas and lentils'!P24</f>
        <v>8.5123628742571338</v>
      </c>
      <c r="K23" s="114">
        <f>'Dry edible beans'!K23+'Dry peas and lentils'!Q24</f>
        <v>0.14277609830619126</v>
      </c>
      <c r="L23" s="119"/>
    </row>
    <row r="24" spans="1:12" ht="13.8" customHeight="1" x14ac:dyDescent="0.25">
      <c r="A24" s="13">
        <v>1990</v>
      </c>
      <c r="B24" s="15">
        <f>'Dry edible beans'!B24+'Dry peas and lentils'!B25</f>
        <v>7.196206006106717</v>
      </c>
      <c r="C24" s="15">
        <f>'Dry edible beans'!C24+'Dry peas and lentils'!D25</f>
        <v>7.196206006106717</v>
      </c>
      <c r="D24" s="15">
        <f>'Dry edible beans'!D24+'Dry peas and lentils'!F25</f>
        <v>6.764433645740314</v>
      </c>
      <c r="E24" s="15">
        <f>'Dry edible beans'!E24+'Dry peas and lentils'!H25</f>
        <v>6.764433645740314</v>
      </c>
      <c r="F24" s="15">
        <f t="shared" si="0"/>
        <v>15.400000000000006</v>
      </c>
      <c r="G24" s="15">
        <f>'Dry edible beans'!G24+'Dry peas and lentils'!K25</f>
        <v>6.0879902811662827</v>
      </c>
      <c r="H24" s="15">
        <f>'Dry edible beans'!H24+'Dry peas and lentils'!L25</f>
        <v>0.26687080684564524</v>
      </c>
      <c r="I24" s="15">
        <f>'Dry edible beans'!I24+'Dry peas and lentils'!M25</f>
        <v>7.5656539386706196</v>
      </c>
      <c r="J24" s="15">
        <f>'Dry edible beans'!J24+'Dry peas and lentils'!P25</f>
        <v>10.288653167225757</v>
      </c>
      <c r="K24" s="114">
        <f>'Dry edible beans'!K24+'Dry peas and lentils'!Q25</f>
        <v>0.1714345335095884</v>
      </c>
      <c r="L24" s="119"/>
    </row>
    <row r="25" spans="1:12" ht="13.8" customHeight="1" x14ac:dyDescent="0.25">
      <c r="A25" s="19">
        <v>1991</v>
      </c>
      <c r="B25" s="21">
        <f>'Dry edible beans'!B25+'Dry peas and lentils'!B26</f>
        <v>7.9070226537428026</v>
      </c>
      <c r="C25" s="21">
        <f>'Dry edible beans'!C25+'Dry peas and lentils'!D26</f>
        <v>7.9070226537428026</v>
      </c>
      <c r="D25" s="21">
        <f>'Dry edible beans'!D25+'Dry peas and lentils'!F26</f>
        <v>7.4326012945182338</v>
      </c>
      <c r="E25" s="21">
        <f>'Dry edible beans'!E25+'Dry peas and lentils'!H26</f>
        <v>7.4326012945182338</v>
      </c>
      <c r="F25" s="21">
        <f t="shared" si="0"/>
        <v>15.40000000000002</v>
      </c>
      <c r="G25" s="21">
        <f>'Dry edible beans'!G25+'Dry peas and lentils'!K26</f>
        <v>6.6893411650664101</v>
      </c>
      <c r="H25" s="21">
        <f>'Dry edible beans'!H25+'Dry peas and lentils'!L26</f>
        <v>0.29323139353715777</v>
      </c>
      <c r="I25" s="21">
        <f>'Dry edible beans'!I25+'Dry peas and lentils'!M26</f>
        <v>8.3129633910816523</v>
      </c>
      <c r="J25" s="21">
        <f>'Dry edible beans'!J25+'Dry peas and lentils'!P26</f>
        <v>11.286817613147992</v>
      </c>
      <c r="K25" s="115">
        <f>'Dry edible beans'!K25+'Dry peas and lentils'!Q26</f>
        <v>0.18816084794747409</v>
      </c>
      <c r="L25" s="119"/>
    </row>
    <row r="26" spans="1:12" ht="13.8" customHeight="1" x14ac:dyDescent="0.25">
      <c r="A26" s="19">
        <v>1992</v>
      </c>
      <c r="B26" s="21">
        <f>'Dry edible beans'!B26+'Dry peas and lentils'!B27</f>
        <v>8.3777131876534696</v>
      </c>
      <c r="C26" s="21">
        <f>'Dry edible beans'!C26+'Dry peas and lentils'!D27</f>
        <v>8.3777131876534696</v>
      </c>
      <c r="D26" s="21">
        <f>'Dry edible beans'!D26+'Dry peas and lentils'!F27</f>
        <v>7.8750503963942613</v>
      </c>
      <c r="E26" s="21">
        <f>'Dry edible beans'!E26+'Dry peas and lentils'!H27</f>
        <v>7.8750503963942613</v>
      </c>
      <c r="F26" s="21">
        <f t="shared" si="0"/>
        <v>15.400000000000006</v>
      </c>
      <c r="G26" s="21">
        <f>'Dry edible beans'!G26+'Dry peas and lentils'!K27</f>
        <v>7.087545356754835</v>
      </c>
      <c r="H26" s="21">
        <f>'Dry edible beans'!H26+'Dry peas and lentils'!L27</f>
        <v>0.3106869197481571</v>
      </c>
      <c r="I26" s="21">
        <f>'Dry edible beans'!I26+'Dry peas and lentils'!M27</f>
        <v>8.8078188314003807</v>
      </c>
      <c r="J26" s="21">
        <f>'Dry edible beans'!J26+'Dry peas and lentils'!P27</f>
        <v>12.00918711679773</v>
      </c>
      <c r="K26" s="115">
        <f>'Dry edible beans'!K26+'Dry peas and lentils'!Q27</f>
        <v>0.19972593638891489</v>
      </c>
      <c r="L26" s="119"/>
    </row>
    <row r="27" spans="1:12" ht="13.8" customHeight="1" x14ac:dyDescent="0.25">
      <c r="A27" s="19">
        <v>1993</v>
      </c>
      <c r="B27" s="21">
        <f>'Dry edible beans'!B27+'Dry peas and lentils'!B28</f>
        <v>7.7370764092745263</v>
      </c>
      <c r="C27" s="21">
        <f>'Dry edible beans'!C27+'Dry peas and lentils'!D28</f>
        <v>7.7370764092745263</v>
      </c>
      <c r="D27" s="21">
        <f>'Dry edible beans'!D27+'Dry peas and lentils'!F28</f>
        <v>7.2728518247180549</v>
      </c>
      <c r="E27" s="21">
        <f>'Dry edible beans'!E27+'Dry peas and lentils'!H28</f>
        <v>7.2728518247180549</v>
      </c>
      <c r="F27" s="21">
        <f t="shared" si="0"/>
        <v>15.40000000000002</v>
      </c>
      <c r="G27" s="21">
        <f>'Dry edible beans'!G27+'Dry peas and lentils'!K28</f>
        <v>6.5455666422462482</v>
      </c>
      <c r="H27" s="21">
        <f>'Dry edible beans'!H27+'Dry peas and lentils'!L28</f>
        <v>0.28692894870120544</v>
      </c>
      <c r="I27" s="21">
        <f>'Dry edible beans'!I27+'Dry peas and lentils'!M28</f>
        <v>8.1342922312048245</v>
      </c>
      <c r="J27" s="21">
        <f>'Dry edible beans'!J27+'Dry peas and lentils'!P28</f>
        <v>11.076982710719898</v>
      </c>
      <c r="K27" s="115">
        <f>'Dry edible beans'!K27+'Dry peas and lentils'!Q28</f>
        <v>0.18468214280303008</v>
      </c>
      <c r="L27" s="119"/>
    </row>
    <row r="28" spans="1:12" ht="13.8" customHeight="1" x14ac:dyDescent="0.25">
      <c r="A28" s="19">
        <v>1994</v>
      </c>
      <c r="B28" s="21">
        <f>'Dry edible beans'!B28+'Dry peas and lentils'!B29</f>
        <v>8.1497212583254992</v>
      </c>
      <c r="C28" s="21">
        <f>'Dry edible beans'!C28+'Dry peas and lentils'!D29</f>
        <v>8.1497212583254992</v>
      </c>
      <c r="D28" s="21">
        <f>'Dry edible beans'!D28+'Dry peas and lentils'!F29</f>
        <v>7.6607379828259692</v>
      </c>
      <c r="E28" s="21">
        <f>'Dry edible beans'!E28+'Dry peas and lentils'!H29</f>
        <v>7.6607379828259692</v>
      </c>
      <c r="F28" s="21">
        <f t="shared" si="0"/>
        <v>15.40000000000002</v>
      </c>
      <c r="G28" s="21">
        <f>'Dry edible beans'!G28+'Dry peas and lentils'!K29</f>
        <v>6.8946641845433714</v>
      </c>
      <c r="H28" s="21">
        <f>'Dry edible beans'!H28+'Dry peas and lentils'!L29</f>
        <v>0.30223185466491492</v>
      </c>
      <c r="I28" s="21">
        <f>'Dry edible beans'!I28+'Dry peas and lentils'!M29</f>
        <v>8.5681219638230051</v>
      </c>
      <c r="J28" s="21">
        <f>'Dry edible beans'!J28+'Dry peas and lentils'!P29</f>
        <v>11.702987120907418</v>
      </c>
      <c r="K28" s="115">
        <f>'Dry edible beans'!K28+'Dry peas and lentils'!Q29</f>
        <v>0.19416601655481802</v>
      </c>
      <c r="L28" s="119"/>
    </row>
    <row r="29" spans="1:12" ht="13.8" customHeight="1" x14ac:dyDescent="0.25">
      <c r="A29" s="19">
        <v>1995</v>
      </c>
      <c r="B29" s="21">
        <f>'Dry edible beans'!B29+'Dry peas and lentils'!B30</f>
        <v>8.4566777853797426</v>
      </c>
      <c r="C29" s="21">
        <f>'Dry edible beans'!C29+'Dry peas and lentils'!D30</f>
        <v>8.4566777853797426</v>
      </c>
      <c r="D29" s="21">
        <f>'Dry edible beans'!D29+'Dry peas and lentils'!F30</f>
        <v>7.9492771182569593</v>
      </c>
      <c r="E29" s="21">
        <f>'Dry edible beans'!E29+'Dry peas and lentils'!H30</f>
        <v>7.9492771182569593</v>
      </c>
      <c r="F29" s="21">
        <f t="shared" si="0"/>
        <v>15.399999999999991</v>
      </c>
      <c r="G29" s="21">
        <f>'Dry edible beans'!G29+'Dry peas and lentils'!K30</f>
        <v>7.1543494064312627</v>
      </c>
      <c r="H29" s="21">
        <f>'Dry edible beans'!H29+'Dry peas and lentils'!L30</f>
        <v>0.31361531644630197</v>
      </c>
      <c r="I29" s="21">
        <f>'Dry edible beans'!I29+'Dry peas and lentils'!M30</f>
        <v>8.8908374135944364</v>
      </c>
      <c r="J29" s="21">
        <f>'Dry edible beans'!J29+'Dry peas and lentils'!P30</f>
        <v>12.012718631714936</v>
      </c>
      <c r="K29" s="115">
        <f>'Dry edible beans'!K29+'Dry peas and lentils'!Q30</f>
        <v>0.20028589406046676</v>
      </c>
      <c r="L29" s="119"/>
    </row>
    <row r="30" spans="1:12" ht="13.8" customHeight="1" x14ac:dyDescent="0.25">
      <c r="A30" s="13">
        <v>1996</v>
      </c>
      <c r="B30" s="15">
        <f>'Dry edible beans'!B30+'Dry peas and lentils'!B31</f>
        <v>8.0843488156154102</v>
      </c>
      <c r="C30" s="15">
        <f>'Dry edible beans'!C30+'Dry peas and lentils'!D31</f>
        <v>8.0843488156154102</v>
      </c>
      <c r="D30" s="15">
        <f>'Dry edible beans'!D30+'Dry peas and lentils'!F31</f>
        <v>7.5992878866784856</v>
      </c>
      <c r="E30" s="15">
        <f>'Dry edible beans'!E30+'Dry peas and lentils'!H31</f>
        <v>7.5992878866784856</v>
      </c>
      <c r="F30" s="15">
        <f t="shared" si="0"/>
        <v>15.40000000000002</v>
      </c>
      <c r="G30" s="15">
        <f>'Dry edible beans'!G30+'Dry peas and lentils'!K31</f>
        <v>6.839359098010636</v>
      </c>
      <c r="H30" s="15">
        <f>'Dry edible beans'!H30+'Dry peas and lentils'!L31</f>
        <v>0.2998075221045759</v>
      </c>
      <c r="I30" s="15">
        <f>'Dry edible beans'!I30+'Dry peas and lentils'!M31</f>
        <v>8.4993933479036734</v>
      </c>
      <c r="J30" s="15">
        <f>'Dry edible beans'!J30+'Dry peas and lentils'!P31</f>
        <v>11.515305637531156</v>
      </c>
      <c r="K30" s="114">
        <f>'Dry edible beans'!K30+'Dry peas and lentils'!Q31</f>
        <v>0.19258017466412461</v>
      </c>
      <c r="L30" s="119"/>
    </row>
    <row r="31" spans="1:12" ht="13.8" customHeight="1" x14ac:dyDescent="0.25">
      <c r="A31" s="13">
        <v>1997</v>
      </c>
      <c r="B31" s="15">
        <f>'Dry edible beans'!B31+'Dry peas and lentils'!B32</f>
        <v>8.2954636361889325</v>
      </c>
      <c r="C31" s="15">
        <f>'Dry edible beans'!C31+'Dry peas and lentils'!D32</f>
        <v>8.2954636361889325</v>
      </c>
      <c r="D31" s="15">
        <f>'Dry edible beans'!D31+'Dry peas and lentils'!F32</f>
        <v>7.7977358180175962</v>
      </c>
      <c r="E31" s="15">
        <f>'Dry edible beans'!E31+'Dry peas and lentils'!H32</f>
        <v>7.7977358180175962</v>
      </c>
      <c r="F31" s="15">
        <f t="shared" si="0"/>
        <v>15.400000000000006</v>
      </c>
      <c r="G31" s="15">
        <f>'Dry edible beans'!G31+'Dry peas and lentils'!K32</f>
        <v>7.0179622362158369</v>
      </c>
      <c r="H31" s="15">
        <f>'Dry edible beans'!H31+'Dry peas and lentils'!L32</f>
        <v>0.30763670076562577</v>
      </c>
      <c r="I31" s="15">
        <f>'Dry edible beans'!I31+'Dry peas and lentils'!M32</f>
        <v>8.721346648355107</v>
      </c>
      <c r="J31" s="15">
        <f>'Dry edible beans'!J31+'Dry peas and lentils'!P32</f>
        <v>11.804005064404564</v>
      </c>
      <c r="K31" s="114">
        <f>'Dry edible beans'!K31+'Dry peas and lentils'!Q32</f>
        <v>0.19694376622335938</v>
      </c>
      <c r="L31" s="119"/>
    </row>
    <row r="32" spans="1:12" ht="13.8" customHeight="1" x14ac:dyDescent="0.25">
      <c r="A32" s="13">
        <v>1998</v>
      </c>
      <c r="B32" s="15">
        <f>'Dry edible beans'!B32+'Dry peas and lentils'!B33</f>
        <v>8.0610554756337471</v>
      </c>
      <c r="C32" s="15">
        <f>'Dry edible beans'!C32+'Dry peas and lentils'!D33</f>
        <v>8.0610554756337471</v>
      </c>
      <c r="D32" s="15">
        <f>'Dry edible beans'!D32+'Dry peas and lentils'!F33</f>
        <v>7.5773921470957228</v>
      </c>
      <c r="E32" s="15">
        <f>'Dry edible beans'!E32+'Dry peas and lentils'!H33</f>
        <v>7.5773921470957228</v>
      </c>
      <c r="F32" s="15">
        <f t="shared" si="0"/>
        <v>15.399999999999991</v>
      </c>
      <c r="G32" s="15">
        <f>'Dry edible beans'!G32+'Dry peas and lentils'!K33</f>
        <v>6.819652932386151</v>
      </c>
      <c r="H32" s="15">
        <f>'Dry edible beans'!H32+'Dry peas and lentils'!L33</f>
        <v>0.29894369018679012</v>
      </c>
      <c r="I32" s="15">
        <f>'Dry edible beans'!I32+'Dry peas and lentils'!M33</f>
        <v>8.4749041449504077</v>
      </c>
      <c r="J32" s="15">
        <f>'Dry edible beans'!J32+'Dry peas and lentils'!P33</f>
        <v>11.468632356957666</v>
      </c>
      <c r="K32" s="114">
        <f>'Dry edible beans'!K32+'Dry peas and lentils'!Q33</f>
        <v>0.19186773376986779</v>
      </c>
      <c r="L32" s="119"/>
    </row>
    <row r="33" spans="1:12" ht="13.8" customHeight="1" x14ac:dyDescent="0.25">
      <c r="A33" s="13">
        <v>1999</v>
      </c>
      <c r="B33" s="15">
        <f>'Dry edible beans'!B33+'Dry peas and lentils'!B34</f>
        <v>8.3813421256010532</v>
      </c>
      <c r="C33" s="15">
        <f>'Dry edible beans'!C33+'Dry peas and lentils'!D34</f>
        <v>8.3813421256010532</v>
      </c>
      <c r="D33" s="15">
        <f>'Dry edible beans'!D33+'Dry peas and lentils'!F34</f>
        <v>7.8784615980649901</v>
      </c>
      <c r="E33" s="15">
        <f>'Dry edible beans'!E33+'Dry peas and lentils'!H34</f>
        <v>7.8784615980649901</v>
      </c>
      <c r="F33" s="15">
        <f t="shared" si="0"/>
        <v>15.40000000000002</v>
      </c>
      <c r="G33" s="15">
        <f>'Dry edible beans'!G33+'Dry peas and lentils'!K34</f>
        <v>7.0906154382584896</v>
      </c>
      <c r="H33" s="15">
        <f>'Dry edible beans'!H33+'Dry peas and lentils'!L34</f>
        <v>0.31082149866338588</v>
      </c>
      <c r="I33" s="15">
        <f>'Dry edible beans'!I33+'Dry peas and lentils'!M34</f>
        <v>8.8116340763576577</v>
      </c>
      <c r="J33" s="15">
        <f>'Dry edible beans'!J33+'Dry peas and lentils'!P34</f>
        <v>11.941422185514369</v>
      </c>
      <c r="K33" s="114">
        <f>'Dry edible beans'!K33+'Dry peas and lentils'!Q34</f>
        <v>0.20006199016567722</v>
      </c>
      <c r="L33" s="119"/>
    </row>
    <row r="34" spans="1:12" ht="13.8" customHeight="1" x14ac:dyDescent="0.25">
      <c r="A34" s="13">
        <v>2000</v>
      </c>
      <c r="B34" s="15">
        <f>'Dry edible beans'!B34+'Dry peas and lentils'!B35</f>
        <v>8.5151157050206656</v>
      </c>
      <c r="C34" s="15">
        <f>'Dry edible beans'!C34+'Dry peas and lentils'!D35</f>
        <v>8.5151157050206656</v>
      </c>
      <c r="D34" s="15">
        <f>'Dry edible beans'!D34+'Dry peas and lentils'!F35</f>
        <v>8.0042087627194256</v>
      </c>
      <c r="E34" s="15">
        <f>'Dry edible beans'!E34+'Dry peas and lentils'!H35</f>
        <v>8.0042087627194256</v>
      </c>
      <c r="F34" s="15">
        <f t="shared" si="0"/>
        <v>15.399999999999991</v>
      </c>
      <c r="G34" s="15">
        <f>'Dry edible beans'!G34+'Dry peas and lentils'!K35</f>
        <v>7.2037878864474836</v>
      </c>
      <c r="H34" s="15">
        <f>'Dry edible beans'!H34+'Dry peas and lentils'!L35</f>
        <v>0.31578248269358833</v>
      </c>
      <c r="I34" s="15">
        <f>'Dry edible beans'!I34+'Dry peas and lentils'!M35</f>
        <v>8.9522754931218831</v>
      </c>
      <c r="J34" s="15">
        <f>'Dry edible beans'!J34+'Dry peas and lentils'!P35</f>
        <v>12.10511694122431</v>
      </c>
      <c r="K34" s="114">
        <f>'Dry edible beans'!K34+'Dry peas and lentils'!Q35</f>
        <v>0.20275406063195761</v>
      </c>
      <c r="L34" s="119"/>
    </row>
    <row r="35" spans="1:12" ht="13.8" customHeight="1" x14ac:dyDescent="0.25">
      <c r="A35" s="19">
        <v>2001</v>
      </c>
      <c r="B35" s="21">
        <f>'Dry edible beans'!B35+'Dry peas and lentils'!B36</f>
        <v>7.7925077789631176</v>
      </c>
      <c r="C35" s="21">
        <f>'Dry edible beans'!C35+'Dry peas and lentils'!D36</f>
        <v>7.7925077789631176</v>
      </c>
      <c r="D35" s="21">
        <f>'Dry edible beans'!D35+'Dry peas and lentils'!F36</f>
        <v>7.3249573122253313</v>
      </c>
      <c r="E35" s="21">
        <f>'Dry edible beans'!E35+'Dry peas and lentils'!H36</f>
        <v>7.3249573122253313</v>
      </c>
      <c r="F35" s="21">
        <f t="shared" si="0"/>
        <v>15.40000000000002</v>
      </c>
      <c r="G35" s="21">
        <f>'Dry edible beans'!G35+'Dry peas and lentils'!K36</f>
        <v>6.5924615810027962</v>
      </c>
      <c r="H35" s="21">
        <f>'Dry edible beans'!H35+'Dry peas and lentils'!L36</f>
        <v>0.28898461724943769</v>
      </c>
      <c r="I35" s="21">
        <f>'Dry edible beans'!I35+'Dry peas and lentils'!M36</f>
        <v>8.1925694067129342</v>
      </c>
      <c r="J35" s="21">
        <f>'Dry edible beans'!J35+'Dry peas and lentils'!P36</f>
        <v>11.061079267944359</v>
      </c>
      <c r="K35" s="115">
        <f>'Dry edible beans'!K35+'Dry peas and lentils'!Q36</f>
        <v>0.18554638752590522</v>
      </c>
      <c r="L35" s="119"/>
    </row>
    <row r="36" spans="1:12" ht="13.8" customHeight="1" x14ac:dyDescent="0.25">
      <c r="A36" s="19">
        <v>2002</v>
      </c>
      <c r="B36" s="21">
        <f>'Dry edible beans'!B36+'Dry peas and lentils'!B37</f>
        <v>7.6155446909231888</v>
      </c>
      <c r="C36" s="21">
        <f>'Dry edible beans'!C36+'Dry peas and lentils'!D37</f>
        <v>7.6155446909231888</v>
      </c>
      <c r="D36" s="21">
        <f>'Dry edible beans'!D36+'Dry peas and lentils'!F37</f>
        <v>7.158612009467797</v>
      </c>
      <c r="E36" s="21">
        <f>'Dry edible beans'!E36+'Dry peas and lentils'!H37</f>
        <v>7.158612009467797</v>
      </c>
      <c r="F36" s="21">
        <f t="shared" si="0"/>
        <v>15.399999999999991</v>
      </c>
      <c r="G36" s="21">
        <f>'Dry edible beans'!G36+'Dry peas and lentils'!K37</f>
        <v>6.4427508085210183</v>
      </c>
      <c r="H36" s="21">
        <f>'Dry edible beans'!H36+'Dry peas and lentils'!L37</f>
        <v>0.28242195325023639</v>
      </c>
      <c r="I36" s="21">
        <f>'Dry edible beans'!I36+'Dry peas and lentils'!M37</f>
        <v>8.0065211636675766</v>
      </c>
      <c r="J36" s="21">
        <f>'Dry edible beans'!J36+'Dry peas and lentils'!P37</f>
        <v>10.831648131614781</v>
      </c>
      <c r="K36" s="115">
        <f>'Dry edible beans'!K36+'Dry peas and lentils'!Q37</f>
        <v>0.18139211992613838</v>
      </c>
      <c r="L36" s="119"/>
    </row>
    <row r="37" spans="1:12" ht="13.8" customHeight="1" x14ac:dyDescent="0.25">
      <c r="A37" s="19">
        <v>2003</v>
      </c>
      <c r="B37" s="21">
        <f>'Dry edible beans'!B37+'Dry peas and lentils'!B38</f>
        <v>7.7930826732782421</v>
      </c>
      <c r="C37" s="21">
        <f>'Dry edible beans'!C37+'Dry peas and lentils'!D38</f>
        <v>7.7930826732782421</v>
      </c>
      <c r="D37" s="21">
        <f>'Dry edible beans'!D37+'Dry peas and lentils'!F38</f>
        <v>7.3254977128815479</v>
      </c>
      <c r="E37" s="21">
        <f>'Dry edible beans'!E37+'Dry peas and lentils'!H38</f>
        <v>7.3254977128815479</v>
      </c>
      <c r="F37" s="21">
        <f t="shared" si="0"/>
        <v>15.399999999999991</v>
      </c>
      <c r="G37" s="21">
        <f>'Dry edible beans'!G37+'Dry peas and lentils'!K38</f>
        <v>6.5929479415933931</v>
      </c>
      <c r="H37" s="21">
        <f>'Dry edible beans'!H37+'Dry peas and lentils'!L38</f>
        <v>0.28900593716573775</v>
      </c>
      <c r="I37" s="21">
        <f>'Dry edible beans'!I37+'Dry peas and lentils'!M38</f>
        <v>8.1931738156800833</v>
      </c>
      <c r="J37" s="21">
        <f>'Dry edible beans'!J37+'Dry peas and lentils'!P38</f>
        <v>10.988342852259578</v>
      </c>
      <c r="K37" s="115">
        <f>'Dry edible beans'!K37+'Dry peas and lentils'!Q38</f>
        <v>0.18489814775713523</v>
      </c>
      <c r="L37" s="119"/>
    </row>
    <row r="38" spans="1:12" ht="13.8" customHeight="1" x14ac:dyDescent="0.25">
      <c r="A38" s="19">
        <v>2004</v>
      </c>
      <c r="B38" s="21">
        <f>'Dry edible beans'!B38+'Dry peas and lentils'!B39</f>
        <v>6.6800930910388168</v>
      </c>
      <c r="C38" s="21">
        <f>'Dry edible beans'!C38+'Dry peas and lentils'!D39</f>
        <v>6.6800930910388168</v>
      </c>
      <c r="D38" s="21">
        <f>'Dry edible beans'!D38+'Dry peas and lentils'!F39</f>
        <v>6.2792875055764874</v>
      </c>
      <c r="E38" s="21">
        <f>'Dry edible beans'!E38+'Dry peas and lentils'!H39</f>
        <v>6.2792875055764874</v>
      </c>
      <c r="F38" s="21">
        <f t="shared" si="0"/>
        <v>15.399999999999991</v>
      </c>
      <c r="G38" s="21">
        <f>'Dry edible beans'!G38+'Dry peas and lentils'!K39</f>
        <v>5.6513587550188396</v>
      </c>
      <c r="H38" s="21">
        <f>'Dry edible beans'!H38+'Dry peas and lentils'!L39</f>
        <v>0.24773079474055187</v>
      </c>
      <c r="I38" s="21">
        <f>'Dry edible beans'!I38+'Dry peas and lentils'!M39</f>
        <v>7.0230441654972759</v>
      </c>
      <c r="J38" s="21">
        <f>'Dry edible beans'!J38+'Dry peas and lentils'!P39</f>
        <v>9.4661554320528918</v>
      </c>
      <c r="K38" s="115">
        <f>'Dry edible beans'!K38+'Dry peas and lentils'!Q39</f>
        <v>0.15928301287284591</v>
      </c>
      <c r="L38" s="119"/>
    </row>
    <row r="39" spans="1:12" ht="13.8" customHeight="1" x14ac:dyDescent="0.25">
      <c r="A39" s="19">
        <v>2005</v>
      </c>
      <c r="B39" s="21">
        <f>'Dry edible beans'!B39+'Dry peas and lentils'!B40</f>
        <v>6.9495245055624695</v>
      </c>
      <c r="C39" s="21">
        <f>'Dry edible beans'!C39+'Dry peas and lentils'!D40</f>
        <v>6.9495245055624695</v>
      </c>
      <c r="D39" s="21">
        <f>'Dry edible beans'!D39+'Dry peas and lentils'!F40</f>
        <v>6.5325530352287213</v>
      </c>
      <c r="E39" s="21">
        <f>'Dry edible beans'!E39+'Dry peas and lentils'!H40</f>
        <v>6.5325530352287213</v>
      </c>
      <c r="F39" s="21">
        <f t="shared" si="0"/>
        <v>15.400000000000006</v>
      </c>
      <c r="G39" s="21">
        <f>'Dry edible beans'!G39+'Dry peas and lentils'!K40</f>
        <v>5.879297731705849</v>
      </c>
      <c r="H39" s="21">
        <f>'Dry edible beans'!H39+'Dry peas and lentils'!L40</f>
        <v>0.25772264029395503</v>
      </c>
      <c r="I39" s="21">
        <f>'Dry edible beans'!I39+'Dry peas and lentils'!M40</f>
        <v>7.3063079910134778</v>
      </c>
      <c r="J39" s="21">
        <f>'Dry edible beans'!J39+'Dry peas and lentils'!P40</f>
        <v>9.8052587525810875</v>
      </c>
      <c r="K39" s="115">
        <f>'Dry edible beans'!K39+'Dry peas and lentils'!Q40</f>
        <v>0.16511326508258298</v>
      </c>
      <c r="L39" s="119"/>
    </row>
    <row r="40" spans="1:12" ht="13.8" customHeight="1" x14ac:dyDescent="0.25">
      <c r="A40" s="13">
        <v>2006</v>
      </c>
      <c r="B40" s="15">
        <f>'Dry edible beans'!B40+'Dry peas and lentils'!B41</f>
        <v>7.6602498880030572</v>
      </c>
      <c r="C40" s="15">
        <f>'Dry edible beans'!C40+'Dry peas and lentils'!D41</f>
        <v>7.6602498880030572</v>
      </c>
      <c r="D40" s="15">
        <f>'Dry edible beans'!D40+'Dry peas and lentils'!F41</f>
        <v>7.2006348947228735</v>
      </c>
      <c r="E40" s="15">
        <f>'Dry edible beans'!E40+'Dry peas and lentils'!H41</f>
        <v>7.2006348947228735</v>
      </c>
      <c r="F40" s="15">
        <f t="shared" si="0"/>
        <v>15.400000000000006</v>
      </c>
      <c r="G40" s="15">
        <f>'Dry edible beans'!G40+'Dry peas and lentils'!K41</f>
        <v>6.4805714052505863</v>
      </c>
      <c r="H40" s="15">
        <f>'Dry edible beans'!H40+'Dry peas and lentils'!L41</f>
        <v>0.28407984242194351</v>
      </c>
      <c r="I40" s="15">
        <f>'Dry edible beans'!I40+'Dry peas and lentils'!M41</f>
        <v>8.0535214927408862</v>
      </c>
      <c r="J40" s="15">
        <f>'Dry edible beans'!J40+'Dry peas and lentils'!P41</f>
        <v>10.831382905446649</v>
      </c>
      <c r="K40" s="114">
        <f>'Dry edible beans'!K40+'Dry peas and lentils'!Q41</f>
        <v>0.18126901829590447</v>
      </c>
      <c r="L40" s="119"/>
    </row>
    <row r="41" spans="1:12" ht="13.8" customHeight="1" x14ac:dyDescent="0.25">
      <c r="A41" s="13">
        <v>2007</v>
      </c>
      <c r="B41" s="15">
        <f>'Dry edible beans'!B41+'Dry peas and lentils'!B42</f>
        <v>7.112947434648218</v>
      </c>
      <c r="C41" s="15">
        <f>'Dry edible beans'!C41+'Dry peas and lentils'!D42</f>
        <v>7.112947434648218</v>
      </c>
      <c r="D41" s="15">
        <f>'Dry edible beans'!D41+'Dry peas and lentils'!F42</f>
        <v>6.6861705885693246</v>
      </c>
      <c r="E41" s="15">
        <f>'Dry edible beans'!E41+'Dry peas and lentils'!H42</f>
        <v>6.6861705885693246</v>
      </c>
      <c r="F41" s="15">
        <f t="shared" si="0"/>
        <v>15.400000000000006</v>
      </c>
      <c r="G41" s="15">
        <f>'Dry edible beans'!G41+'Dry peas and lentils'!K42</f>
        <v>6.0175535297123925</v>
      </c>
      <c r="H41" s="15">
        <f>'Dry edible beans'!H41+'Dry peas and lentils'!L42</f>
        <v>0.26378316842574867</v>
      </c>
      <c r="I41" s="15">
        <f>'Dry edible beans'!I41+'Dry peas and lentils'!M42</f>
        <v>7.4781209332857621</v>
      </c>
      <c r="J41" s="15">
        <f>'Dry edible beans'!J41+'Dry peas and lentils'!P42</f>
        <v>10.111641493046477</v>
      </c>
      <c r="K41" s="114">
        <f>'Dry edible beans'!K41+'Dry peas and lentils'!Q42</f>
        <v>0.16921082855062314</v>
      </c>
      <c r="L41" s="119"/>
    </row>
    <row r="42" spans="1:12" ht="13.8" customHeight="1" x14ac:dyDescent="0.25">
      <c r="A42" s="13">
        <v>2008</v>
      </c>
      <c r="B42" s="15">
        <f>'Dry edible beans'!B42+'Dry peas and lentils'!B43</f>
        <v>7.0031946952542494</v>
      </c>
      <c r="C42" s="15">
        <f>'Dry edible beans'!C42+'Dry peas and lentils'!D43</f>
        <v>7.0031946952542494</v>
      </c>
      <c r="D42" s="15">
        <f>'Dry edible beans'!D42+'Dry peas and lentils'!F43</f>
        <v>6.5830030135389945</v>
      </c>
      <c r="E42" s="15">
        <f>'Dry edible beans'!E42+'Dry peas and lentils'!H43</f>
        <v>6.5830030135389945</v>
      </c>
      <c r="F42" s="15">
        <f t="shared" si="0"/>
        <v>15.400000000000006</v>
      </c>
      <c r="G42" s="15">
        <f>'Dry edible beans'!G42+'Dry peas and lentils'!K43</f>
        <v>5.9247027121850948</v>
      </c>
      <c r="H42" s="15">
        <f>'Dry edible beans'!H42+'Dry peas and lentils'!L43</f>
        <v>0.25971299560263428</v>
      </c>
      <c r="I42" s="15">
        <f>'Dry edible beans'!I42+'Dry peas and lentils'!M43</f>
        <v>7.362733568836882</v>
      </c>
      <c r="J42" s="15">
        <f>'Dry edible beans'!J42+'Dry peas and lentils'!P43</f>
        <v>9.9909784477313313</v>
      </c>
      <c r="K42" s="114">
        <f>'Dry edible beans'!K42+'Dry peas and lentils'!Q43</f>
        <v>0.16703620534783792</v>
      </c>
      <c r="L42" s="119"/>
    </row>
    <row r="43" spans="1:12" ht="13.8" customHeight="1" x14ac:dyDescent="0.25">
      <c r="A43" s="13">
        <v>2009</v>
      </c>
      <c r="B43" s="15">
        <f>'Dry edible beans'!B43+'Dry peas and lentils'!B44</f>
        <v>6.8234217414947187</v>
      </c>
      <c r="C43" s="15">
        <f>'Dry edible beans'!C43+'Dry peas and lentils'!D44</f>
        <v>6.8234217414947187</v>
      </c>
      <c r="D43" s="15">
        <f>'Dry edible beans'!D43+'Dry peas and lentils'!F44</f>
        <v>6.4140164370050359</v>
      </c>
      <c r="E43" s="15">
        <f>'Dry edible beans'!E43+'Dry peas and lentils'!H44</f>
        <v>6.4140164370050359</v>
      </c>
      <c r="F43" s="15">
        <f t="shared" si="0"/>
        <v>15.400000000000006</v>
      </c>
      <c r="G43" s="15">
        <f>'Dry edible beans'!G43+'Dry peas and lentils'!K44</f>
        <v>5.7726147933045322</v>
      </c>
      <c r="H43" s="15">
        <f>'Dry edible beans'!H43+'Dry peas and lentils'!L44</f>
        <v>0.25304612792567815</v>
      </c>
      <c r="I43" s="15">
        <f>'Dry edible beans'!I43+'Dry peas and lentils'!M44</f>
        <v>7.1737312036290133</v>
      </c>
      <c r="J43" s="15">
        <f>'Dry edible beans'!J43+'Dry peas and lentils'!P44</f>
        <v>9.6268660208661547</v>
      </c>
      <c r="K43" s="114">
        <f>'Dry edible beans'!K43+'Dry peas and lentils'!Q44</f>
        <v>0.16166610838715578</v>
      </c>
      <c r="L43" s="119"/>
    </row>
    <row r="44" spans="1:12" ht="13.8" customHeight="1" x14ac:dyDescent="0.25">
      <c r="A44" s="13">
        <v>2010</v>
      </c>
      <c r="B44" s="15">
        <f>'Dry edible beans'!B44+'Dry peas and lentils'!B45</f>
        <v>8.8645117083582878</v>
      </c>
      <c r="C44" s="15">
        <f>'Dry edible beans'!C44+'Dry peas and lentils'!D45</f>
        <v>8.8645117083582878</v>
      </c>
      <c r="D44" s="15">
        <f>'Dry edible beans'!D44+'Dry peas and lentils'!F45</f>
        <v>8.3326410058567912</v>
      </c>
      <c r="E44" s="15">
        <f>'Dry edible beans'!E44+'Dry peas and lentils'!H45</f>
        <v>8.3326410058567912</v>
      </c>
      <c r="F44" s="15">
        <f t="shared" si="0"/>
        <v>15.399999999999991</v>
      </c>
      <c r="G44" s="15">
        <f>'Dry edible beans'!G44+'Dry peas and lentils'!K45</f>
        <v>7.4993769052711121</v>
      </c>
      <c r="H44" s="15">
        <f>'Dry edible beans'!H44+'Dry peas and lentils'!L45</f>
        <v>0.32873980954613091</v>
      </c>
      <c r="I44" s="15">
        <f>'Dry edible beans'!I44+'Dry peas and lentils'!M45</f>
        <v>9.3196092307280392</v>
      </c>
      <c r="J44" s="15">
        <f>'Dry edible beans'!J44+'Dry peas and lentils'!P45</f>
        <v>12.474605024747447</v>
      </c>
      <c r="K44" s="114">
        <f>'Dry edible beans'!K44+'Dry peas and lentils'!Q45</f>
        <v>0.20937239816305758</v>
      </c>
      <c r="L44" s="119"/>
    </row>
    <row r="45" spans="1:12" ht="13.8" customHeight="1" x14ac:dyDescent="0.25">
      <c r="A45" s="19">
        <v>2011</v>
      </c>
      <c r="B45" s="21">
        <f>'Dry edible beans'!B45+'Dry peas and lentils'!B46</f>
        <v>6.3906029983765027</v>
      </c>
      <c r="C45" s="21">
        <f>'Dry edible beans'!C45+'Dry peas and lentils'!D46</f>
        <v>6.3906029983765027</v>
      </c>
      <c r="D45" s="21">
        <f>'Dry edible beans'!D45+'Dry peas and lentils'!F46</f>
        <v>6.0071668184739124</v>
      </c>
      <c r="E45" s="21">
        <f>'Dry edible beans'!E45+'Dry peas and lentils'!H46</f>
        <v>6.0071668184739124</v>
      </c>
      <c r="F45" s="21">
        <f t="shared" si="0"/>
        <v>15.399999999999991</v>
      </c>
      <c r="G45" s="21">
        <f>'Dry edible beans'!G45+'Dry peas and lentils'!K46</f>
        <v>5.4064501366265221</v>
      </c>
      <c r="H45" s="21">
        <f>'Dry edible beans'!H45+'Dry peas and lentils'!L46</f>
        <v>0.23699507448225851</v>
      </c>
      <c r="I45" s="21">
        <f>'Dry edible beans'!I45+'Dry peas and lentils'!M46</f>
        <v>6.7186918640347866</v>
      </c>
      <c r="J45" s="21">
        <f>'Dry edible beans'!J45+'Dry peas and lentils'!P46</f>
        <v>8.930203059960288</v>
      </c>
      <c r="K45" s="115">
        <f>'Dry edible beans'!K45+'Dry peas and lentils'!Q46</f>
        <v>0.15078752721358826</v>
      </c>
      <c r="L45" s="119"/>
    </row>
    <row r="46" spans="1:12" ht="13.8" customHeight="1" x14ac:dyDescent="0.25">
      <c r="A46" s="19">
        <v>2012</v>
      </c>
      <c r="B46" s="21">
        <f>'Dry edible beans'!B46+'Dry peas and lentils'!B47</f>
        <v>6.3296196662762911</v>
      </c>
      <c r="C46" s="21">
        <f>'Dry edible beans'!C46+'Dry peas and lentils'!D47</f>
        <v>6.3296196662762911</v>
      </c>
      <c r="D46" s="21">
        <f>'Dry edible beans'!D46+'Dry peas and lentils'!F47</f>
        <v>5.9498424862997128</v>
      </c>
      <c r="E46" s="21">
        <f>'Dry edible beans'!E46+'Dry peas and lentils'!H47</f>
        <v>5.9498424862997128</v>
      </c>
      <c r="F46" s="21">
        <f t="shared" ref="F46:F51" si="1">100-(G46/B46*100)</f>
        <v>15.40000000000002</v>
      </c>
      <c r="G46" s="21">
        <f>'Dry edible beans'!G46+'Dry peas and lentils'!K47</f>
        <v>5.3548582376697418</v>
      </c>
      <c r="H46" s="21">
        <f>'Dry edible beans'!H46+'Dry peas and lentils'!L47</f>
        <v>0.23473351178826263</v>
      </c>
      <c r="I46" s="21">
        <f>'Dry edible beans'!I46+'Dry peas and lentils'!M47</f>
        <v>6.6545776924413511</v>
      </c>
      <c r="J46" s="21">
        <f>'Dry edible beans'!J46+'Dry peas and lentils'!P47</f>
        <v>8.9620934033512185</v>
      </c>
      <c r="K46" s="115">
        <f>'Dry edible beans'!K46+'Dry peas and lentils'!Q47</f>
        <v>0.15039273523393162</v>
      </c>
      <c r="L46" s="119"/>
    </row>
    <row r="47" spans="1:12" ht="13.8" customHeight="1" x14ac:dyDescent="0.25">
      <c r="A47" s="24">
        <v>2013</v>
      </c>
      <c r="B47" s="25">
        <f>'Dry edible beans'!B47+'Dry peas and lentils'!B48</f>
        <v>6.193121796461682</v>
      </c>
      <c r="C47" s="25">
        <f>'Dry edible beans'!C47+'Dry peas and lentils'!D48</f>
        <v>6.193121796461682</v>
      </c>
      <c r="D47" s="25">
        <f>'Dry edible beans'!D47+'Dry peas and lentils'!F48</f>
        <v>5.8215344886739819</v>
      </c>
      <c r="E47" s="21">
        <f>'Dry edible beans'!E47+'Dry peas and lentils'!H48</f>
        <v>5.8215344886739819</v>
      </c>
      <c r="F47" s="25">
        <f t="shared" si="1"/>
        <v>15.400000000000006</v>
      </c>
      <c r="G47" s="25">
        <f>'Dry edible beans'!G47+'Dry peas and lentils'!K48</f>
        <v>5.2393810398065828</v>
      </c>
      <c r="H47" s="25">
        <f>'Dry edible beans'!H47+'Dry peas and lentils'!L48</f>
        <v>0.22967149763535705</v>
      </c>
      <c r="I47" s="25">
        <f>'Dry edible beans'!I47+'Dry peas and lentils'!M48</f>
        <v>6.5110721222135552</v>
      </c>
      <c r="J47" s="25">
        <f>'Dry edible beans'!J47+'Dry peas and lentils'!P48</f>
        <v>8.716294722504772</v>
      </c>
      <c r="K47" s="116">
        <f>'Dry edible beans'!K47+'Dry peas and lentils'!Q48</f>
        <v>0.14688370350750124</v>
      </c>
      <c r="L47" s="119"/>
    </row>
    <row r="48" spans="1:12" ht="13.8" customHeight="1" x14ac:dyDescent="0.25">
      <c r="A48" s="19">
        <v>2014</v>
      </c>
      <c r="B48" s="21">
        <f>'Dry edible beans'!B48+'Dry peas and lentils'!B49</f>
        <v>6.848398512355474</v>
      </c>
      <c r="C48" s="21">
        <f>'Dry edible beans'!C48+'Dry peas and lentils'!D49</f>
        <v>6.848398512355474</v>
      </c>
      <c r="D48" s="21">
        <f>'Dry edible beans'!D48+'Dry peas and lentils'!F49</f>
        <v>6.4374946016141452</v>
      </c>
      <c r="E48" s="21">
        <f>'Dry edible beans'!E48+'Dry peas and lentils'!H49</f>
        <v>6.4374946016141452</v>
      </c>
      <c r="F48" s="21">
        <f t="shared" si="1"/>
        <v>15.399999999999991</v>
      </c>
      <c r="G48" s="21">
        <f>'Dry edible beans'!G48+'Dry peas and lentils'!K49</f>
        <v>5.7937451414527317</v>
      </c>
      <c r="H48" s="21">
        <f>'Dry edible beans'!H48+'Dry peas and lentils'!L49</f>
        <v>0.25397238976231151</v>
      </c>
      <c r="I48" s="21">
        <f>'Dry edible beans'!I48+'Dry peas and lentils'!M49</f>
        <v>7.1999902635666491</v>
      </c>
      <c r="J48" s="21">
        <f>'Dry edible beans'!J48+'Dry peas and lentils'!P49</f>
        <v>9.6752660705951925</v>
      </c>
      <c r="K48" s="115">
        <f>'Dry edible beans'!K48+'Dry peas and lentils'!Q49</f>
        <v>0.16360286508301813</v>
      </c>
      <c r="L48" s="119"/>
    </row>
    <row r="49" spans="1:26" ht="13.8" customHeight="1" x14ac:dyDescent="0.25">
      <c r="A49" s="24">
        <v>2015</v>
      </c>
      <c r="B49" s="25">
        <f>'Dry edible beans'!B49+'Dry peas and lentils'!B50</f>
        <v>8.6408121438258405</v>
      </c>
      <c r="C49" s="25">
        <f>'Dry edible beans'!C49+'Dry peas and lentils'!D50</f>
        <v>8.6408121438258405</v>
      </c>
      <c r="D49" s="25">
        <f>'Dry edible beans'!D49+'Dry peas and lentils'!F50</f>
        <v>8.1223634151962898</v>
      </c>
      <c r="E49" s="21">
        <f>'Dry edible beans'!E49+'Dry peas and lentils'!H50</f>
        <v>8.1223634151962898</v>
      </c>
      <c r="F49" s="25">
        <f t="shared" si="1"/>
        <v>15.40000000000002</v>
      </c>
      <c r="G49" s="25">
        <f>'Dry edible beans'!G49+'Dry peas and lentils'!K50</f>
        <v>7.3101270736766599</v>
      </c>
      <c r="H49" s="25">
        <f>'Dry edible beans'!H49+'Dry peas and lentils'!L50</f>
        <v>0.32044392651733306</v>
      </c>
      <c r="I49" s="25">
        <f>'Dry edible beans'!I49+'Dry peas and lentils'!M50</f>
        <v>9.084425094803132</v>
      </c>
      <c r="J49" s="25">
        <f>'Dry edible beans'!J49+'Dry peas and lentils'!P50</f>
        <v>12.055280251863568</v>
      </c>
      <c r="K49" s="116">
        <f>'Dry edible beans'!K49+'Dry peas and lentils'!Q50</f>
        <v>0.20483219420411197</v>
      </c>
      <c r="L49" s="119"/>
    </row>
    <row r="50" spans="1:26" ht="13.8" customHeight="1" x14ac:dyDescent="0.25">
      <c r="A50" s="29">
        <v>2016</v>
      </c>
      <c r="B50" s="30">
        <f>'Dry edible beans'!B50+'Dry peas and lentils'!B51</f>
        <v>11.808845861441053</v>
      </c>
      <c r="C50" s="30">
        <f>'Dry edible beans'!C50+'Dry peas and lentils'!D51</f>
        <v>11.808845861441053</v>
      </c>
      <c r="D50" s="30">
        <f>'Dry edible beans'!D50+'Dry peas and lentils'!F51</f>
        <v>11.100315109754591</v>
      </c>
      <c r="E50" s="15">
        <f>'Dry edible beans'!E50+'Dry peas and lentils'!H51</f>
        <v>11.100315109754591</v>
      </c>
      <c r="F50" s="30">
        <f t="shared" si="1"/>
        <v>15.399999999999991</v>
      </c>
      <c r="G50" s="30">
        <f>'Dry edible beans'!G50+'Dry peas and lentils'!K51</f>
        <v>9.9902835987791327</v>
      </c>
      <c r="H50" s="30">
        <f>'Dry edible beans'!H50+'Dry peas and lentils'!L51</f>
        <v>0.4379302399464825</v>
      </c>
      <c r="I50" s="30">
        <f>'Dry edible beans'!I50+'Dry peas and lentils'!M51</f>
        <v>12.415103337362805</v>
      </c>
      <c r="J50" s="30">
        <f>'Dry edible beans'!J50+'Dry peas and lentils'!P51</f>
        <v>15.905947896903498</v>
      </c>
      <c r="K50" s="117">
        <f>'Dry edible beans'!K50+'Dry peas and lentils'!Q51</f>
        <v>0.27082104670760132</v>
      </c>
      <c r="L50" s="119"/>
    </row>
    <row r="51" spans="1:26" ht="13.8" customHeight="1" x14ac:dyDescent="0.25">
      <c r="A51" s="29">
        <v>2017</v>
      </c>
      <c r="B51" s="30">
        <f>'Dry edible beans'!B51+'Dry peas and lentils'!B52</f>
        <v>11.295778512704448</v>
      </c>
      <c r="C51" s="30">
        <f>'Dry edible beans'!C51+'Dry peas and lentils'!D52</f>
        <v>11.295778512704448</v>
      </c>
      <c r="D51" s="30">
        <f>'Dry edible beans'!D51+'Dry peas and lentils'!F52</f>
        <v>10.61803180194218</v>
      </c>
      <c r="E51" s="15">
        <f>'Dry edible beans'!E51+'Dry peas and lentils'!H52</f>
        <v>10.61803180194218</v>
      </c>
      <c r="F51" s="30">
        <f t="shared" si="1"/>
        <v>15.399999999999991</v>
      </c>
      <c r="G51" s="30">
        <f>'Dry edible beans'!G51+'Dry peas and lentils'!K52</f>
        <v>9.5562286217479642</v>
      </c>
      <c r="H51" s="30">
        <f>'Dry edible beans'!H51+'Dry peas and lentils'!L52</f>
        <v>0.41890317246018471</v>
      </c>
      <c r="I51" s="30">
        <f>'Dry edible beans'!I51+'Dry peas and lentils'!M52</f>
        <v>11.875695487660005</v>
      </c>
      <c r="J51" s="30">
        <f>'Dry edible beans'!J51+'Dry peas and lentils'!P52</f>
        <v>15.50707205131846</v>
      </c>
      <c r="K51" s="117">
        <f>'Dry edible beans'!K51+'Dry peas and lentils'!Q52</f>
        <v>0.26287242571985475</v>
      </c>
      <c r="L51" s="119"/>
    </row>
    <row r="52" spans="1:26" ht="13.8" customHeight="1" x14ac:dyDescent="0.25">
      <c r="A52" s="59">
        <v>2018</v>
      </c>
      <c r="B52" s="31">
        <f>'Dry edible beans'!B52+'Dry peas and lentils'!B53</f>
        <v>13.10342106932811</v>
      </c>
      <c r="C52" s="31">
        <f>'Dry edible beans'!C52+'Dry peas and lentils'!D53</f>
        <v>13.10342106932811</v>
      </c>
      <c r="D52" s="31">
        <f>'Dry edible beans'!D52+'Dry peas and lentils'!F53</f>
        <v>12.317215805168424</v>
      </c>
      <c r="E52" s="97">
        <f>'Dry edible beans'!E52+'Dry peas and lentils'!H53</f>
        <v>12.317215805168424</v>
      </c>
      <c r="F52" s="31">
        <f>100-(G52/B52*100)</f>
        <v>15.399999999999977</v>
      </c>
      <c r="G52" s="31">
        <f>'Dry edible beans'!G52+'Dry peas and lentils'!K53</f>
        <v>11.085494224651583</v>
      </c>
      <c r="H52" s="31">
        <f>'Dry edible beans'!H52+'Dry peas and lentils'!L53</f>
        <v>0.48593947286143924</v>
      </c>
      <c r="I52" s="31">
        <f>'Dry edible beans'!I52+'Dry peas and lentils'!M53</f>
        <v>13.776141085885371</v>
      </c>
      <c r="J52" s="31">
        <f>'Dry edible beans'!J52+'Dry peas and lentils'!P53</f>
        <v>17.80432021093474</v>
      </c>
      <c r="K52" s="120">
        <f>'Dry edible beans'!K52+'Dry peas and lentils'!Q53</f>
        <v>0.30250731019862992</v>
      </c>
      <c r="L52" s="119"/>
    </row>
    <row r="53" spans="1:26" ht="13.8" customHeight="1" x14ac:dyDescent="0.25">
      <c r="A53" s="59">
        <v>2019</v>
      </c>
      <c r="B53" s="31">
        <f>'Dry edible beans'!B53+'Dry peas and lentils'!B54</f>
        <v>10.253802649664408</v>
      </c>
      <c r="C53" s="31">
        <f>'Dry edible beans'!C53+'Dry peas and lentils'!D54</f>
        <v>10.253802649664408</v>
      </c>
      <c r="D53" s="31">
        <f>'Dry edible beans'!D53+'Dry peas and lentils'!F54</f>
        <v>9.6385744906845439</v>
      </c>
      <c r="E53" s="97">
        <f>'Dry edible beans'!E53+'Dry peas and lentils'!H54</f>
        <v>9.6385744906845439</v>
      </c>
      <c r="F53" s="31">
        <f>100-(G53/B53*100)</f>
        <v>15.399999999999991</v>
      </c>
      <c r="G53" s="31">
        <f>'Dry edible beans'!G53+'Dry peas and lentils'!K54</f>
        <v>8.6747170416160895</v>
      </c>
      <c r="H53" s="31">
        <f>'Dry edible beans'!H53+'Dry peas and lentils'!L54</f>
        <v>0.38026156894755458</v>
      </c>
      <c r="I53" s="31">
        <f>'Dry edible beans'!I53+'Dry peas and lentils'!M54</f>
        <v>10.780225348878698</v>
      </c>
      <c r="J53" s="31">
        <f>'Dry edible beans'!J53+'Dry peas and lentils'!P54</f>
        <v>13.841119432601722</v>
      </c>
      <c r="K53" s="120">
        <f>'Dry edible beans'!K53+'Dry peas and lentils'!Q54</f>
        <v>0.23548237377114126</v>
      </c>
      <c r="L53" s="119"/>
    </row>
    <row r="54" spans="1:26" ht="13.8" customHeight="1" x14ac:dyDescent="0.25">
      <c r="A54" s="59">
        <v>2020</v>
      </c>
      <c r="B54" s="31">
        <f>'Dry edible beans'!B54+'Dry peas and lentils'!B55</f>
        <v>11.201536834377087</v>
      </c>
      <c r="C54" s="31">
        <f>'Dry edible beans'!C54+'Dry peas and lentils'!D55</f>
        <v>11.201536834377087</v>
      </c>
      <c r="D54" s="31">
        <f>'Dry edible beans'!D54+'Dry peas and lentils'!F55</f>
        <v>10.529444624314461</v>
      </c>
      <c r="E54" s="97">
        <f>'Dry edible beans'!E54+'Dry peas and lentils'!H55</f>
        <v>10.529444624314461</v>
      </c>
      <c r="F54" s="31">
        <f>100-(G54/B54*100)</f>
        <v>15.40000000000002</v>
      </c>
      <c r="G54" s="31">
        <f>'Dry edible beans'!G54+'Dry peas and lentils'!K55</f>
        <v>9.4765001618830134</v>
      </c>
      <c r="H54" s="31">
        <f>'Dry edible beans'!H54+'Dry peas and lentils'!L55</f>
        <v>0.41540822627432394</v>
      </c>
      <c r="I54" s="31">
        <f>'Dry edible beans'!I54+'Dry peas and lentils'!M55</f>
        <v>11.776615510763946</v>
      </c>
      <c r="J54" s="31">
        <f>'Dry edible beans'!J54+'Dry peas and lentils'!P55</f>
        <v>15.421527221123787</v>
      </c>
      <c r="K54" s="120">
        <f>'Dry edible beans'!K54+'Dry peas and lentils'!Q55</f>
        <v>0.26158734021287156</v>
      </c>
      <c r="L54" s="119"/>
    </row>
    <row r="55" spans="1:26" ht="13.8" customHeight="1" x14ac:dyDescent="0.25">
      <c r="A55" s="19">
        <v>2021</v>
      </c>
      <c r="B55" s="21">
        <f>'Dry edible beans'!B55+'Dry peas and lentils'!B56</f>
        <v>10.782642385338805</v>
      </c>
      <c r="C55" s="21">
        <f>'Dry edible beans'!C55+'Dry peas and lentils'!D56</f>
        <v>10.782642385338805</v>
      </c>
      <c r="D55" s="21">
        <f>'Dry edible beans'!D55+'Dry peas and lentils'!F56</f>
        <v>10.135683842218477</v>
      </c>
      <c r="E55" s="21">
        <f>'Dry edible beans'!E55+'Dry peas and lentils'!H56</f>
        <v>10.135683842218477</v>
      </c>
      <c r="F55" s="21">
        <f t="shared" ref="F55:F56" si="2">100-(G55/B55*100)</f>
        <v>15.40000000000002</v>
      </c>
      <c r="G55" s="21">
        <f>'Dry edible beans'!G55+'Dry peas and lentils'!K56</f>
        <v>9.1221154579966282</v>
      </c>
      <c r="H55" s="21">
        <f>'Dry edible beans'!H55+'Dry peas and lentils'!L56</f>
        <v>0.39987355432313992</v>
      </c>
      <c r="I55" s="21">
        <f>'Dry edible beans'!I55+'Dry peas and lentils'!M56</f>
        <v>11.336215328283853</v>
      </c>
      <c r="J55" s="21">
        <f>'Dry edible beans'!J55+'Dry peas and lentils'!P56</f>
        <v>14.715470177386079</v>
      </c>
      <c r="K55" s="115">
        <f>'Dry edible beans'!K55+'Dry peas and lentils'!Q56</f>
        <v>0.25008715362196843</v>
      </c>
      <c r="L55" s="119"/>
    </row>
    <row r="56" spans="1:26" ht="13.8" customHeight="1" thickBot="1" x14ac:dyDescent="0.3">
      <c r="A56" s="123">
        <v>2022</v>
      </c>
      <c r="B56" s="125">
        <f>'Dry edible beans'!B56+'Dry peas and lentils'!B57</f>
        <v>10.330267071005094</v>
      </c>
      <c r="C56" s="125">
        <f>'Dry edible beans'!C56+'Dry peas and lentils'!D57</f>
        <v>10.330267071005094</v>
      </c>
      <c r="D56" s="125">
        <f>'Dry edible beans'!D56+'Dry peas and lentils'!F57</f>
        <v>9.7104510467447902</v>
      </c>
      <c r="E56" s="125">
        <f>'Dry edible beans'!E56+'Dry peas and lentils'!H57</f>
        <v>9.7104510467447902</v>
      </c>
      <c r="F56" s="125">
        <f t="shared" si="2"/>
        <v>15.400000000000006</v>
      </c>
      <c r="G56" s="125">
        <f>'Dry edible beans'!G56+'Dry peas and lentils'!K57</f>
        <v>8.7394059420703094</v>
      </c>
      <c r="H56" s="125">
        <f>'Dry edible beans'!H56+'Dry peas and lentils'!L57</f>
        <v>0.3830972467756848</v>
      </c>
      <c r="I56" s="125">
        <f>'Dry edible beans'!I56+'Dry peas and lentils'!M57</f>
        <v>10.860615397467276</v>
      </c>
      <c r="J56" s="125">
        <f>'Dry edible beans'!J56+'Dry peas and lentils'!P57</f>
        <v>14.080614232700164</v>
      </c>
      <c r="K56" s="128">
        <f>'Dry edible beans'!K56+'Dry peas and lentils'!Q57</f>
        <v>0.23965570329210739</v>
      </c>
      <c r="L56" s="119"/>
    </row>
    <row r="57" spans="1:26" ht="15" customHeight="1" thickTop="1" x14ac:dyDescent="0.25">
      <c r="A57" s="7" t="s">
        <v>96</v>
      </c>
    </row>
    <row r="58" spans="1:26" ht="15" customHeight="1" x14ac:dyDescent="0.25">
      <c r="A58" s="7" t="s">
        <v>220</v>
      </c>
    </row>
    <row r="59" spans="1:26" ht="15" customHeight="1" x14ac:dyDescent="0.25">
      <c r="A59" s="7" t="s">
        <v>104</v>
      </c>
    </row>
    <row r="60" spans="1:26" ht="15" customHeight="1" x14ac:dyDescent="0.25">
      <c r="A60" s="7" t="s">
        <v>212</v>
      </c>
      <c r="Z60" s="85"/>
    </row>
    <row r="61" spans="1:26" ht="15" customHeight="1" x14ac:dyDescent="0.25">
      <c r="A61" s="7" t="s">
        <v>181</v>
      </c>
      <c r="Z61" s="85"/>
    </row>
    <row r="62" spans="1:26" ht="15" customHeight="1" x14ac:dyDescent="0.25">
      <c r="A62" s="7" t="s">
        <v>183</v>
      </c>
      <c r="Z62" s="85"/>
    </row>
    <row r="63" spans="1:26" ht="15" customHeight="1" x14ac:dyDescent="0.25">
      <c r="A63" s="7" t="s">
        <v>214</v>
      </c>
      <c r="Z63" s="85"/>
    </row>
    <row r="64" spans="1:26" x14ac:dyDescent="0.25">
      <c r="Z64" s="85"/>
    </row>
    <row r="65" spans="26:26" x14ac:dyDescent="0.25">
      <c r="Z65" s="85"/>
    </row>
  </sheetData>
  <phoneticPr fontId="0" type="noConversion"/>
  <printOptions horizontalCentered="1"/>
  <pageMargins left="0.5" right="0.5" top="0.61" bottom="0.56000000000000005" header="0.5" footer="0.5"/>
  <pageSetup scale="78"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26">
    <pageSetUpPr fitToPage="1"/>
  </sheetPr>
  <dimension ref="A1:Z68"/>
  <sheetViews>
    <sheetView zoomScaleNormal="100" workbookViewId="0">
      <pane ySplit="3" topLeftCell="A4" activePane="bottomLeft" state="frozen"/>
      <selection pane="bottomLeft"/>
    </sheetView>
  </sheetViews>
  <sheetFormatPr defaultColWidth="10.6640625" defaultRowHeight="13.2" x14ac:dyDescent="0.25"/>
  <cols>
    <col min="1" max="1" width="11.109375" style="7" customWidth="1"/>
    <col min="2" max="5" width="12.21875" style="7" customWidth="1"/>
    <col min="6" max="6" width="10.88671875" style="7" customWidth="1"/>
    <col min="7" max="9" width="12.21875" style="7" customWidth="1"/>
    <col min="10" max="10" width="13.88671875" style="7" customWidth="1"/>
    <col min="11" max="11" width="21.109375" style="7" customWidth="1"/>
    <col min="12" max="26" width="10.6640625" style="7" customWidth="1"/>
    <col min="27" max="16384" width="10.6640625" style="7"/>
  </cols>
  <sheetData>
    <row r="1" spans="1:17" ht="16.8" customHeight="1" thickBot="1" x14ac:dyDescent="0.3">
      <c r="A1" s="43" t="s">
        <v>178</v>
      </c>
      <c r="B1" s="129"/>
      <c r="C1" s="129"/>
      <c r="D1" s="129"/>
      <c r="E1" s="129"/>
      <c r="F1" s="43"/>
      <c r="G1" s="129"/>
      <c r="H1" s="43"/>
      <c r="I1" s="129"/>
      <c r="J1" s="129"/>
      <c r="K1" s="129"/>
    </row>
    <row r="2" spans="1:17" ht="36" customHeight="1" thickTop="1" x14ac:dyDescent="0.25">
      <c r="A2" s="112" t="s">
        <v>0</v>
      </c>
      <c r="B2" s="8" t="s">
        <v>100</v>
      </c>
      <c r="C2" s="8" t="s">
        <v>137</v>
      </c>
      <c r="D2" s="8" t="s">
        <v>4</v>
      </c>
      <c r="E2" s="62" t="s">
        <v>92</v>
      </c>
      <c r="F2" s="8" t="s">
        <v>6</v>
      </c>
      <c r="G2" s="100" t="s">
        <v>70</v>
      </c>
      <c r="H2" s="101"/>
      <c r="I2" s="101"/>
      <c r="J2" s="9" t="s">
        <v>138</v>
      </c>
      <c r="K2" s="8" t="s">
        <v>139</v>
      </c>
      <c r="L2" s="119"/>
      <c r="Q2" s="98"/>
    </row>
    <row r="3" spans="1:17" ht="16.8" customHeight="1" x14ac:dyDescent="0.25">
      <c r="A3" s="11"/>
      <c r="B3" s="12" t="s">
        <v>80</v>
      </c>
      <c r="C3" s="12" t="s">
        <v>80</v>
      </c>
      <c r="D3" s="12" t="s">
        <v>80</v>
      </c>
      <c r="E3" s="12" t="s">
        <v>80</v>
      </c>
      <c r="F3" s="12" t="s">
        <v>81</v>
      </c>
      <c r="G3" s="12" t="s">
        <v>80</v>
      </c>
      <c r="H3" s="12" t="s">
        <v>82</v>
      </c>
      <c r="I3" s="12" t="s">
        <v>83</v>
      </c>
      <c r="J3" s="12" t="s">
        <v>84</v>
      </c>
      <c r="K3" s="113" t="s">
        <v>86</v>
      </c>
      <c r="L3" s="163"/>
      <c r="M3" s="85"/>
      <c r="N3" s="85"/>
      <c r="O3" s="85"/>
      <c r="P3" s="85"/>
      <c r="Q3" s="85"/>
    </row>
    <row r="4" spans="1:17" ht="13.8" customHeight="1" x14ac:dyDescent="0.25">
      <c r="A4" s="13">
        <v>1970</v>
      </c>
      <c r="B4" s="15">
        <f>SUM('Fresh vegetables'!B4,'Canned vegetables'!B4,'Frozen vegetables'!B4,'Total dehydrated vegetables'!B4,Pulses!B4)</f>
        <v>336.26493492103214</v>
      </c>
      <c r="C4" s="15">
        <f>SUM('Fresh vegetables'!C4,'Canned vegetables'!C4,'Frozen vegetables'!C4,'Total dehydrated vegetables'!C4,Pulses!C4)</f>
        <v>229.32624969664829</v>
      </c>
      <c r="D4" s="15">
        <f>SUM('Fresh vegetables'!D4,'Canned vegetables'!D4,'Frozen vegetables'!D4,'Total dehydrated vegetables'!D4,Pulses!D4)</f>
        <v>212.18515490897798</v>
      </c>
      <c r="E4" s="15">
        <f>SUM('Fresh vegetables'!E4,'Canned vegetables'!E4,'Frozen vegetables'!E4,'Total dehydrated vegetables'!E4,Pulses!E4)</f>
        <v>191.04007401899179</v>
      </c>
      <c r="F4" s="15">
        <f t="shared" ref="F4:F45" si="0">100-(G4/B4*100)</f>
        <v>55.161956747820511</v>
      </c>
      <c r="G4" s="15">
        <f>SUM('Fresh vegetables'!G4,'Canned vegetables'!G4,'Frozen vegetables'!G4,'Total dehydrated vegetables'!G4,Pulses!G4)</f>
        <v>150.77461696180561</v>
      </c>
      <c r="H4" s="15">
        <f>SUM('Fresh vegetables'!H4,'Canned vegetables'!H4,'Frozen vegetables'!H4,'Total dehydrated vegetables'!H4,Pulses!H4)</f>
        <v>6.609298277777782</v>
      </c>
      <c r="I4" s="15">
        <f>SUM('Fresh vegetables'!I4,'Canned vegetables'!I4,'Frozen vegetables'!I4,'Total dehydrated vegetables'!I4,Pulses!I4)</f>
        <v>187.37030152586124</v>
      </c>
      <c r="J4" s="15">
        <f>SUM('Fresh vegetables'!J4,'Canned vegetables'!J4,'Frozen vegetables'!J4,'Total dehydrated vegetables'!J4,Pulses!J4)</f>
        <v>135.44109774063787</v>
      </c>
      <c r="K4" s="161">
        <f>SUM('Fresh vegetables'!K4,'Canned vegetables'!K4,'Frozen vegetables'!K4,'Total dehydrated vegetables'!K4,Pulses!K4)</f>
        <v>1.5833736316897786</v>
      </c>
      <c r="L4" s="119"/>
    </row>
    <row r="5" spans="1:17" ht="13.8" customHeight="1" x14ac:dyDescent="0.25">
      <c r="A5" s="19">
        <v>1971</v>
      </c>
      <c r="B5" s="21">
        <f>SUM('Fresh vegetables'!B5,'Canned vegetables'!B5,'Frozen vegetables'!B5,'Total dehydrated vegetables'!B5,Pulses!B5)</f>
        <v>339.54603588971145</v>
      </c>
      <c r="C5" s="21">
        <f>SUM('Fresh vegetables'!C5,'Canned vegetables'!C5,'Frozen vegetables'!C5,'Total dehydrated vegetables'!C5,Pulses!C5)</f>
        <v>228.24750168391233</v>
      </c>
      <c r="D5" s="21">
        <f>SUM('Fresh vegetables'!D5,'Canned vegetables'!D5,'Frozen vegetables'!D5,'Total dehydrated vegetables'!D5,Pulses!D5)</f>
        <v>211.21585472132853</v>
      </c>
      <c r="E5" s="21">
        <f>SUM('Fresh vegetables'!E5,'Canned vegetables'!E5,'Frozen vegetables'!E5,'Total dehydrated vegetables'!E5,Pulses!E5)</f>
        <v>190.80991840062143</v>
      </c>
      <c r="F5" s="21">
        <f t="shared" si="0"/>
        <v>55.751080303119345</v>
      </c>
      <c r="G5" s="21">
        <f>SUM('Fresh vegetables'!G5,'Canned vegetables'!G5,'Frozen vegetables'!G5,'Total dehydrated vegetables'!G5,Pulses!G5)</f>
        <v>150.24545275477999</v>
      </c>
      <c r="H5" s="21">
        <f>SUM('Fresh vegetables'!H5,'Canned vegetables'!H5,'Frozen vegetables'!H5,'Total dehydrated vegetables'!H5,Pulses!H5)</f>
        <v>6.5861020385656985</v>
      </c>
      <c r="I5" s="21">
        <f>SUM('Fresh vegetables'!I5,'Canned vegetables'!I5,'Frozen vegetables'!I5,'Total dehydrated vegetables'!I5,Pulses!I5)</f>
        <v>186.71269974231825</v>
      </c>
      <c r="J5" s="21">
        <f>SUM('Fresh vegetables'!J5,'Canned vegetables'!J5,'Frozen vegetables'!J5,'Total dehydrated vegetables'!J5,Pulses!J5)</f>
        <v>133.02850094423414</v>
      </c>
      <c r="K5" s="162">
        <f>SUM('Fresh vegetables'!K5,'Canned vegetables'!K5,'Frozen vegetables'!K5,'Total dehydrated vegetables'!K5,Pulses!K5)</f>
        <v>1.5791471724916049</v>
      </c>
      <c r="L5" s="119"/>
    </row>
    <row r="6" spans="1:17" ht="13.8" customHeight="1" x14ac:dyDescent="0.25">
      <c r="A6" s="19">
        <v>1972</v>
      </c>
      <c r="B6" s="21">
        <f>SUM('Fresh vegetables'!B6,'Canned vegetables'!B6,'Frozen vegetables'!B6,'Total dehydrated vegetables'!B6,Pulses!B6)</f>
        <v>337.76529024823998</v>
      </c>
      <c r="C6" s="21">
        <f>SUM('Fresh vegetables'!C6,'Canned vegetables'!C6,'Frozen vegetables'!C6,'Total dehydrated vegetables'!C6,Pulses!C6)</f>
        <v>229.43544646942033</v>
      </c>
      <c r="D6" s="21">
        <f>SUM('Fresh vegetables'!D6,'Canned vegetables'!D6,'Frozen vegetables'!D6,'Total dehydrated vegetables'!D6,Pulses!D6)</f>
        <v>212.30718204643287</v>
      </c>
      <c r="E6" s="21">
        <f>SUM('Fresh vegetables'!E6,'Canned vegetables'!E6,'Frozen vegetables'!E6,'Total dehydrated vegetables'!E6,Pulses!E6)</f>
        <v>191.38010028090957</v>
      </c>
      <c r="F6" s="21">
        <f t="shared" si="0"/>
        <v>55.362476034608108</v>
      </c>
      <c r="G6" s="21">
        <f>SUM('Fresh vegetables'!G6,'Canned vegetables'!G6,'Frozen vegetables'!G6,'Total dehydrated vegetables'!G6,Pulses!G6)</f>
        <v>150.77006238133359</v>
      </c>
      <c r="H6" s="21">
        <f>SUM('Fresh vegetables'!H6,'Canned vegetables'!H6,'Frozen vegetables'!H6,'Total dehydrated vegetables'!H6,Pulses!H6)</f>
        <v>6.6090986249351715</v>
      </c>
      <c r="I6" s="21">
        <f>SUM('Fresh vegetables'!I6,'Canned vegetables'!I6,'Frozen vegetables'!I6,'Total dehydrated vegetables'!I6,Pulses!I6)</f>
        <v>187.3646414675996</v>
      </c>
      <c r="J6" s="21">
        <f>SUM('Fresh vegetables'!J6,'Canned vegetables'!J6,'Frozen vegetables'!J6,'Total dehydrated vegetables'!J6,Pulses!J6)</f>
        <v>132.67968594154442</v>
      </c>
      <c r="K6" s="162">
        <f>SUM('Fresh vegetables'!K6,'Canned vegetables'!K6,'Frozen vegetables'!K6,'Total dehydrated vegetables'!K6,Pulses!K6)</f>
        <v>1.565006938016501</v>
      </c>
      <c r="L6" s="119"/>
    </row>
    <row r="7" spans="1:17" ht="13.8" customHeight="1" x14ac:dyDescent="0.25">
      <c r="A7" s="19">
        <v>1973</v>
      </c>
      <c r="B7" s="21">
        <f>SUM('Fresh vegetables'!B7,'Canned vegetables'!B7,'Frozen vegetables'!B7,'Total dehydrated vegetables'!B7,Pulses!B7)</f>
        <v>335.54157280942468</v>
      </c>
      <c r="C7" s="21">
        <f>SUM('Fresh vegetables'!C7,'Canned vegetables'!C7,'Frozen vegetables'!C7,'Total dehydrated vegetables'!C7,Pulses!C7)</f>
        <v>227.90238443525405</v>
      </c>
      <c r="D7" s="21">
        <f>SUM('Fresh vegetables'!D7,'Canned vegetables'!D7,'Frozen vegetables'!D7,'Total dehydrated vegetables'!D7,Pulses!D7)</f>
        <v>210.82287399060664</v>
      </c>
      <c r="E7" s="21">
        <f>SUM('Fresh vegetables'!E7,'Canned vegetables'!E7,'Frozen vegetables'!E7,'Total dehydrated vegetables'!E7,Pulses!E7)</f>
        <v>190.10694473626756</v>
      </c>
      <c r="F7" s="21">
        <f t="shared" si="0"/>
        <v>55.342884814170574</v>
      </c>
      <c r="G7" s="21">
        <f>SUM('Fresh vegetables'!G7,'Canned vegetables'!G7,'Frozen vegetables'!G7,'Total dehydrated vegetables'!G7,Pulses!G7)</f>
        <v>149.84318666584849</v>
      </c>
      <c r="H7" s="21">
        <f>SUM('Fresh vegetables'!H7,'Canned vegetables'!H7,'Frozen vegetables'!H7,'Total dehydrated vegetables'!H7,Pulses!H7)</f>
        <v>6.5684684565851388</v>
      </c>
      <c r="I7" s="21">
        <f>SUM('Fresh vegetables'!I7,'Canned vegetables'!I7,'Frozen vegetables'!I7,'Total dehydrated vegetables'!I7,Pulses!I7)</f>
        <v>186.21279650996038</v>
      </c>
      <c r="J7" s="21">
        <f>SUM('Fresh vegetables'!J7,'Canned vegetables'!J7,'Frozen vegetables'!J7,'Total dehydrated vegetables'!J7,Pulses!J7)</f>
        <v>132.53023115175654</v>
      </c>
      <c r="K7" s="162">
        <f>SUM('Fresh vegetables'!K7,'Canned vegetables'!K7,'Frozen vegetables'!K7,'Total dehydrated vegetables'!K7,Pulses!K7)</f>
        <v>1.5865849989267502</v>
      </c>
      <c r="L7" s="119"/>
    </row>
    <row r="8" spans="1:17" ht="13.8" customHeight="1" x14ac:dyDescent="0.25">
      <c r="A8" s="19">
        <v>1974</v>
      </c>
      <c r="B8" s="21">
        <f>SUM('Fresh vegetables'!B8,'Canned vegetables'!B8,'Frozen vegetables'!B8,'Total dehydrated vegetables'!B8,Pulses!B8)</f>
        <v>334.318218719399</v>
      </c>
      <c r="C8" s="21">
        <f>SUM('Fresh vegetables'!C8,'Canned vegetables'!C8,'Frozen vegetables'!C8,'Total dehydrated vegetables'!C8,Pulses!C8)</f>
        <v>224.42828207430048</v>
      </c>
      <c r="D8" s="21">
        <f>SUM('Fresh vegetables'!D8,'Canned vegetables'!D8,'Frozen vegetables'!D8,'Total dehydrated vegetables'!D8,Pulses!D8)</f>
        <v>207.55258153491224</v>
      </c>
      <c r="E8" s="21">
        <f>SUM('Fresh vegetables'!E8,'Canned vegetables'!E8,'Frozen vegetables'!E8,'Total dehydrated vegetables'!E8,Pulses!E8)</f>
        <v>187.03080204399805</v>
      </c>
      <c r="F8" s="21">
        <f t="shared" si="0"/>
        <v>56.100906653541408</v>
      </c>
      <c r="G8" s="21">
        <f>SUM('Fresh vegetables'!G8,'Canned vegetables'!G8,'Frozen vegetables'!G8,'Total dehydrated vegetables'!G8,Pulses!G8)</f>
        <v>146.76266690984656</v>
      </c>
      <c r="H8" s="21">
        <f>SUM('Fresh vegetables'!H8,'Canned vegetables'!H8,'Frozen vegetables'!H8,'Total dehydrated vegetables'!H8,Pulses!H8)</f>
        <v>6.4334319741302615</v>
      </c>
      <c r="I8" s="21">
        <f>SUM('Fresh vegetables'!I8,'Canned vegetables'!I8,'Frozen vegetables'!I8,'Total dehydrated vegetables'!I8,Pulses!I8)</f>
        <v>182.38457975060589</v>
      </c>
      <c r="J8" s="21">
        <f>SUM('Fresh vegetables'!J8,'Canned vegetables'!J8,'Frozen vegetables'!J8,'Total dehydrated vegetables'!J8,Pulses!J8)</f>
        <v>127.58737721921671</v>
      </c>
      <c r="K8" s="162">
        <f>SUM('Fresh vegetables'!K8,'Canned vegetables'!K8,'Frozen vegetables'!K8,'Total dehydrated vegetables'!K8,Pulses!K8)</f>
        <v>1.5301135338777971</v>
      </c>
      <c r="L8" s="119"/>
    </row>
    <row r="9" spans="1:17" ht="13.8" customHeight="1" x14ac:dyDescent="0.25">
      <c r="A9" s="19">
        <v>1975</v>
      </c>
      <c r="B9" s="21">
        <f>SUM('Fresh vegetables'!B9,'Canned vegetables'!B9,'Frozen vegetables'!B9,'Total dehydrated vegetables'!B9,Pulses!B9)</f>
        <v>338.94361378309031</v>
      </c>
      <c r="C9" s="21">
        <f>SUM('Fresh vegetables'!C9,'Canned vegetables'!C9,'Frozen vegetables'!C9,'Total dehydrated vegetables'!C9,Pulses!C9)</f>
        <v>227.95519344956853</v>
      </c>
      <c r="D9" s="21">
        <f>SUM('Fresh vegetables'!D9,'Canned vegetables'!D9,'Frozen vegetables'!D9,'Total dehydrated vegetables'!D9,Pulses!D9)</f>
        <v>210.76768104610272</v>
      </c>
      <c r="E9" s="21">
        <f>SUM('Fresh vegetables'!E9,'Canned vegetables'!E9,'Frozen vegetables'!E9,'Total dehydrated vegetables'!E9,Pulses!E9)</f>
        <v>189.84071410769621</v>
      </c>
      <c r="F9" s="21">
        <f t="shared" si="0"/>
        <v>55.921802759905511</v>
      </c>
      <c r="G9" s="21">
        <f>SUM('Fresh vegetables'!G9,'Canned vegetables'!G9,'Frozen vegetables'!G9,'Total dehydrated vegetables'!G9,Pulses!G9)</f>
        <v>149.40023461601464</v>
      </c>
      <c r="H9" s="21">
        <f>SUM('Fresh vegetables'!H9,'Canned vegetables'!H9,'Frozen vegetables'!H9,'Total dehydrated vegetables'!H9,Pulses!H9)</f>
        <v>6.5490513804280379</v>
      </c>
      <c r="I9" s="21">
        <f>SUM('Fresh vegetables'!I9,'Canned vegetables'!I9,'Frozen vegetables'!I9,'Total dehydrated vegetables'!I9,Pulses!I9)</f>
        <v>185.66233210944469</v>
      </c>
      <c r="J9" s="21">
        <f>SUM('Fresh vegetables'!J9,'Canned vegetables'!J9,'Frozen vegetables'!J9,'Total dehydrated vegetables'!J9,Pulses!J9)</f>
        <v>131.56674786501821</v>
      </c>
      <c r="K9" s="162">
        <f>SUM('Fresh vegetables'!K9,'Canned vegetables'!K9,'Frozen vegetables'!K9,'Total dehydrated vegetables'!K9,Pulses!K9)</f>
        <v>1.569243247751684</v>
      </c>
      <c r="L9" s="119"/>
    </row>
    <row r="10" spans="1:17" ht="13.8" customHeight="1" x14ac:dyDescent="0.25">
      <c r="A10" s="13">
        <v>1976</v>
      </c>
      <c r="B10" s="15">
        <f>SUM('Fresh vegetables'!B10,'Canned vegetables'!B10,'Frozen vegetables'!B10,'Total dehydrated vegetables'!B10,Pulses!B10)</f>
        <v>349.08651754287484</v>
      </c>
      <c r="C10" s="15">
        <f>SUM('Fresh vegetables'!C10,'Canned vegetables'!C10,'Frozen vegetables'!C10,'Total dehydrated vegetables'!C10,Pulses!C10)</f>
        <v>232.50787157191513</v>
      </c>
      <c r="D10" s="15">
        <f>SUM('Fresh vegetables'!D10,'Canned vegetables'!D10,'Frozen vegetables'!D10,'Total dehydrated vegetables'!D10,Pulses!D10)</f>
        <v>215.02358883170828</v>
      </c>
      <c r="E10" s="15">
        <f>SUM('Fresh vegetables'!E10,'Canned vegetables'!E10,'Frozen vegetables'!E10,'Total dehydrated vegetables'!E10,Pulses!E10)</f>
        <v>193.91726517172495</v>
      </c>
      <c r="F10" s="15">
        <f t="shared" si="0"/>
        <v>56.30857427045067</v>
      </c>
      <c r="G10" s="15">
        <f>SUM('Fresh vegetables'!G10,'Canned vegetables'!G10,'Frozen vegetables'!G10,'Total dehydrated vegetables'!G10,Pulses!G10)</f>
        <v>152.52087654411534</v>
      </c>
      <c r="H10" s="15">
        <f>SUM('Fresh vegetables'!H10,'Canned vegetables'!H10,'Frozen vegetables'!H10,'Total dehydrated vegetables'!H10,Pulses!H10)</f>
        <v>6.6858466430297137</v>
      </c>
      <c r="I10" s="15">
        <f>SUM('Fresh vegetables'!I10,'Canned vegetables'!I10,'Frozen vegetables'!I10,'Total dehydrated vegetables'!I10,Pulses!I10)</f>
        <v>189.54040940657086</v>
      </c>
      <c r="J10" s="15">
        <f>SUM('Fresh vegetables'!J10,'Canned vegetables'!J10,'Frozen vegetables'!J10,'Total dehydrated vegetables'!J10,Pulses!J10)</f>
        <v>132.43001599931571</v>
      </c>
      <c r="K10" s="161">
        <f>SUM('Fresh vegetables'!K10,'Canned vegetables'!K10,'Frozen vegetables'!K10,'Total dehydrated vegetables'!K10,Pulses!K10)</f>
        <v>1.5879202341784491</v>
      </c>
      <c r="L10" s="119"/>
    </row>
    <row r="11" spans="1:17" ht="13.8" customHeight="1" x14ac:dyDescent="0.25">
      <c r="A11" s="13">
        <v>1977</v>
      </c>
      <c r="B11" s="15">
        <f>SUM('Fresh vegetables'!B11,'Canned vegetables'!B11,'Frozen vegetables'!B11,'Total dehydrated vegetables'!B11,Pulses!B11)</f>
        <v>345.52202096017095</v>
      </c>
      <c r="C11" s="15">
        <f>SUM('Fresh vegetables'!C11,'Canned vegetables'!C11,'Frozen vegetables'!C11,'Total dehydrated vegetables'!C11,Pulses!C11)</f>
        <v>232.52171817227131</v>
      </c>
      <c r="D11" s="15">
        <f>SUM('Fresh vegetables'!D11,'Canned vegetables'!D11,'Frozen vegetables'!D11,'Total dehydrated vegetables'!D11,Pulses!D11)</f>
        <v>215.01166475796384</v>
      </c>
      <c r="E11" s="15">
        <f>SUM('Fresh vegetables'!E11,'Canned vegetables'!E11,'Frozen vegetables'!E11,'Total dehydrated vegetables'!E11,Pulses!E11)</f>
        <v>194.04683696785847</v>
      </c>
      <c r="F11" s="15">
        <f t="shared" si="0"/>
        <v>55.7730560144714</v>
      </c>
      <c r="G11" s="15">
        <f>SUM('Fresh vegetables'!G11,'Canned vegetables'!G11,'Frozen vegetables'!G11,'Total dehydrated vegetables'!G11,Pulses!G11)</f>
        <v>152.81383066772119</v>
      </c>
      <c r="H11" s="15">
        <f>SUM('Fresh vegetables'!H11,'Canned vegetables'!H11,'Frozen vegetables'!H11,'Total dehydrated vegetables'!H11,Pulses!H11)</f>
        <v>6.698688467626134</v>
      </c>
      <c r="I11" s="15">
        <f>SUM('Fresh vegetables'!I11,'Canned vegetables'!I11,'Frozen vegetables'!I11,'Total dehydrated vegetables'!I11,Pulses!I11)</f>
        <v>189.90446871296706</v>
      </c>
      <c r="J11" s="15">
        <f>SUM('Fresh vegetables'!J11,'Canned vegetables'!J11,'Frozen vegetables'!J11,'Total dehydrated vegetables'!J11,Pulses!J11)</f>
        <v>131.71202626014093</v>
      </c>
      <c r="K11" s="161">
        <f>SUM('Fresh vegetables'!K11,'Canned vegetables'!K11,'Frozen vegetables'!K11,'Total dehydrated vegetables'!K11,Pulses!K11)</f>
        <v>1.581316991840964</v>
      </c>
      <c r="L11" s="119"/>
    </row>
    <row r="12" spans="1:17" ht="13.8" customHeight="1" x14ac:dyDescent="0.25">
      <c r="A12" s="13">
        <v>1978</v>
      </c>
      <c r="B12" s="15">
        <f>SUM('Fresh vegetables'!B12,'Canned vegetables'!B12,'Frozen vegetables'!B12,'Total dehydrated vegetables'!B12,Pulses!B12)</f>
        <v>335.11598035495422</v>
      </c>
      <c r="C12" s="15">
        <f>SUM('Fresh vegetables'!C12,'Canned vegetables'!C12,'Frozen vegetables'!C12,'Total dehydrated vegetables'!C12,Pulses!C12)</f>
        <v>224.43265596023772</v>
      </c>
      <c r="D12" s="15">
        <f>SUM('Fresh vegetables'!D12,'Canned vegetables'!D12,'Frozen vegetables'!D12,'Total dehydrated vegetables'!D12,Pulses!D12)</f>
        <v>207.34312156456647</v>
      </c>
      <c r="E12" s="15">
        <f>SUM('Fresh vegetables'!E12,'Canned vegetables'!E12,'Frozen vegetables'!E12,'Total dehydrated vegetables'!E12,Pulses!E12)</f>
        <v>187.45044760426865</v>
      </c>
      <c r="F12" s="15">
        <f t="shared" si="0"/>
        <v>55.980528822992383</v>
      </c>
      <c r="G12" s="15">
        <f>SUM('Fresh vegetables'!G12,'Canned vegetables'!G12,'Frozen vegetables'!G12,'Total dehydrated vegetables'!G12,Pulses!G12)</f>
        <v>147.51628238189559</v>
      </c>
      <c r="H12" s="15">
        <f>SUM('Fresh vegetables'!H12,'Canned vegetables'!H12,'Frozen vegetables'!H12,'Total dehydrated vegetables'!H12,Pulses!H12)</f>
        <v>6.4664671729050118</v>
      </c>
      <c r="I12" s="15">
        <f>SUM('Fresh vegetables'!I12,'Canned vegetables'!I12,'Frozen vegetables'!I12,'Total dehydrated vegetables'!I12,Pulses!I12)</f>
        <v>183.32111111827061</v>
      </c>
      <c r="J12" s="15">
        <f>SUM('Fresh vegetables'!J12,'Canned vegetables'!J12,'Frozen vegetables'!J12,'Total dehydrated vegetables'!J12,Pulses!J12)</f>
        <v>126.79488011029409</v>
      </c>
      <c r="K12" s="161">
        <f>SUM('Fresh vegetables'!K12,'Canned vegetables'!K12,'Frozen vegetables'!K12,'Total dehydrated vegetables'!K12,Pulses!K12)</f>
        <v>1.5213035238403809</v>
      </c>
      <c r="L12" s="119"/>
    </row>
    <row r="13" spans="1:17" ht="13.8" customHeight="1" x14ac:dyDescent="0.25">
      <c r="A13" s="13">
        <v>1979</v>
      </c>
      <c r="B13" s="15">
        <f>SUM('Fresh vegetables'!B13,'Canned vegetables'!B13,'Frozen vegetables'!B13,'Total dehydrated vegetables'!B13,Pulses!B13)</f>
        <v>340.94449217832221</v>
      </c>
      <c r="C13" s="15">
        <f>SUM('Fresh vegetables'!C13,'Canned vegetables'!C13,'Frozen vegetables'!C13,'Total dehydrated vegetables'!C13,Pulses!C13)</f>
        <v>229.08266572793579</v>
      </c>
      <c r="D13" s="15">
        <f>SUM('Fresh vegetables'!D13,'Canned vegetables'!D13,'Frozen vegetables'!D13,'Total dehydrated vegetables'!D13,Pulses!D13)</f>
        <v>211.63881137554816</v>
      </c>
      <c r="E13" s="15">
        <f>SUM('Fresh vegetables'!E13,'Canned vegetables'!E13,'Frozen vegetables'!E13,'Total dehydrated vegetables'!E13,Pulses!E13)</f>
        <v>191.11332884988116</v>
      </c>
      <c r="F13" s="15">
        <f t="shared" si="0"/>
        <v>56.016564456968887</v>
      </c>
      <c r="G13" s="15">
        <f>SUM('Fresh vegetables'!G13,'Canned vegetables'!G13,'Frozen vegetables'!G13,'Total dehydrated vegetables'!G13,Pulses!G13)</f>
        <v>149.95910095476711</v>
      </c>
      <c r="H13" s="15">
        <f>SUM('Fresh vegetables'!H13,'Canned vegetables'!H13,'Frozen vegetables'!H13,'Total dehydrated vegetables'!H13,Pulses!H13)</f>
        <v>6.5735496308939032</v>
      </c>
      <c r="I13" s="15">
        <f>SUM('Fresh vegetables'!I13,'Canned vegetables'!I13,'Frozen vegetables'!I13,'Total dehydrated vegetables'!I13,Pulses!I13)</f>
        <v>186.35684526102671</v>
      </c>
      <c r="J13" s="15">
        <f>SUM('Fresh vegetables'!J13,'Canned vegetables'!J13,'Frozen vegetables'!J13,'Total dehydrated vegetables'!J13,Pulses!J13)</f>
        <v>128.75959742527826</v>
      </c>
      <c r="K13" s="161">
        <f>SUM('Fresh vegetables'!K13,'Canned vegetables'!K13,'Frozen vegetables'!K13,'Total dehydrated vegetables'!K13,Pulses!K13)</f>
        <v>1.5497160023177861</v>
      </c>
      <c r="L13" s="119"/>
    </row>
    <row r="14" spans="1:17" ht="13.8" customHeight="1" x14ac:dyDescent="0.25">
      <c r="A14" s="13">
        <v>1980</v>
      </c>
      <c r="B14" s="15">
        <f>SUM('Fresh vegetables'!B14,'Canned vegetables'!B14,'Frozen vegetables'!B14,'Total dehydrated vegetables'!B14,Pulses!B14)</f>
        <v>338.82674351170249</v>
      </c>
      <c r="C14" s="15">
        <f>SUM('Fresh vegetables'!C14,'Canned vegetables'!C14,'Frozen vegetables'!C14,'Total dehydrated vegetables'!C14,Pulses!C14)</f>
        <v>231.119967579178</v>
      </c>
      <c r="D14" s="15">
        <f>SUM('Fresh vegetables'!D14,'Canned vegetables'!D14,'Frozen vegetables'!D14,'Total dehydrated vegetables'!D14,Pulses!D14)</f>
        <v>213.58051865934553</v>
      </c>
      <c r="E14" s="15">
        <f>SUM('Fresh vegetables'!E14,'Canned vegetables'!E14,'Frozen vegetables'!E14,'Total dehydrated vegetables'!E14,Pulses!E14)</f>
        <v>192.79101427954396</v>
      </c>
      <c r="F14" s="15">
        <f t="shared" si="0"/>
        <v>55.223680583127432</v>
      </c>
      <c r="G14" s="15">
        <f>SUM('Fresh vegetables'!G14,'Canned vegetables'!G14,'Frozen vegetables'!G14,'Total dehydrated vegetables'!G14,Pulses!G14)</f>
        <v>151.71414494458745</v>
      </c>
      <c r="H14" s="15">
        <f>SUM('Fresh vegetables'!H14,'Canned vegetables'!H14,'Frozen vegetables'!H14,'Total dehydrated vegetables'!H14,Pulses!H14)</f>
        <v>6.6504830660641083</v>
      </c>
      <c r="I14" s="15">
        <f>SUM('Fresh vegetables'!I14,'Canned vegetables'!I14,'Frozen vegetables'!I14,'Total dehydrated vegetables'!I14,Pulses!I14)</f>
        <v>188.53786968138442</v>
      </c>
      <c r="J14" s="15">
        <f>SUM('Fresh vegetables'!J14,'Canned vegetables'!J14,'Frozen vegetables'!J14,'Total dehydrated vegetables'!J14,Pulses!J14)</f>
        <v>127.37221295063746</v>
      </c>
      <c r="K14" s="161">
        <f>SUM('Fresh vegetables'!K14,'Canned vegetables'!K14,'Frozen vegetables'!K14,'Total dehydrated vegetables'!K14,Pulses!K14)</f>
        <v>1.555585201685314</v>
      </c>
      <c r="L14" s="119"/>
    </row>
    <row r="15" spans="1:17" ht="13.8" customHeight="1" x14ac:dyDescent="0.25">
      <c r="A15" s="19">
        <v>1981</v>
      </c>
      <c r="B15" s="21">
        <f>SUM('Fresh vegetables'!B15,'Canned vegetables'!B15,'Frozen vegetables'!B15,'Total dehydrated vegetables'!B15,Pulses!B15)</f>
        <v>334.92031640802674</v>
      </c>
      <c r="C15" s="21">
        <f>SUM('Fresh vegetables'!C15,'Canned vegetables'!C15,'Frozen vegetables'!C15,'Total dehydrated vegetables'!C15,Pulses!C15)</f>
        <v>226.1717382011777</v>
      </c>
      <c r="D15" s="21">
        <f>SUM('Fresh vegetables'!D15,'Canned vegetables'!D15,'Frozen vegetables'!D15,'Total dehydrated vegetables'!D15,Pulses!D15)</f>
        <v>208.91068876322049</v>
      </c>
      <c r="E15" s="21">
        <f>SUM('Fresh vegetables'!E15,'Canned vegetables'!E15,'Frozen vegetables'!E15,'Total dehydrated vegetables'!E15,Pulses!E15)</f>
        <v>188.56905906795942</v>
      </c>
      <c r="F15" s="21">
        <f t="shared" si="0"/>
        <v>55.657401195202468</v>
      </c>
      <c r="G15" s="21">
        <f>SUM('Fresh vegetables'!G15,'Canned vegetables'!G15,'Frozen vegetables'!G15,'Total dehydrated vegetables'!G15,Pulses!G15)</f>
        <v>148.51237222056977</v>
      </c>
      <c r="H15" s="21">
        <f>SUM('Fresh vegetables'!H15,'Canned vegetables'!H15,'Frozen vegetables'!H15,'Total dehydrated vegetables'!H15,Pulses!H15)</f>
        <v>6.5101313850112783</v>
      </c>
      <c r="I15" s="21">
        <f>SUM('Fresh vegetables'!I15,'Canned vegetables'!I15,'Frozen vegetables'!I15,'Total dehydrated vegetables'!I15,Pulses!I15)</f>
        <v>184.5589696993772</v>
      </c>
      <c r="J15" s="21">
        <f>SUM('Fresh vegetables'!J15,'Canned vegetables'!J15,'Frozen vegetables'!J15,'Total dehydrated vegetables'!J15,Pulses!J15)</f>
        <v>125.61742981879142</v>
      </c>
      <c r="K15" s="162">
        <f>SUM('Fresh vegetables'!K15,'Canned vegetables'!K15,'Frozen vegetables'!K15,'Total dehydrated vegetables'!K15,Pulses!K15)</f>
        <v>1.5360683927261227</v>
      </c>
      <c r="L15" s="119"/>
    </row>
    <row r="16" spans="1:17" ht="13.8" customHeight="1" x14ac:dyDescent="0.25">
      <c r="A16" s="19">
        <v>1982</v>
      </c>
      <c r="B16" s="21">
        <f>SUM('Fresh vegetables'!B16,'Canned vegetables'!B16,'Frozen vegetables'!B16,'Total dehydrated vegetables'!B16,Pulses!B16)</f>
        <v>337.89615496909727</v>
      </c>
      <c r="C16" s="21">
        <f>SUM('Fresh vegetables'!C16,'Canned vegetables'!C16,'Frozen vegetables'!C16,'Total dehydrated vegetables'!C16,Pulses!C16)</f>
        <v>230.14085861260116</v>
      </c>
      <c r="D16" s="21">
        <f>SUM('Fresh vegetables'!D16,'Canned vegetables'!D16,'Frozen vegetables'!D16,'Total dehydrated vegetables'!D16,Pulses!D16)</f>
        <v>212.450646197917</v>
      </c>
      <c r="E16" s="21">
        <f>SUM('Fresh vegetables'!E16,'Canned vegetables'!E16,'Frozen vegetables'!E16,'Total dehydrated vegetables'!E16,Pulses!E16)</f>
        <v>191.42699067096615</v>
      </c>
      <c r="F16" s="21">
        <f t="shared" si="0"/>
        <v>55.4608740535907</v>
      </c>
      <c r="G16" s="21">
        <f>SUM('Fresh vegetables'!G16,'Canned vegetables'!G16,'Frozen vegetables'!G16,'Total dehydrated vegetables'!G16,Pulses!G16)</f>
        <v>150.4959940297606</v>
      </c>
      <c r="H16" s="21">
        <f>SUM('Fresh vegetables'!H16,'Canned vegetables'!H16,'Frozen vegetables'!H16,'Total dehydrated vegetables'!H16,Pulses!H16)</f>
        <v>6.5970846697977255</v>
      </c>
      <c r="I16" s="21">
        <f>SUM('Fresh vegetables'!I16,'Canned vegetables'!I16,'Frozen vegetables'!I16,'Total dehydrated vegetables'!I16,Pulses!I16)</f>
        <v>187.02405184643061</v>
      </c>
      <c r="J16" s="21">
        <f>SUM('Fresh vegetables'!J16,'Canned vegetables'!J16,'Frozen vegetables'!J16,'Total dehydrated vegetables'!J16,Pulses!J16)</f>
        <v>129.01306543936943</v>
      </c>
      <c r="K16" s="162">
        <f>SUM('Fresh vegetables'!K16,'Canned vegetables'!K16,'Frozen vegetables'!K16,'Total dehydrated vegetables'!K16,Pulses!K16)</f>
        <v>1.5923889871703742</v>
      </c>
      <c r="L16" s="119"/>
    </row>
    <row r="17" spans="1:12" ht="13.8" customHeight="1" x14ac:dyDescent="0.25">
      <c r="A17" s="19">
        <v>1983</v>
      </c>
      <c r="B17" s="21">
        <f>SUM('Fresh vegetables'!B17,'Canned vegetables'!B17,'Frozen vegetables'!B17,'Total dehydrated vegetables'!B17,Pulses!B17)</f>
        <v>340.30328017946402</v>
      </c>
      <c r="C17" s="21">
        <f>SUM('Fresh vegetables'!C17,'Canned vegetables'!C17,'Frozen vegetables'!C17,'Total dehydrated vegetables'!C17,Pulses!C17)</f>
        <v>230.88745419475961</v>
      </c>
      <c r="D17" s="21">
        <f>SUM('Fresh vegetables'!D17,'Canned vegetables'!D17,'Frozen vegetables'!D17,'Total dehydrated vegetables'!D17,Pulses!D17)</f>
        <v>213.21054085314688</v>
      </c>
      <c r="E17" s="21">
        <f>SUM('Fresh vegetables'!E17,'Canned vegetables'!E17,'Frozen vegetables'!E17,'Total dehydrated vegetables'!E17,Pulses!E17)</f>
        <v>192.26071710036234</v>
      </c>
      <c r="F17" s="21">
        <f t="shared" si="0"/>
        <v>55.509991903439229</v>
      </c>
      <c r="G17" s="21">
        <f>SUM('Fresh vegetables'!G17,'Canned vegetables'!G17,'Frozen vegetables'!G17,'Total dehydrated vegetables'!G17,Pulses!G17)</f>
        <v>151.40095690470542</v>
      </c>
      <c r="H17" s="21">
        <f>SUM('Fresh vegetables'!H17,'Canned vegetables'!H17,'Frozen vegetables'!H17,'Total dehydrated vegetables'!H17,Pulses!H17)</f>
        <v>6.6367542752747575</v>
      </c>
      <c r="I17" s="21">
        <f>SUM('Fresh vegetables'!I17,'Canned vegetables'!I17,'Frozen vegetables'!I17,'Total dehydrated vegetables'!I17,Pulses!I17)</f>
        <v>188.14866532690175</v>
      </c>
      <c r="J17" s="21">
        <f>SUM('Fresh vegetables'!J17,'Canned vegetables'!J17,'Frozen vegetables'!J17,'Total dehydrated vegetables'!J17,Pulses!J17)</f>
        <v>130.58973904387014</v>
      </c>
      <c r="K17" s="162">
        <f>SUM('Fresh vegetables'!K17,'Canned vegetables'!K17,'Frozen vegetables'!K17,'Total dehydrated vegetables'!K17,Pulses!K17)</f>
        <v>1.5816258124502138</v>
      </c>
      <c r="L17" s="119"/>
    </row>
    <row r="18" spans="1:12" ht="13.8" customHeight="1" x14ac:dyDescent="0.25">
      <c r="A18" s="19">
        <v>1984</v>
      </c>
      <c r="B18" s="21">
        <f>SUM('Fresh vegetables'!B18,'Canned vegetables'!B18,'Frozen vegetables'!B18,'Total dehydrated vegetables'!B18,Pulses!B18)</f>
        <v>358.13051266157214</v>
      </c>
      <c r="C18" s="21">
        <f>SUM('Fresh vegetables'!C18,'Canned vegetables'!C18,'Frozen vegetables'!C18,'Total dehydrated vegetables'!C18,Pulses!C18)</f>
        <v>240.67190006505248</v>
      </c>
      <c r="D18" s="21">
        <f>SUM('Fresh vegetables'!D18,'Canned vegetables'!D18,'Frozen vegetables'!D18,'Total dehydrated vegetables'!D18,Pulses!D18)</f>
        <v>222.14818945395078</v>
      </c>
      <c r="E18" s="21">
        <f>SUM('Fresh vegetables'!E18,'Canned vegetables'!E18,'Frozen vegetables'!E18,'Total dehydrated vegetables'!E18,Pulses!E18)</f>
        <v>200.04635165935119</v>
      </c>
      <c r="F18" s="21">
        <f t="shared" si="0"/>
        <v>56.186426079600203</v>
      </c>
      <c r="G18" s="21">
        <f>SUM('Fresh vegetables'!G18,'Canned vegetables'!G18,'Frozen vegetables'!G18,'Total dehydrated vegetables'!G18,Pulses!G18)</f>
        <v>156.90977689648466</v>
      </c>
      <c r="H18" s="21">
        <f>SUM('Fresh vegetables'!H18,'Canned vegetables'!H18,'Frozen vegetables'!H18,'Total dehydrated vegetables'!H18,Pulses!H18)</f>
        <v>6.8782367954623416</v>
      </c>
      <c r="I18" s="21">
        <f>SUM('Fresh vegetables'!I18,'Canned vegetables'!I18,'Frozen vegetables'!I18,'Total dehydrated vegetables'!I18,Pulses!I18)</f>
        <v>194.99457403295966</v>
      </c>
      <c r="J18" s="21">
        <f>SUM('Fresh vegetables'!J18,'Canned vegetables'!J18,'Frozen vegetables'!J18,'Total dehydrated vegetables'!J18,Pulses!J18)</f>
        <v>131.48994035584846</v>
      </c>
      <c r="K18" s="162">
        <f>SUM('Fresh vegetables'!K18,'Canned vegetables'!K18,'Frozen vegetables'!K18,'Total dehydrated vegetables'!K18,Pulses!K18)</f>
        <v>1.6111944008019521</v>
      </c>
      <c r="L18" s="119"/>
    </row>
    <row r="19" spans="1:12" ht="13.8" customHeight="1" x14ac:dyDescent="0.25">
      <c r="A19" s="19">
        <v>1985</v>
      </c>
      <c r="B19" s="21">
        <f>SUM('Fresh vegetables'!B19,'Canned vegetables'!B19,'Frozen vegetables'!B19,'Total dehydrated vegetables'!B19,Pulses!B19)</f>
        <v>360.66507630264874</v>
      </c>
      <c r="C19" s="21">
        <f>SUM('Fresh vegetables'!C19,'Canned vegetables'!C19,'Frozen vegetables'!C19,'Total dehydrated vegetables'!C19,Pulses!C19)</f>
        <v>243.90513777207812</v>
      </c>
      <c r="D19" s="21">
        <f>SUM('Fresh vegetables'!D19,'Canned vegetables'!D19,'Frozen vegetables'!D19,'Total dehydrated vegetables'!D19,Pulses!D19)</f>
        <v>224.85819034126845</v>
      </c>
      <c r="E19" s="21">
        <f>SUM('Fresh vegetables'!E19,'Canned vegetables'!E19,'Frozen vegetables'!E19,'Total dehydrated vegetables'!E19,Pulses!E19)</f>
        <v>202.29447356014643</v>
      </c>
      <c r="F19" s="21">
        <f t="shared" si="0"/>
        <v>55.878051764896</v>
      </c>
      <c r="G19" s="21">
        <f>SUM('Fresh vegetables'!G19,'Canned vegetables'!G19,'Frozen vegetables'!G19,'Total dehydrated vegetables'!G19,Pulses!G19)</f>
        <v>159.13245826835302</v>
      </c>
      <c r="H19" s="21">
        <f>SUM('Fresh vegetables'!H19,'Canned vegetables'!H19,'Frozen vegetables'!H19,'Total dehydrated vegetables'!H19,Pulses!H19)</f>
        <v>6.9756694035442415</v>
      </c>
      <c r="I19" s="21">
        <f>SUM('Fresh vegetables'!I19,'Canned vegetables'!I19,'Frozen vegetables'!I19,'Total dehydrated vegetables'!I19,Pulses!I19)</f>
        <v>197.75673975577743</v>
      </c>
      <c r="J19" s="21">
        <f>SUM('Fresh vegetables'!J19,'Canned vegetables'!J19,'Frozen vegetables'!J19,'Total dehydrated vegetables'!J19,Pulses!J19)</f>
        <v>134.36280810004183</v>
      </c>
      <c r="K19" s="162">
        <f>SUM('Fresh vegetables'!K19,'Canned vegetables'!K19,'Frozen vegetables'!K19,'Total dehydrated vegetables'!K19,Pulses!K19)</f>
        <v>1.6681146725000819</v>
      </c>
      <c r="L19" s="119"/>
    </row>
    <row r="20" spans="1:12" ht="13.8" customHeight="1" x14ac:dyDescent="0.25">
      <c r="A20" s="13">
        <v>1986</v>
      </c>
      <c r="B20" s="15">
        <f>SUM('Fresh vegetables'!B20,'Canned vegetables'!B20,'Frozen vegetables'!B20,'Total dehydrated vegetables'!B20,Pulses!B20)</f>
        <v>361.33160711385307</v>
      </c>
      <c r="C20" s="15">
        <f>SUM('Fresh vegetables'!C20,'Canned vegetables'!C20,'Frozen vegetables'!C20,'Total dehydrated vegetables'!C20,Pulses!C20)</f>
        <v>243.99632365184829</v>
      </c>
      <c r="D20" s="15">
        <f>SUM('Fresh vegetables'!D20,'Canned vegetables'!D20,'Frozen vegetables'!D20,'Total dehydrated vegetables'!D20,Pulses!D20)</f>
        <v>225.02047806256039</v>
      </c>
      <c r="E20" s="15">
        <f>SUM('Fresh vegetables'!E20,'Canned vegetables'!E20,'Frozen vegetables'!E20,'Total dehydrated vegetables'!E20,Pulses!E20)</f>
        <v>202.65461635207046</v>
      </c>
      <c r="F20" s="15">
        <f t="shared" si="0"/>
        <v>55.739309160771285</v>
      </c>
      <c r="G20" s="15">
        <f>SUM('Fresh vegetables'!G20,'Canned vegetables'!G20,'Frozen vegetables'!G20,'Total dehydrated vegetables'!G20,Pulses!G20)</f>
        <v>159.92786552907907</v>
      </c>
      <c r="H20" s="15">
        <f>SUM('Fresh vegetables'!H20,'Canned vegetables'!H20,'Frozen vegetables'!H20,'Total dehydrated vegetables'!H20,Pulses!H20)</f>
        <v>7.0105365711377114</v>
      </c>
      <c r="I20" s="15">
        <f>SUM('Fresh vegetables'!I20,'Canned vegetables'!I20,'Frozen vegetables'!I20,'Total dehydrated vegetables'!I20,Pulses!I20)</f>
        <v>198.74520652346854</v>
      </c>
      <c r="J20" s="15">
        <f>SUM('Fresh vegetables'!J20,'Canned vegetables'!J20,'Frozen vegetables'!J20,'Total dehydrated vegetables'!J20,Pulses!J20)</f>
        <v>136.1975739904176</v>
      </c>
      <c r="K20" s="161">
        <f>SUM('Fresh vegetables'!K20,'Canned vegetables'!K20,'Frozen vegetables'!K20,'Total dehydrated vegetables'!K20,Pulses!K20)</f>
        <v>1.6682333194454411</v>
      </c>
      <c r="L20" s="119"/>
    </row>
    <row r="21" spans="1:12" ht="13.8" customHeight="1" x14ac:dyDescent="0.25">
      <c r="A21" s="13">
        <v>1987</v>
      </c>
      <c r="B21" s="15">
        <f>SUM('Fresh vegetables'!B21,'Canned vegetables'!B21,'Frozen vegetables'!B21,'Total dehydrated vegetables'!B21,Pulses!B21)</f>
        <v>370.46578326645994</v>
      </c>
      <c r="C21" s="15">
        <f>SUM('Fresh vegetables'!C21,'Canned vegetables'!C21,'Frozen vegetables'!C21,'Total dehydrated vegetables'!C21,Pulses!C21)</f>
        <v>251.62480665857385</v>
      </c>
      <c r="D21" s="15">
        <f>SUM('Fresh vegetables'!D21,'Canned vegetables'!D21,'Frozen vegetables'!D21,'Total dehydrated vegetables'!D21,Pulses!D21)</f>
        <v>231.9479504707906</v>
      </c>
      <c r="E21" s="15">
        <f>SUM('Fresh vegetables'!E21,'Canned vegetables'!E21,'Frozen vegetables'!E21,'Total dehydrated vegetables'!E21,Pulses!E21)</f>
        <v>207.85091479095314</v>
      </c>
      <c r="F21" s="15">
        <f t="shared" si="0"/>
        <v>56.132959950057369</v>
      </c>
      <c r="G21" s="15">
        <f>SUM('Fresh vegetables'!G21,'Canned vegetables'!G21,'Frozen vegetables'!G21,'Total dehydrated vegetables'!G21,Pulses!G21)</f>
        <v>162.51237351683164</v>
      </c>
      <c r="H21" s="15">
        <f>SUM('Fresh vegetables'!H21,'Canned vegetables'!H21,'Frozen vegetables'!H21,'Total dehydrated vegetables'!H21,Pulses!H21)</f>
        <v>7.1238300719707022</v>
      </c>
      <c r="I21" s="15">
        <f>SUM('Fresh vegetables'!I21,'Canned vegetables'!I21,'Frozen vegetables'!I21,'Total dehydrated vegetables'!I21,Pulses!I21)</f>
        <v>201.95702062533343</v>
      </c>
      <c r="J21" s="15">
        <f>SUM('Fresh vegetables'!J21,'Canned vegetables'!J21,'Frozen vegetables'!J21,'Total dehydrated vegetables'!J21,Pulses!J21)</f>
        <v>134.16905928320074</v>
      </c>
      <c r="K21" s="161">
        <f>SUM('Fresh vegetables'!K21,'Canned vegetables'!K21,'Frozen vegetables'!K21,'Total dehydrated vegetables'!K21,Pulses!K21)</f>
        <v>1.6719400480832909</v>
      </c>
      <c r="L21" s="119"/>
    </row>
    <row r="22" spans="1:12" ht="13.8" customHeight="1" x14ac:dyDescent="0.25">
      <c r="A22" s="13">
        <v>1988</v>
      </c>
      <c r="B22" s="15">
        <f>SUM('Fresh vegetables'!B22,'Canned vegetables'!B22,'Frozen vegetables'!B22,'Total dehydrated vegetables'!B22,Pulses!B22)</f>
        <v>370.37438117230687</v>
      </c>
      <c r="C22" s="15">
        <f>SUM('Fresh vegetables'!C22,'Canned vegetables'!C22,'Frozen vegetables'!C22,'Total dehydrated vegetables'!C22,Pulses!C22)</f>
        <v>255.49148823824527</v>
      </c>
      <c r="D22" s="15">
        <f>SUM('Fresh vegetables'!D22,'Canned vegetables'!D22,'Frozen vegetables'!D22,'Total dehydrated vegetables'!D22,Pulses!D22)</f>
        <v>235.27815396302555</v>
      </c>
      <c r="E22" s="15">
        <f>SUM('Fresh vegetables'!E22,'Canned vegetables'!E22,'Frozen vegetables'!E22,'Total dehydrated vegetables'!E22,Pulses!E22)</f>
        <v>210.57552943974267</v>
      </c>
      <c r="F22" s="15">
        <f t="shared" si="0"/>
        <v>55.564860472524678</v>
      </c>
      <c r="G22" s="15">
        <f>SUM('Fresh vegetables'!G22,'Canned vegetables'!G22,'Frozen vegetables'!G22,'Total dehydrated vegetables'!G22,Pulses!G22)</f>
        <v>164.57637304793784</v>
      </c>
      <c r="H22" s="15">
        <f>SUM('Fresh vegetables'!H22,'Canned vegetables'!H22,'Frozen vegetables'!H22,'Total dehydrated vegetables'!H22,Pulses!H22)</f>
        <v>7.2143067637452196</v>
      </c>
      <c r="I22" s="15">
        <f>SUM('Fresh vegetables'!I22,'Canned vegetables'!I22,'Frozen vegetables'!I22,'Total dehydrated vegetables'!I22,Pulses!I22)</f>
        <v>204.5219895987951</v>
      </c>
      <c r="J22" s="15">
        <f>SUM('Fresh vegetables'!J22,'Canned vegetables'!J22,'Frozen vegetables'!J22,'Total dehydrated vegetables'!J22,Pulses!J22)</f>
        <v>135.28942189781148</v>
      </c>
      <c r="K22" s="161">
        <f>SUM('Fresh vegetables'!K22,'Canned vegetables'!K22,'Frozen vegetables'!K22,'Total dehydrated vegetables'!K22,Pulses!K22)</f>
        <v>1.7227798238237488</v>
      </c>
      <c r="L22" s="119"/>
    </row>
    <row r="23" spans="1:12" ht="13.8" customHeight="1" x14ac:dyDescent="0.25">
      <c r="A23" s="13">
        <v>1989</v>
      </c>
      <c r="B23" s="15">
        <f>SUM('Fresh vegetables'!B23,'Canned vegetables'!B23,'Frozen vegetables'!B23,'Total dehydrated vegetables'!B23,Pulses!B23)</f>
        <v>385.97146245587692</v>
      </c>
      <c r="C23" s="15">
        <f>SUM('Fresh vegetables'!C23,'Canned vegetables'!C23,'Frozen vegetables'!C23,'Total dehydrated vegetables'!C23,Pulses!C23)</f>
        <v>264.25134890381099</v>
      </c>
      <c r="D23" s="15">
        <f>SUM('Fresh vegetables'!D23,'Canned vegetables'!D23,'Frozen vegetables'!D23,'Total dehydrated vegetables'!D23,Pulses!D23)</f>
        <v>243.38598538665491</v>
      </c>
      <c r="E23" s="15">
        <f>SUM('Fresh vegetables'!E23,'Canned vegetables'!E23,'Frozen vegetables'!E23,'Total dehydrated vegetables'!E23,Pulses!E23)</f>
        <v>217.43413187747905</v>
      </c>
      <c r="F23" s="15">
        <f t="shared" si="0"/>
        <v>56.185241794977891</v>
      </c>
      <c r="G23" s="15">
        <f>SUM('Fresh vegetables'!G23,'Canned vegetables'!G23,'Frozen vegetables'!G23,'Total dehydrated vegetables'!G23,Pulses!G23)</f>
        <v>169.11246301543017</v>
      </c>
      <c r="H23" s="15">
        <f>SUM('Fresh vegetables'!H23,'Canned vegetables'!H23,'Frozen vegetables'!H23,'Total dehydrated vegetables'!H23,Pulses!H23)</f>
        <v>7.4131490636900894</v>
      </c>
      <c r="I23" s="15">
        <f>SUM('Fresh vegetables'!I23,'Canned vegetables'!I23,'Frozen vegetables'!I23,'Total dehydrated vegetables'!I23,Pulses!I23)</f>
        <v>210.15906938108219</v>
      </c>
      <c r="J23" s="15">
        <f>SUM('Fresh vegetables'!J23,'Canned vegetables'!J23,'Frozen vegetables'!J23,'Total dehydrated vegetables'!J23,Pulses!J23)</f>
        <v>136.00872119632598</v>
      </c>
      <c r="K23" s="161">
        <f>SUM('Fresh vegetables'!K23,'Canned vegetables'!K23,'Frozen vegetables'!K23,'Total dehydrated vegetables'!K23,Pulses!K23)</f>
        <v>1.7351344875248456</v>
      </c>
      <c r="L23" s="119"/>
    </row>
    <row r="24" spans="1:12" ht="13.8" customHeight="1" x14ac:dyDescent="0.25">
      <c r="A24" s="13">
        <v>1990</v>
      </c>
      <c r="B24" s="15">
        <f>SUM('Fresh vegetables'!B24,'Canned vegetables'!B24,'Frozen vegetables'!B24,'Total dehydrated vegetables'!B24,Pulses!B24)</f>
        <v>391.76777153673703</v>
      </c>
      <c r="C24" s="15">
        <f>SUM('Fresh vegetables'!C24,'Canned vegetables'!C24,'Frozen vegetables'!C24,'Total dehydrated vegetables'!C24,Pulses!C24)</f>
        <v>265.09055568830559</v>
      </c>
      <c r="D24" s="15">
        <f>SUM('Fresh vegetables'!D24,'Canned vegetables'!D24,'Frozen vegetables'!D24,'Total dehydrated vegetables'!D24,Pulses!D24)</f>
        <v>244.37957182563511</v>
      </c>
      <c r="E24" s="15">
        <f>SUM('Fresh vegetables'!E24,'Canned vegetables'!E24,'Frozen vegetables'!E24,'Total dehydrated vegetables'!E24,Pulses!E24)</f>
        <v>218.85376766413188</v>
      </c>
      <c r="F24" s="15">
        <f t="shared" si="0"/>
        <v>56.613840903762942</v>
      </c>
      <c r="G24" s="15">
        <f>SUM('Fresh vegetables'!G24,'Canned vegetables'!G24,'Frozen vegetables'!G24,'Total dehydrated vegetables'!G24,Pulses!G24)</f>
        <v>169.97298864671126</v>
      </c>
      <c r="H24" s="15">
        <f>SUM('Fresh vegetables'!H24,'Canned vegetables'!H24,'Frozen vegetables'!H24,'Total dehydrated vegetables'!H24,Pulses!H24)</f>
        <v>7.4508707351983032</v>
      </c>
      <c r="I24" s="15">
        <f>SUM('Fresh vegetables'!I24,'Canned vegetables'!I24,'Frozen vegetables'!I24,'Total dehydrated vegetables'!I24,Pulses!I24)</f>
        <v>211.22845990750429</v>
      </c>
      <c r="J24" s="15">
        <f>SUM('Fresh vegetables'!J24,'Canned vegetables'!J24,'Frozen vegetables'!J24,'Total dehydrated vegetables'!J24,Pulses!J24)</f>
        <v>135.83366923656416</v>
      </c>
      <c r="K24" s="161">
        <f>SUM('Fresh vegetables'!K24,'Canned vegetables'!K24,'Frozen vegetables'!K24,'Total dehydrated vegetables'!K24,Pulses!K24)</f>
        <v>1.7516418168847967</v>
      </c>
      <c r="L24" s="119"/>
    </row>
    <row r="25" spans="1:12" ht="13.8" customHeight="1" x14ac:dyDescent="0.25">
      <c r="A25" s="19">
        <v>1991</v>
      </c>
      <c r="B25" s="21">
        <f>SUM('Fresh vegetables'!B25,'Canned vegetables'!B25,'Frozen vegetables'!B25,'Total dehydrated vegetables'!B25,Pulses!B25)</f>
        <v>401.51983079359854</v>
      </c>
      <c r="C25" s="21">
        <f>SUM('Fresh vegetables'!C25,'Canned vegetables'!C25,'Frozen vegetables'!C25,'Total dehydrated vegetables'!C25,Pulses!C25)</f>
        <v>269.62667643229491</v>
      </c>
      <c r="D25" s="21">
        <f>SUM('Fresh vegetables'!D25,'Canned vegetables'!D25,'Frozen vegetables'!D25,'Total dehydrated vegetables'!D25,Pulses!D25)</f>
        <v>248.67684584775429</v>
      </c>
      <c r="E25" s="21">
        <f>SUM('Fresh vegetables'!E25,'Canned vegetables'!E25,'Frozen vegetables'!E25,'Total dehydrated vegetables'!E25,Pulses!E25)</f>
        <v>223.87060736308146</v>
      </c>
      <c r="F25" s="21">
        <f t="shared" si="0"/>
        <v>56.6027048340489</v>
      </c>
      <c r="G25" s="21">
        <f>SUM('Fresh vegetables'!G25,'Canned vegetables'!G25,'Frozen vegetables'!G25,'Total dehydrated vegetables'!G25,Pulses!G25)</f>
        <v>174.24874611932538</v>
      </c>
      <c r="H25" s="21">
        <f>SUM('Fresh vegetables'!H25,'Canned vegetables'!H25,'Frozen vegetables'!H25,'Total dehydrated vegetables'!H25,Pulses!H25)</f>
        <v>7.6383011997512487</v>
      </c>
      <c r="I25" s="21">
        <f>SUM('Fresh vegetables'!I25,'Canned vegetables'!I25,'Frozen vegetables'!I25,'Total dehydrated vegetables'!I25,Pulses!I25)</f>
        <v>216.54201986234796</v>
      </c>
      <c r="J25" s="21">
        <f>SUM('Fresh vegetables'!J25,'Canned vegetables'!J25,'Frozen vegetables'!J25,'Total dehydrated vegetables'!J25,Pulses!J25)</f>
        <v>142.63038934790629</v>
      </c>
      <c r="K25" s="162">
        <f>SUM('Fresh vegetables'!K25,'Canned vegetables'!K25,'Frozen vegetables'!K25,'Total dehydrated vegetables'!K25,Pulses!K25)</f>
        <v>1.8008387043701457</v>
      </c>
      <c r="L25" s="119"/>
    </row>
    <row r="26" spans="1:12" ht="13.8" customHeight="1" x14ac:dyDescent="0.25">
      <c r="A26" s="19">
        <v>1992</v>
      </c>
      <c r="B26" s="21">
        <f>SUM('Fresh vegetables'!B26,'Canned vegetables'!B26,'Frozen vegetables'!B26,'Total dehydrated vegetables'!B26,Pulses!B26)</f>
        <v>399.89302911317651</v>
      </c>
      <c r="C26" s="21">
        <f>SUM('Fresh vegetables'!C26,'Canned vegetables'!C26,'Frozen vegetables'!C26,'Total dehydrated vegetables'!C26,Pulses!C26)</f>
        <v>271.88838706354517</v>
      </c>
      <c r="D26" s="21">
        <f>SUM('Fresh vegetables'!D26,'Canned vegetables'!D26,'Frozen vegetables'!D26,'Total dehydrated vegetables'!D26,Pulses!D26)</f>
        <v>250.66205189231007</v>
      </c>
      <c r="E26" s="21">
        <f>SUM('Fresh vegetables'!E26,'Canned vegetables'!E26,'Frozen vegetables'!E26,'Total dehydrated vegetables'!E26,Pulses!E26)</f>
        <v>224.84053499795201</v>
      </c>
      <c r="F26" s="21">
        <f t="shared" si="0"/>
        <v>56.267454125328655</v>
      </c>
      <c r="G26" s="21">
        <f>SUM('Fresh vegetables'!G26,'Canned vegetables'!G26,'Frozen vegetables'!G26,'Total dehydrated vegetables'!G26,Pulses!G26)</f>
        <v>174.88340240653275</v>
      </c>
      <c r="H26" s="21">
        <f>SUM('Fresh vegetables'!H26,'Canned vegetables'!H26,'Frozen vegetables'!H26,'Total dehydrated vegetables'!H26,Pulses!H26)</f>
        <v>7.6661217493274636</v>
      </c>
      <c r="I26" s="21">
        <f>SUM('Fresh vegetables'!I26,'Canned vegetables'!I26,'Frozen vegetables'!I26,'Total dehydrated vegetables'!I26,Pulses!I26)</f>
        <v>217.3307185325589</v>
      </c>
      <c r="J26" s="21">
        <f>SUM('Fresh vegetables'!J26,'Canned vegetables'!J26,'Frozen vegetables'!J26,'Total dehydrated vegetables'!J26,Pulses!J26)</f>
        <v>141.73574561233428</v>
      </c>
      <c r="K26" s="162">
        <f>SUM('Fresh vegetables'!K26,'Canned vegetables'!K26,'Frozen vegetables'!K26,'Total dehydrated vegetables'!K26,Pulses!K26)</f>
        <v>1.8196266092577624</v>
      </c>
      <c r="L26" s="119"/>
    </row>
    <row r="27" spans="1:12" ht="13.8" customHeight="1" x14ac:dyDescent="0.25">
      <c r="A27" s="19">
        <v>1993</v>
      </c>
      <c r="B27" s="21">
        <f>SUM('Fresh vegetables'!B27,'Canned vegetables'!B27,'Frozen vegetables'!B27,'Total dehydrated vegetables'!B27,Pulses!B27)</f>
        <v>413.86532680117699</v>
      </c>
      <c r="C27" s="21">
        <f>SUM('Fresh vegetables'!C27,'Canned vegetables'!C27,'Frozen vegetables'!C27,'Total dehydrated vegetables'!C27,Pulses!C27)</f>
        <v>280.39123949787017</v>
      </c>
      <c r="D27" s="21">
        <f>SUM('Fresh vegetables'!D27,'Canned vegetables'!D27,'Frozen vegetables'!D27,'Total dehydrated vegetables'!D27,Pulses!D27)</f>
        <v>258.47803063217208</v>
      </c>
      <c r="E27" s="21">
        <f>SUM('Fresh vegetables'!E27,'Canned vegetables'!E27,'Frozen vegetables'!E27,'Total dehydrated vegetables'!E27,Pulses!E27)</f>
        <v>231.63645506150991</v>
      </c>
      <c r="F27" s="21">
        <f t="shared" si="0"/>
        <v>56.647921751493577</v>
      </c>
      <c r="G27" s="21">
        <f>SUM('Fresh vegetables'!G27,'Canned vegetables'!G27,'Frozen vegetables'!G27,'Total dehydrated vegetables'!G27,Pulses!G27)</f>
        <v>179.4192203182831</v>
      </c>
      <c r="H27" s="21">
        <f>SUM('Fresh vegetables'!H27,'Canned vegetables'!H27,'Frozen vegetables'!H27,'Total dehydrated vegetables'!H27,Pulses!H27)</f>
        <v>7.8649521235411761</v>
      </c>
      <c r="I27" s="21">
        <f>SUM('Fresh vegetables'!I27,'Canned vegetables'!I27,'Frozen vegetables'!I27,'Total dehydrated vegetables'!I27,Pulses!I27)</f>
        <v>222.96746022633056</v>
      </c>
      <c r="J27" s="21">
        <f>SUM('Fresh vegetables'!J27,'Canned vegetables'!J27,'Frozen vegetables'!J27,'Total dehydrated vegetables'!J27,Pulses!J27)</f>
        <v>145.75107789326481</v>
      </c>
      <c r="K27" s="162">
        <f>SUM('Fresh vegetables'!K27,'Canned vegetables'!K27,'Frozen vegetables'!K27,'Total dehydrated vegetables'!K27,Pulses!K27)</f>
        <v>1.8553079110726969</v>
      </c>
      <c r="L27" s="119"/>
    </row>
    <row r="28" spans="1:12" ht="13.8" customHeight="1" x14ac:dyDescent="0.25">
      <c r="A28" s="19">
        <v>1994</v>
      </c>
      <c r="B28" s="21">
        <f>SUM('Fresh vegetables'!B28,'Canned vegetables'!B28,'Frozen vegetables'!B28,'Total dehydrated vegetables'!B28,Pulses!B28)</f>
        <v>419.00509806926669</v>
      </c>
      <c r="C28" s="21">
        <f>SUM('Fresh vegetables'!C28,'Canned vegetables'!C28,'Frozen vegetables'!C28,'Total dehydrated vegetables'!C28,Pulses!C28)</f>
        <v>286.47273949886903</v>
      </c>
      <c r="D28" s="21">
        <f>SUM('Fresh vegetables'!D28,'Canned vegetables'!D28,'Frozen vegetables'!D28,'Total dehydrated vegetables'!D28,Pulses!D28)</f>
        <v>264.06739502962188</v>
      </c>
      <c r="E28" s="21">
        <f>SUM('Fresh vegetables'!E28,'Canned vegetables'!E28,'Frozen vegetables'!E28,'Total dehydrated vegetables'!E28,Pulses!E28)</f>
        <v>235.5345657726422</v>
      </c>
      <c r="F28" s="21">
        <f t="shared" si="0"/>
        <v>56.552444551479766</v>
      </c>
      <c r="G28" s="21">
        <f>SUM('Fresh vegetables'!G28,'Canned vegetables'!G28,'Frozen vegetables'!G28,'Total dehydrated vegetables'!G28,Pulses!G28)</f>
        <v>182.04747231577124</v>
      </c>
      <c r="H28" s="21">
        <f>SUM('Fresh vegetables'!H28,'Canned vegetables'!H28,'Frozen vegetables'!H28,'Total dehydrated vegetables'!H28,Pulses!H28)</f>
        <v>7.98016317000641</v>
      </c>
      <c r="I28" s="21">
        <f>SUM('Fresh vegetables'!I28,'Canned vegetables'!I28,'Frozen vegetables'!I28,'Total dehydrated vegetables'!I28,Pulses!I28)</f>
        <v>226.23363578809673</v>
      </c>
      <c r="J28" s="21">
        <f>SUM('Fresh vegetables'!J28,'Canned vegetables'!J28,'Frozen vegetables'!J28,'Total dehydrated vegetables'!J28,Pulses!J28)</f>
        <v>145.25625064813934</v>
      </c>
      <c r="K28" s="162">
        <f>SUM('Fresh vegetables'!K28,'Canned vegetables'!K28,'Frozen vegetables'!K28,'Total dehydrated vegetables'!K28,Pulses!K28)</f>
        <v>1.8731651817102608</v>
      </c>
      <c r="L28" s="119"/>
    </row>
    <row r="29" spans="1:12" ht="13.8" customHeight="1" x14ac:dyDescent="0.25">
      <c r="A29" s="19">
        <v>1995</v>
      </c>
      <c r="B29" s="21">
        <f>SUM('Fresh vegetables'!B29,'Canned vegetables'!B29,'Frozen vegetables'!B29,'Total dehydrated vegetables'!B29,Pulses!B29)</f>
        <v>414.20407489815756</v>
      </c>
      <c r="C29" s="21">
        <f>SUM('Fresh vegetables'!C29,'Canned vegetables'!C29,'Frozen vegetables'!C29,'Total dehydrated vegetables'!C29,Pulses!C29)</f>
        <v>281.55120715829378</v>
      </c>
      <c r="D29" s="21">
        <f>SUM('Fresh vegetables'!D29,'Canned vegetables'!D29,'Frozen vegetables'!D29,'Total dehydrated vegetables'!D29,Pulses!D29)</f>
        <v>259.5473419001562</v>
      </c>
      <c r="E29" s="21">
        <f>SUM('Fresh vegetables'!E29,'Canned vegetables'!E29,'Frozen vegetables'!E29,'Total dehydrated vegetables'!E29,Pulses!E29)</f>
        <v>232.12110764010615</v>
      </c>
      <c r="F29" s="21">
        <f t="shared" si="0"/>
        <v>56.670387390076613</v>
      </c>
      <c r="G29" s="21">
        <f>SUM('Fresh vegetables'!G29,'Canned vegetables'!G29,'Frozen vegetables'!G29,'Total dehydrated vegetables'!G29,Pulses!G29)</f>
        <v>179.47302106788857</v>
      </c>
      <c r="H29" s="21">
        <f>SUM('Fresh vegetables'!H29,'Canned vegetables'!H29,'Frozen vegetables'!H29,'Total dehydrated vegetables'!H29,Pulses!H29)</f>
        <v>7.8673105125649787</v>
      </c>
      <c r="I29" s="21">
        <f>SUM('Fresh vegetables'!I29,'Canned vegetables'!I29,'Frozen vegetables'!I29,'Total dehydrated vegetables'!I29,Pulses!I29)</f>
        <v>223.03431937596082</v>
      </c>
      <c r="J29" s="21">
        <f>SUM('Fresh vegetables'!J29,'Canned vegetables'!J29,'Frozen vegetables'!J29,'Total dehydrated vegetables'!J29,Pulses!J29)</f>
        <v>145.06100633861689</v>
      </c>
      <c r="K29" s="162">
        <f>SUM('Fresh vegetables'!K29,'Canned vegetables'!K29,'Frozen vegetables'!K29,'Total dehydrated vegetables'!K29,Pulses!K29)</f>
        <v>1.8479783962676477</v>
      </c>
      <c r="L29" s="119"/>
    </row>
    <row r="30" spans="1:12" ht="13.8" customHeight="1" x14ac:dyDescent="0.25">
      <c r="A30" s="13">
        <v>1996</v>
      </c>
      <c r="B30" s="15">
        <f>SUM('Fresh vegetables'!B30,'Canned vegetables'!B30,'Frozen vegetables'!B30,'Total dehydrated vegetables'!B30,Pulses!B30)</f>
        <v>425.14614666795143</v>
      </c>
      <c r="C30" s="15">
        <f>SUM('Fresh vegetables'!C30,'Canned vegetables'!C30,'Frozen vegetables'!C30,'Total dehydrated vegetables'!C30,Pulses!C30)</f>
        <v>288.36527473849026</v>
      </c>
      <c r="D30" s="15">
        <f>SUM('Fresh vegetables'!D30,'Canned vegetables'!D30,'Frozen vegetables'!D30,'Total dehydrated vegetables'!D30,Pulses!D30)</f>
        <v>265.90456028197087</v>
      </c>
      <c r="E30" s="15">
        <f>SUM('Fresh vegetables'!E30,'Canned vegetables'!E30,'Frozen vegetables'!E30,'Total dehydrated vegetables'!E30,Pulses!E30)</f>
        <v>237.59814489793652</v>
      </c>
      <c r="F30" s="15">
        <f t="shared" si="0"/>
        <v>56.811339864797773</v>
      </c>
      <c r="G30" s="15">
        <f>SUM('Fresh vegetables'!G30,'Canned vegetables'!G30,'Frozen vegetables'!G30,'Total dehydrated vegetables'!G30,Pulses!G30)</f>
        <v>183.61492436232993</v>
      </c>
      <c r="H30" s="15">
        <f>SUM('Fresh vegetables'!H30,'Canned vegetables'!H30,'Frozen vegetables'!H30,'Total dehydrated vegetables'!H30,Pulses!H30)</f>
        <v>8.048873396704872</v>
      </c>
      <c r="I30" s="15">
        <f>SUM('Fresh vegetables'!I30,'Canned vegetables'!I30,'Frozen vegetables'!I30,'Total dehydrated vegetables'!I30,Pulses!I30)</f>
        <v>228.18153635988477</v>
      </c>
      <c r="J30" s="15">
        <f>SUM('Fresh vegetables'!J30,'Canned vegetables'!J30,'Frozen vegetables'!J30,'Total dehydrated vegetables'!J30,Pulses!J30)</f>
        <v>149.4207200950859</v>
      </c>
      <c r="K30" s="161">
        <f>SUM('Fresh vegetables'!K30,'Canned vegetables'!K30,'Frozen vegetables'!K30,'Total dehydrated vegetables'!K30,Pulses!K30)</f>
        <v>1.8912427426300187</v>
      </c>
      <c r="L30" s="119"/>
    </row>
    <row r="31" spans="1:12" ht="13.8" customHeight="1" x14ac:dyDescent="0.25">
      <c r="A31" s="13">
        <v>1997</v>
      </c>
      <c r="B31" s="15">
        <f>SUM('Fresh vegetables'!B31,'Canned vegetables'!B31,'Frozen vegetables'!B31,'Total dehydrated vegetables'!B31,Pulses!B31)</f>
        <v>424.50476975185467</v>
      </c>
      <c r="C31" s="15">
        <f>SUM('Fresh vegetables'!C31,'Canned vegetables'!C31,'Frozen vegetables'!C31,'Total dehydrated vegetables'!C31,Pulses!C31)</f>
        <v>290.66431628555404</v>
      </c>
      <c r="D31" s="15">
        <f>SUM('Fresh vegetables'!D31,'Canned vegetables'!D31,'Frozen vegetables'!D31,'Total dehydrated vegetables'!D31,Pulses!D31)</f>
        <v>267.00567022719332</v>
      </c>
      <c r="E31" s="15">
        <f>SUM('Fresh vegetables'!E31,'Canned vegetables'!E31,'Frozen vegetables'!E31,'Total dehydrated vegetables'!E31,Pulses!E31)</f>
        <v>237.5966355759297</v>
      </c>
      <c r="F31" s="15">
        <f t="shared" si="0"/>
        <v>56.851951145562261</v>
      </c>
      <c r="G31" s="15">
        <f>SUM('Fresh vegetables'!G31,'Canned vegetables'!G31,'Frozen vegetables'!G31,'Total dehydrated vegetables'!G31,Pulses!G31)</f>
        <v>183.16552544194872</v>
      </c>
      <c r="H31" s="15">
        <f>SUM('Fresh vegetables'!H31,'Canned vegetables'!H31,'Frozen vegetables'!H31,'Total dehydrated vegetables'!H31,Pulses!H31)</f>
        <v>8.0291737180032285</v>
      </c>
      <c r="I31" s="15">
        <f>SUM('Fresh vegetables'!I31,'Canned vegetables'!I31,'Frozen vegetables'!I31,'Total dehydrated vegetables'!I31,Pulses!I31)</f>
        <v>227.62306031853257</v>
      </c>
      <c r="J31" s="15">
        <f>SUM('Fresh vegetables'!J31,'Canned vegetables'!J31,'Frozen vegetables'!J31,'Total dehydrated vegetables'!J31,Pulses!J31)</f>
        <v>145.10264426452744</v>
      </c>
      <c r="K31" s="161">
        <f>SUM('Fresh vegetables'!K31,'Canned vegetables'!K31,'Frozen vegetables'!K31,'Total dehydrated vegetables'!K31,Pulses!K31)</f>
        <v>1.9002736663420847</v>
      </c>
      <c r="L31" s="119"/>
    </row>
    <row r="32" spans="1:12" ht="13.8" customHeight="1" x14ac:dyDescent="0.25">
      <c r="A32" s="13">
        <v>1998</v>
      </c>
      <c r="B32" s="15">
        <f>SUM('Fresh vegetables'!B32,'Canned vegetables'!B32,'Frozen vegetables'!B32,'Total dehydrated vegetables'!B32,Pulses!B32)</f>
        <v>421.31270352883439</v>
      </c>
      <c r="C32" s="15">
        <f>SUM('Fresh vegetables'!C32,'Canned vegetables'!C32,'Frozen vegetables'!C32,'Total dehydrated vegetables'!C32,Pulses!C32)</f>
        <v>286.85942040750984</v>
      </c>
      <c r="D32" s="15">
        <f>SUM('Fresh vegetables'!D32,'Canned vegetables'!D32,'Frozen vegetables'!D32,'Total dehydrated vegetables'!D32,Pulses!D32)</f>
        <v>263.39440188905382</v>
      </c>
      <c r="E32" s="15">
        <f>SUM('Fresh vegetables'!E32,'Canned vegetables'!E32,'Frozen vegetables'!E32,'Total dehydrated vegetables'!E32,Pulses!E32)</f>
        <v>233.90937973830094</v>
      </c>
      <c r="F32" s="15">
        <f t="shared" si="0"/>
        <v>57.163275407255931</v>
      </c>
      <c r="G32" s="15">
        <f>SUM('Fresh vegetables'!G32,'Canned vegetables'!G32,'Frozen vegetables'!G32,'Total dehydrated vegetables'!G32,Pulses!G32)</f>
        <v>180.4765624848911</v>
      </c>
      <c r="H32" s="15">
        <f>SUM('Fresh vegetables'!H32,'Canned vegetables'!H32,'Frozen vegetables'!H32,'Total dehydrated vegetables'!H32,Pulses!H32)</f>
        <v>7.9113013692007028</v>
      </c>
      <c r="I32" s="15">
        <f>SUM('Fresh vegetables'!I32,'Canned vegetables'!I32,'Frozen vegetables'!I32,'Total dehydrated vegetables'!I32,Pulses!I32)</f>
        <v>224.2814381661554</v>
      </c>
      <c r="J32" s="15">
        <f>SUM('Fresh vegetables'!J32,'Canned vegetables'!J32,'Frozen vegetables'!J32,'Total dehydrated vegetables'!J32,Pulses!J32)</f>
        <v>142.79087160387414</v>
      </c>
      <c r="K32" s="161">
        <f>SUM('Fresh vegetables'!K32,'Canned vegetables'!K32,'Frozen vegetables'!K32,'Total dehydrated vegetables'!K32,Pulses!K32)</f>
        <v>1.8646556539630619</v>
      </c>
      <c r="L32" s="119"/>
    </row>
    <row r="33" spans="1:12" ht="13.8" customHeight="1" x14ac:dyDescent="0.25">
      <c r="A33" s="13">
        <v>1999</v>
      </c>
      <c r="B33" s="15">
        <f>SUM('Fresh vegetables'!B33,'Canned vegetables'!B33,'Frozen vegetables'!B33,'Total dehydrated vegetables'!B33,Pulses!B33)</f>
        <v>424.13194727173169</v>
      </c>
      <c r="C33" s="15">
        <f>SUM('Fresh vegetables'!C33,'Canned vegetables'!C33,'Frozen vegetables'!C33,'Total dehydrated vegetables'!C33,Pulses!C33)</f>
        <v>291.95203348281746</v>
      </c>
      <c r="D33" s="15">
        <f>SUM('Fresh vegetables'!D33,'Canned vegetables'!D33,'Frozen vegetables'!D33,'Total dehydrated vegetables'!D33,Pulses!D33)</f>
        <v>267.99525898272674</v>
      </c>
      <c r="E33" s="15">
        <f>SUM('Fresh vegetables'!E33,'Canned vegetables'!E33,'Frozen vegetables'!E33,'Total dehydrated vegetables'!E33,Pulses!E33)</f>
        <v>237.56918559577153</v>
      </c>
      <c r="F33" s="15">
        <f t="shared" si="0"/>
        <v>56.708430037469746</v>
      </c>
      <c r="G33" s="15">
        <f>SUM('Fresh vegetables'!G33,'Canned vegetables'!G33,'Frozen vegetables'!G33,'Total dehydrated vegetables'!G33,Pulses!G33)</f>
        <v>183.61337868658364</v>
      </c>
      <c r="H33" s="15">
        <f>SUM('Fresh vegetables'!H33,'Canned vegetables'!H33,'Frozen vegetables'!H33,'Total dehydrated vegetables'!H33,Pulses!H33)</f>
        <v>8.048805641055722</v>
      </c>
      <c r="I33" s="15">
        <f>SUM('Fresh vegetables'!I33,'Canned vegetables'!I33,'Frozen vegetables'!I33,'Total dehydrated vegetables'!I33,Pulses!I33)</f>
        <v>228.17961552110918</v>
      </c>
      <c r="J33" s="15">
        <f>SUM('Fresh vegetables'!J33,'Canned vegetables'!J33,'Frozen vegetables'!J33,'Total dehydrated vegetables'!J33,Pulses!J33)</f>
        <v>145.12507169850076</v>
      </c>
      <c r="K33" s="161">
        <f>SUM('Fresh vegetables'!K33,'Canned vegetables'!K33,'Frozen vegetables'!K33,'Total dehydrated vegetables'!K33,Pulses!K33)</f>
        <v>1.8997934989359075</v>
      </c>
      <c r="L33" s="119"/>
    </row>
    <row r="34" spans="1:12" ht="13.8" customHeight="1" x14ac:dyDescent="0.25">
      <c r="A34" s="13">
        <v>2000</v>
      </c>
      <c r="B34" s="15">
        <f>SUM('Fresh vegetables'!B34,'Canned vegetables'!B34,'Frozen vegetables'!B34,'Total dehydrated vegetables'!B34,Pulses!B34)</f>
        <v>424.92420222387523</v>
      </c>
      <c r="C34" s="15">
        <f>SUM('Fresh vegetables'!C34,'Canned vegetables'!C34,'Frozen vegetables'!C34,'Total dehydrated vegetables'!C34,Pulses!C34)</f>
        <v>291.59894911534116</v>
      </c>
      <c r="D34" s="15">
        <f>SUM('Fresh vegetables'!D34,'Canned vegetables'!D34,'Frozen vegetables'!D34,'Total dehydrated vegetables'!D34,Pulses!D34)</f>
        <v>267.42140835421645</v>
      </c>
      <c r="E34" s="15">
        <f>SUM('Fresh vegetables'!E34,'Canned vegetables'!E34,'Frozen vegetables'!E34,'Total dehydrated vegetables'!E34,Pulses!E34)</f>
        <v>237.18971440725295</v>
      </c>
      <c r="F34" s="15">
        <f t="shared" si="0"/>
        <v>56.732066897955328</v>
      </c>
      <c r="G34" s="15">
        <f>SUM('Fresh vegetables'!G34,'Canned vegetables'!G34,'Frozen vegetables'!G34,'Total dehydrated vegetables'!G34,Pulses!G34)</f>
        <v>183.85591955262336</v>
      </c>
      <c r="H34" s="15">
        <f>SUM('Fresh vegetables'!H34,'Canned vegetables'!H34,'Frozen vegetables'!H34,'Total dehydrated vegetables'!H34,Pulses!H34)</f>
        <v>8.0594375694300666</v>
      </c>
      <c r="I34" s="15">
        <f>SUM('Fresh vegetables'!I34,'Canned vegetables'!I34,'Frozen vegetables'!I34,'Total dehydrated vegetables'!I34,Pulses!I34)</f>
        <v>228.48102537455762</v>
      </c>
      <c r="J34" s="15">
        <f>SUM('Fresh vegetables'!J34,'Canned vegetables'!J34,'Frozen vegetables'!J34,'Total dehydrated vegetables'!J34,Pulses!J34)</f>
        <v>146.0001657559788</v>
      </c>
      <c r="K34" s="161">
        <f>SUM('Fresh vegetables'!K34,'Canned vegetables'!K34,'Frozen vegetables'!K34,'Total dehydrated vegetables'!K34,Pulses!K34)</f>
        <v>1.9255493275398443</v>
      </c>
      <c r="L34" s="119"/>
    </row>
    <row r="35" spans="1:12" ht="13.8" customHeight="1" x14ac:dyDescent="0.25">
      <c r="A35" s="19">
        <v>2001</v>
      </c>
      <c r="B35" s="21">
        <f>SUM('Fresh vegetables'!B35,'Canned vegetables'!B35,'Frozen vegetables'!B35,'Total dehydrated vegetables'!B35,Pulses!B35)</f>
        <v>415.16978836570536</v>
      </c>
      <c r="C35" s="21">
        <f>SUM('Fresh vegetables'!C35,'Canned vegetables'!C35,'Frozen vegetables'!C35,'Total dehydrated vegetables'!C35,Pulses!C35)</f>
        <v>285.50331974154079</v>
      </c>
      <c r="D35" s="21">
        <f>SUM('Fresh vegetables'!D35,'Canned vegetables'!D35,'Frozen vegetables'!D35,'Total dehydrated vegetables'!D35,Pulses!D35)</f>
        <v>261.82408495361159</v>
      </c>
      <c r="E35" s="21">
        <f>SUM('Fresh vegetables'!E35,'Canned vegetables'!E35,'Frozen vegetables'!E35,'Total dehydrated vegetables'!E35,Pulses!E35)</f>
        <v>232.15451680879485</v>
      </c>
      <c r="F35" s="21">
        <f t="shared" si="0"/>
        <v>56.646310529243628</v>
      </c>
      <c r="G35" s="21">
        <f>SUM('Fresh vegetables'!G35,'Canned vegetables'!G35,'Frozen vegetables'!G35,'Total dehydrated vegetables'!G35,Pulses!G35)</f>
        <v>179.99142082446431</v>
      </c>
      <c r="H35" s="21">
        <f>SUM('Fresh vegetables'!H35,'Canned vegetables'!H35,'Frozen vegetables'!H35,'Total dehydrated vegetables'!H35,Pulses!H35)</f>
        <v>7.890034885455969</v>
      </c>
      <c r="I35" s="21">
        <f>SUM('Fresh vegetables'!I35,'Canned vegetables'!I35,'Frozen vegetables'!I35,'Total dehydrated vegetables'!I35,Pulses!I35)</f>
        <v>223.678543985234</v>
      </c>
      <c r="J35" s="21">
        <f>SUM('Fresh vegetables'!J35,'Canned vegetables'!J35,'Frozen vegetables'!J35,'Total dehydrated vegetables'!J35,Pulses!J35)</f>
        <v>145.56261966772723</v>
      </c>
      <c r="K35" s="162">
        <f>SUM('Fresh vegetables'!K35,'Canned vegetables'!K35,'Frozen vegetables'!K35,'Total dehydrated vegetables'!K35,Pulses!K35)</f>
        <v>1.8885061856529535</v>
      </c>
      <c r="L35" s="119"/>
    </row>
    <row r="36" spans="1:12" ht="13.8" customHeight="1" x14ac:dyDescent="0.25">
      <c r="A36" s="19">
        <v>2002</v>
      </c>
      <c r="B36" s="21">
        <f>SUM('Fresh vegetables'!B36,'Canned vegetables'!B36,'Frozen vegetables'!B36,'Total dehydrated vegetables'!B36,Pulses!B36)</f>
        <v>414.19979499253299</v>
      </c>
      <c r="C36" s="21">
        <f>SUM('Fresh vegetables'!C36,'Canned vegetables'!C36,'Frozen vegetables'!C36,'Total dehydrated vegetables'!C36,Pulses!C36)</f>
        <v>283.90348225673768</v>
      </c>
      <c r="D36" s="21">
        <f>SUM('Fresh vegetables'!D36,'Canned vegetables'!D36,'Frozen vegetables'!D36,'Total dehydrated vegetables'!D36,Pulses!D36)</f>
        <v>260.2257283707678</v>
      </c>
      <c r="E36" s="21">
        <f>SUM('Fresh vegetables'!E36,'Canned vegetables'!E36,'Frozen vegetables'!E36,'Total dehydrated vegetables'!E36,Pulses!E36)</f>
        <v>230.66301828719125</v>
      </c>
      <c r="F36" s="21">
        <f t="shared" si="0"/>
        <v>56.849139536939688</v>
      </c>
      <c r="G36" s="21">
        <f>SUM('Fresh vegetables'!G36,'Canned vegetables'!G36,'Frozen vegetables'!G36,'Total dehydrated vegetables'!G36,Pulses!G36)</f>
        <v>178.7307755755098</v>
      </c>
      <c r="H36" s="21">
        <f>SUM('Fresh vegetables'!H36,'Canned vegetables'!H36,'Frozen vegetables'!H36,'Total dehydrated vegetables'!H36,Pulses!H36)</f>
        <v>7.8347737238579631</v>
      </c>
      <c r="I36" s="21">
        <f>SUM('Fresh vegetables'!I36,'Canned vegetables'!I36,'Frozen vegetables'!I36,'Total dehydrated vegetables'!I36,Pulses!I36)</f>
        <v>222.11191768451133</v>
      </c>
      <c r="J36" s="21">
        <f>SUM('Fresh vegetables'!J36,'Canned vegetables'!J36,'Frozen vegetables'!J36,'Total dehydrated vegetables'!J36,Pulses!J36)</f>
        <v>140.74324747604012</v>
      </c>
      <c r="K36" s="162">
        <f>SUM('Fresh vegetables'!K36,'Canned vegetables'!K36,'Frozen vegetables'!K36,'Total dehydrated vegetables'!K36,Pulses!K36)</f>
        <v>1.8667523069115384</v>
      </c>
      <c r="L36" s="119"/>
    </row>
    <row r="37" spans="1:12" ht="13.8" customHeight="1" x14ac:dyDescent="0.25">
      <c r="A37" s="19">
        <v>2003</v>
      </c>
      <c r="B37" s="21">
        <f>SUM('Fresh vegetables'!B37,'Canned vegetables'!B37,'Frozen vegetables'!B37,'Total dehydrated vegetables'!B37,Pulses!B37)</f>
        <v>422.37845946251377</v>
      </c>
      <c r="C37" s="21">
        <f>SUM('Fresh vegetables'!C37,'Canned vegetables'!C37,'Frozen vegetables'!C37,'Total dehydrated vegetables'!C37,Pulses!C37)</f>
        <v>289.25106594310114</v>
      </c>
      <c r="D37" s="21">
        <f>SUM('Fresh vegetables'!D37,'Canned vegetables'!D37,'Frozen vegetables'!D37,'Total dehydrated vegetables'!D37,Pulses!D37)</f>
        <v>265.12191250791011</v>
      </c>
      <c r="E37" s="21">
        <f>SUM('Fresh vegetables'!E37,'Canned vegetables'!E37,'Frozen vegetables'!E37,'Total dehydrated vegetables'!E37,Pulses!E37)</f>
        <v>234.96981641444006</v>
      </c>
      <c r="F37" s="21">
        <f t="shared" si="0"/>
        <v>56.874387656803279</v>
      </c>
      <c r="G37" s="21">
        <f>SUM('Fresh vegetables'!G37,'Canned vegetables'!G37,'Frozen vegetables'!G37,'Total dehydrated vegetables'!G37,Pulses!G37)</f>
        <v>182.15329704896999</v>
      </c>
      <c r="H37" s="21">
        <f>SUM('Fresh vegetables'!H37,'Canned vegetables'!H37,'Frozen vegetables'!H37,'Total dehydrated vegetables'!H37,Pulses!H37)</f>
        <v>7.9848020624206013</v>
      </c>
      <c r="I37" s="21">
        <f>SUM('Fresh vegetables'!I37,'Canned vegetables'!I37,'Frozen vegetables'!I37,'Total dehydrated vegetables'!I37,Pulses!I37)</f>
        <v>226.36514606859288</v>
      </c>
      <c r="J37" s="21">
        <f>SUM('Fresh vegetables'!J37,'Canned vegetables'!J37,'Frozen vegetables'!J37,'Total dehydrated vegetables'!J37,Pulses!J37)</f>
        <v>146.30236441166198</v>
      </c>
      <c r="K37" s="162">
        <f>SUM('Fresh vegetables'!K37,'Canned vegetables'!K37,'Frozen vegetables'!K37,'Total dehydrated vegetables'!K37,Pulses!K37)</f>
        <v>1.9133047388556843</v>
      </c>
      <c r="L37" s="119"/>
    </row>
    <row r="38" spans="1:12" ht="13.8" customHeight="1" x14ac:dyDescent="0.25">
      <c r="A38" s="19">
        <v>2004</v>
      </c>
      <c r="B38" s="21">
        <f>SUM('Fresh vegetables'!B38,'Canned vegetables'!B38,'Frozen vegetables'!B38,'Total dehydrated vegetables'!B38,Pulses!B38)</f>
        <v>424.10546685174512</v>
      </c>
      <c r="C38" s="21">
        <f>SUM('Fresh vegetables'!C38,'Canned vegetables'!C38,'Frozen vegetables'!C38,'Total dehydrated vegetables'!C38,Pulses!C38)</f>
        <v>291.9802143428717</v>
      </c>
      <c r="D38" s="21">
        <f>SUM('Fresh vegetables'!D38,'Canned vegetables'!D38,'Frozen vegetables'!D38,'Total dehydrated vegetables'!D38,Pulses!D38)</f>
        <v>267.41205709155878</v>
      </c>
      <c r="E38" s="21">
        <f>SUM('Fresh vegetables'!E38,'Canned vegetables'!E38,'Frozen vegetables'!E38,'Total dehydrated vegetables'!E38,Pulses!E38)</f>
        <v>236.7760957119776</v>
      </c>
      <c r="F38" s="21">
        <f t="shared" si="0"/>
        <v>56.877826183088096</v>
      </c>
      <c r="G38" s="21">
        <f>SUM('Fresh vegetables'!G38,'Canned vegetables'!G38,'Frozen vegetables'!G38,'Total dehydrated vegetables'!G38,Pulses!G38)</f>
        <v>182.88349658283522</v>
      </c>
      <c r="H38" s="21">
        <f>SUM('Fresh vegetables'!H38,'Canned vegetables'!H38,'Frozen vegetables'!H38,'Total dehydrated vegetables'!H38,Pulses!H38)</f>
        <v>8.0168108091105861</v>
      </c>
      <c r="I38" s="21">
        <f>SUM('Fresh vegetables'!I38,'Canned vegetables'!I38,'Frozen vegetables'!I38,'Total dehydrated vegetables'!I38,Pulses!I38)</f>
        <v>227.27257803288057</v>
      </c>
      <c r="J38" s="21">
        <f>SUM('Fresh vegetables'!J38,'Canned vegetables'!J38,'Frozen vegetables'!J38,'Total dehydrated vegetables'!J38,Pulses!J38)</f>
        <v>142.5119402444773</v>
      </c>
      <c r="K38" s="162">
        <f>SUM('Fresh vegetables'!K38,'Canned vegetables'!K38,'Frozen vegetables'!K38,'Total dehydrated vegetables'!K38,Pulses!K38)</f>
        <v>1.8910997571004717</v>
      </c>
      <c r="L38" s="119"/>
    </row>
    <row r="39" spans="1:12" ht="13.8" customHeight="1" x14ac:dyDescent="0.25">
      <c r="A39" s="19">
        <v>2005</v>
      </c>
      <c r="B39" s="21">
        <f>SUM('Fresh vegetables'!B39,'Canned vegetables'!B39,'Frozen vegetables'!B39,'Total dehydrated vegetables'!B39,Pulses!B39)</f>
        <v>414.52895400104023</v>
      </c>
      <c r="C39" s="21">
        <f>SUM('Fresh vegetables'!C39,'Canned vegetables'!C39,'Frozen vegetables'!C39,'Total dehydrated vegetables'!C39,Pulses!C39)</f>
        <v>284.02172630448808</v>
      </c>
      <c r="D39" s="21">
        <f>SUM('Fresh vegetables'!D39,'Canned vegetables'!D39,'Frozen vegetables'!D39,'Total dehydrated vegetables'!D39,Pulses!D39)</f>
        <v>260.19556386407373</v>
      </c>
      <c r="E39" s="21">
        <f>SUM('Fresh vegetables'!E39,'Canned vegetables'!E39,'Frozen vegetables'!E39,'Total dehydrated vegetables'!E39,Pulses!E39)</f>
        <v>230.49487727683174</v>
      </c>
      <c r="F39" s="21">
        <f t="shared" si="0"/>
        <v>57.111289560025483</v>
      </c>
      <c r="G39" s="21">
        <f>SUM('Fresh vegetables'!G39,'Canned vegetables'!G39,'Frozen vegetables'!G39,'Total dehydrated vegetables'!G39,Pulses!G39)</f>
        <v>177.78612277136131</v>
      </c>
      <c r="H39" s="21">
        <f>SUM('Fresh vegetables'!H39,'Canned vegetables'!H39,'Frozen vegetables'!H39,'Total dehydrated vegetables'!H39,Pulses!H39)</f>
        <v>7.7933642858678915</v>
      </c>
      <c r="I39" s="21">
        <f>SUM('Fresh vegetables'!I39,'Canned vegetables'!I39,'Frozen vegetables'!I39,'Total dehydrated vegetables'!I39,Pulses!I39)</f>
        <v>220.93798082221178</v>
      </c>
      <c r="J39" s="21">
        <f>SUM('Fresh vegetables'!J39,'Canned vegetables'!J39,'Frozen vegetables'!J39,'Total dehydrated vegetables'!J39,Pulses!J39)</f>
        <v>136.54734191477573</v>
      </c>
      <c r="K39" s="162">
        <f>SUM('Fresh vegetables'!K39,'Canned vegetables'!K39,'Frozen vegetables'!K39,'Total dehydrated vegetables'!K39,Pulses!K39)</f>
        <v>1.8340052806207261</v>
      </c>
      <c r="L39" s="119"/>
    </row>
    <row r="40" spans="1:12" ht="13.8" customHeight="1" x14ac:dyDescent="0.25">
      <c r="A40" s="13">
        <v>2006</v>
      </c>
      <c r="B40" s="15">
        <f>SUM('Fresh vegetables'!B40,'Canned vegetables'!B40,'Frozen vegetables'!B40,'Total dehydrated vegetables'!B40,Pulses!B40)</f>
        <v>404.39256058457335</v>
      </c>
      <c r="C40" s="15">
        <f>SUM('Fresh vegetables'!C40,'Canned vegetables'!C40,'Frozen vegetables'!C40,'Total dehydrated vegetables'!C40,Pulses!C40)</f>
        <v>278.43488903896815</v>
      </c>
      <c r="D40" s="15">
        <f>SUM('Fresh vegetables'!D40,'Canned vegetables'!D40,'Frozen vegetables'!D40,'Total dehydrated vegetables'!D40,Pulses!D40)</f>
        <v>254.67623933766276</v>
      </c>
      <c r="E40" s="15">
        <f>SUM('Fresh vegetables'!E40,'Canned vegetables'!E40,'Frozen vegetables'!E40,'Total dehydrated vegetables'!E40,Pulses!E40)</f>
        <v>225.01355705039387</v>
      </c>
      <c r="F40" s="15">
        <f t="shared" si="0"/>
        <v>57.032014119842081</v>
      </c>
      <c r="G40" s="15">
        <f>SUM('Fresh vegetables'!G40,'Canned vegetables'!G40,'Frozen vegetables'!G40,'Total dehydrated vegetables'!G40,Pulses!G40)</f>
        <v>173.75933833238855</v>
      </c>
      <c r="H40" s="15">
        <f>SUM('Fresh vegetables'!H40,'Canned vegetables'!H40,'Frozen vegetables'!H40,'Total dehydrated vegetables'!H40,Pulses!H40)</f>
        <v>7.6168477077211421</v>
      </c>
      <c r="I40" s="15">
        <f>SUM('Fresh vegetables'!I40,'Canned vegetables'!I40,'Frozen vegetables'!I40,'Total dehydrated vegetables'!I40,Pulses!I40)</f>
        <v>215.93382409004053</v>
      </c>
      <c r="J40" s="15">
        <f>SUM('Fresh vegetables'!J40,'Canned vegetables'!J40,'Frozen vegetables'!J40,'Total dehydrated vegetables'!J40,Pulses!J40)</f>
        <v>138.24532236685494</v>
      </c>
      <c r="K40" s="161">
        <f>SUM('Fresh vegetables'!K40,'Canned vegetables'!K40,'Frozen vegetables'!K40,'Total dehydrated vegetables'!K40,Pulses!K40)</f>
        <v>1.8488954672999582</v>
      </c>
      <c r="L40" s="119"/>
    </row>
    <row r="41" spans="1:12" ht="13.8" customHeight="1" x14ac:dyDescent="0.25">
      <c r="A41" s="13">
        <v>2007</v>
      </c>
      <c r="B41" s="15">
        <f>SUM('Fresh vegetables'!B41,'Canned vegetables'!B41,'Frozen vegetables'!B41,'Total dehydrated vegetables'!B41,Pulses!B41)</f>
        <v>407.22610366293264</v>
      </c>
      <c r="C41" s="15">
        <f>SUM('Fresh vegetables'!C41,'Canned vegetables'!C41,'Frozen vegetables'!C41,'Total dehydrated vegetables'!C41,Pulses!C41)</f>
        <v>279.12118467134178</v>
      </c>
      <c r="D41" s="15">
        <f>SUM('Fresh vegetables'!D41,'Canned vegetables'!D41,'Frozen vegetables'!D41,'Total dehydrated vegetables'!D41,Pulses!D41)</f>
        <v>255.0422558414318</v>
      </c>
      <c r="E41" s="15">
        <f>SUM('Fresh vegetables'!E41,'Canned vegetables'!E41,'Frozen vegetables'!E41,'Total dehydrated vegetables'!E41,Pulses!E41)</f>
        <v>224.98941513948355</v>
      </c>
      <c r="F41" s="15">
        <f t="shared" si="0"/>
        <v>57.540038230024301</v>
      </c>
      <c r="G41" s="15">
        <f>SUM('Fresh vegetables'!G41,'Canned vegetables'!G41,'Frozen vegetables'!G41,'Total dehydrated vegetables'!G41,Pulses!G41)</f>
        <v>172.90804793264283</v>
      </c>
      <c r="H41" s="15">
        <f>SUM('Fresh vegetables'!H41,'Canned vegetables'!H41,'Frozen vegetables'!H41,'Total dehydrated vegetables'!H41,Pulses!H41)</f>
        <v>7.5795308682802336</v>
      </c>
      <c r="I41" s="15">
        <f>SUM('Fresh vegetables'!I41,'Canned vegetables'!I41,'Frozen vegetables'!I41,'Total dehydrated vegetables'!I41,Pulses!I41)</f>
        <v>214.87591035031045</v>
      </c>
      <c r="J41" s="15">
        <f>SUM('Fresh vegetables'!J41,'Canned vegetables'!J41,'Frozen vegetables'!J41,'Total dehydrated vegetables'!J41,Pulses!J41)</f>
        <v>137.60424489019636</v>
      </c>
      <c r="K41" s="161">
        <f>SUM('Fresh vegetables'!K41,'Canned vegetables'!K41,'Frozen vegetables'!K41,'Total dehydrated vegetables'!K41,Pulses!K41)</f>
        <v>1.8245861716409062</v>
      </c>
      <c r="L41" s="119"/>
    </row>
    <row r="42" spans="1:12" ht="13.8" customHeight="1" x14ac:dyDescent="0.25">
      <c r="A42" s="13">
        <v>2008</v>
      </c>
      <c r="B42" s="15">
        <f>SUM('Fresh vegetables'!B42,'Canned vegetables'!B42,'Frozen vegetables'!B42,'Total dehydrated vegetables'!B42,Pulses!B42)</f>
        <v>393.67304522017429</v>
      </c>
      <c r="C42" s="15">
        <f>SUM('Fresh vegetables'!C42,'Canned vegetables'!C42,'Frozen vegetables'!C42,'Total dehydrated vegetables'!C42,Pulses!C42)</f>
        <v>271.1293319811179</v>
      </c>
      <c r="D42" s="15">
        <f>SUM('Fresh vegetables'!D42,'Canned vegetables'!D42,'Frozen vegetables'!D42,'Total dehydrated vegetables'!D42,Pulses!D42)</f>
        <v>247.54597861005126</v>
      </c>
      <c r="E42" s="15">
        <f>SUM('Fresh vegetables'!E42,'Canned vegetables'!E42,'Frozen vegetables'!E42,'Total dehydrated vegetables'!E42,Pulses!E42)</f>
        <v>218.24595153700676</v>
      </c>
      <c r="F42" s="15">
        <f t="shared" si="0"/>
        <v>57.389084089020457</v>
      </c>
      <c r="G42" s="15">
        <f>SUM('Fresh vegetables'!G42,'Canned vegetables'!G42,'Frozen vegetables'!G42,'Total dehydrated vegetables'!G42,Pulses!G42)</f>
        <v>167.74769026296093</v>
      </c>
      <c r="H42" s="15">
        <f>SUM('Fresh vegetables'!H42,'Canned vegetables'!H42,'Frozen vegetables'!H42,'Total dehydrated vegetables'!H42,Pulses!H42)</f>
        <v>7.353323408787328</v>
      </c>
      <c r="I42" s="15">
        <f>SUM('Fresh vegetables'!I42,'Canned vegetables'!I42,'Frozen vegetables'!I42,'Total dehydrated vegetables'!I42,Pulses!I42)</f>
        <v>208.46304197741631</v>
      </c>
      <c r="J42" s="15">
        <f>SUM('Fresh vegetables'!J42,'Canned vegetables'!J42,'Frozen vegetables'!J42,'Total dehydrated vegetables'!J42,Pulses!J42)</f>
        <v>130.76167293225365</v>
      </c>
      <c r="K42" s="161">
        <f>SUM('Fresh vegetables'!K42,'Canned vegetables'!K42,'Frozen vegetables'!K42,'Total dehydrated vegetables'!K42,Pulses!K42)</f>
        <v>1.7526898168570062</v>
      </c>
      <c r="L42" s="119"/>
    </row>
    <row r="43" spans="1:12" ht="13.8" customHeight="1" x14ac:dyDescent="0.25">
      <c r="A43" s="13">
        <v>2009</v>
      </c>
      <c r="B43" s="15">
        <f>SUM('Fresh vegetables'!B43,'Canned vegetables'!B43,'Frozen vegetables'!B43,'Total dehydrated vegetables'!B43,Pulses!B43)</f>
        <v>392.68309669022182</v>
      </c>
      <c r="C43" s="15">
        <f>SUM('Fresh vegetables'!C43,'Canned vegetables'!C43,'Frozen vegetables'!C43,'Total dehydrated vegetables'!C43,Pulses!C43)</f>
        <v>269.36709734212423</v>
      </c>
      <c r="D43" s="15">
        <f>SUM('Fresh vegetables'!D43,'Canned vegetables'!D43,'Frozen vegetables'!D43,'Total dehydrated vegetables'!D43,Pulses!D43)</f>
        <v>245.62013142262282</v>
      </c>
      <c r="E43" s="15">
        <f>SUM('Fresh vegetables'!E43,'Canned vegetables'!E43,'Frozen vegetables'!E43,'Total dehydrated vegetables'!E43,Pulses!E43)</f>
        <v>216.60634651821357</v>
      </c>
      <c r="F43" s="15">
        <f t="shared" si="0"/>
        <v>57.498645140886765</v>
      </c>
      <c r="G43" s="15">
        <f>SUM('Fresh vegetables'!G43,'Canned vegetables'!G43,'Frozen vegetables'!G43,'Total dehydrated vegetables'!G43,Pulses!G43)</f>
        <v>166.89563639606592</v>
      </c>
      <c r="H43" s="15">
        <f>SUM('Fresh vegetables'!H43,'Canned vegetables'!H43,'Frozen vegetables'!H43,'Total dehydrated vegetables'!H43,Pulses!H43)</f>
        <v>7.3159731022933006</v>
      </c>
      <c r="I43" s="15">
        <f>SUM('Fresh vegetables'!I43,'Canned vegetables'!I43,'Frozen vegetables'!I43,'Total dehydrated vegetables'!I43,Pulses!I43)</f>
        <v>207.40417946346392</v>
      </c>
      <c r="J43" s="15">
        <f>SUM('Fresh vegetables'!J43,'Canned vegetables'!J43,'Frozen vegetables'!J43,'Total dehydrated vegetables'!J43,Pulses!J43)</f>
        <v>126.26382794000814</v>
      </c>
      <c r="K43" s="161">
        <f>SUM('Fresh vegetables'!K43,'Canned vegetables'!K43,'Frozen vegetables'!K43,'Total dehydrated vegetables'!K43,Pulses!K43)</f>
        <v>1.7170286328252591</v>
      </c>
      <c r="L43" s="119"/>
    </row>
    <row r="44" spans="1:12" ht="13.8" customHeight="1" x14ac:dyDescent="0.25">
      <c r="A44" s="13">
        <v>2010</v>
      </c>
      <c r="B44" s="15">
        <f>SUM('Fresh vegetables'!B44,'Canned vegetables'!B44,'Frozen vegetables'!B44,'Total dehydrated vegetables'!B44,Pulses!B44)</f>
        <v>397.55943428875946</v>
      </c>
      <c r="C44" s="15">
        <f>SUM('Fresh vegetables'!C44,'Canned vegetables'!C44,'Frozen vegetables'!C44,'Total dehydrated vegetables'!C44,Pulses!C44)</f>
        <v>274.89875153876852</v>
      </c>
      <c r="D44" s="15">
        <f>SUM('Fresh vegetables'!D44,'Canned vegetables'!D44,'Frozen vegetables'!D44,'Total dehydrated vegetables'!D44,Pulses!D44)</f>
        <v>250.10324659362595</v>
      </c>
      <c r="E44" s="15">
        <f>SUM('Fresh vegetables'!E44,'Canned vegetables'!E44,'Frozen vegetables'!E44,'Total dehydrated vegetables'!E44,Pulses!E44)</f>
        <v>220.58800515957847</v>
      </c>
      <c r="F44" s="15">
        <f t="shared" si="0"/>
        <v>57.288474063156393</v>
      </c>
      <c r="G44" s="15">
        <f>SUM('Fresh vegetables'!G44,'Canned vegetables'!G44,'Frozen vegetables'!G44,'Total dehydrated vegetables'!G44,Pulses!G44)</f>
        <v>169.80370089061222</v>
      </c>
      <c r="H44" s="15">
        <f>SUM('Fresh vegetables'!H44,'Canned vegetables'!H44,'Frozen vegetables'!H44,'Total dehydrated vegetables'!H44,Pulses!H44)</f>
        <v>7.443449902054236</v>
      </c>
      <c r="I44" s="15">
        <f>SUM('Fresh vegetables'!I44,'Canned vegetables'!I44,'Frozen vegetables'!I44,'Total dehydrated vegetables'!I44,Pulses!I44)</f>
        <v>211.01808299828662</v>
      </c>
      <c r="J44" s="15">
        <f>SUM('Fresh vegetables'!J44,'Canned vegetables'!J44,'Frozen vegetables'!J44,'Total dehydrated vegetables'!J44,Pulses!J44)</f>
        <v>130.46244700800463</v>
      </c>
      <c r="K44" s="161">
        <f>SUM('Fresh vegetables'!K44,'Canned vegetables'!K44,'Frozen vegetables'!K44,'Total dehydrated vegetables'!K44,Pulses!K44)</f>
        <v>1.7847949439155584</v>
      </c>
      <c r="L44" s="119"/>
    </row>
    <row r="45" spans="1:12" ht="13.8" customHeight="1" x14ac:dyDescent="0.25">
      <c r="A45" s="19">
        <v>2011</v>
      </c>
      <c r="B45" s="21">
        <f>SUM('Fresh vegetables'!B45,'Canned vegetables'!B45,'Frozen vegetables'!B45,'Total dehydrated vegetables'!B45,Pulses!B45)</f>
        <v>382.4221087318864</v>
      </c>
      <c r="C45" s="21">
        <f>SUM('Fresh vegetables'!C45,'Canned vegetables'!C45,'Frozen vegetables'!C45,'Total dehydrated vegetables'!C45,Pulses!C45)</f>
        <v>263.46630795457884</v>
      </c>
      <c r="D45" s="21">
        <f>SUM('Fresh vegetables'!D45,'Canned vegetables'!D45,'Frozen vegetables'!D45,'Total dehydrated vegetables'!D45,Pulses!D45)</f>
        <v>239.16521370526061</v>
      </c>
      <c r="E45" s="21">
        <f>SUM('Fresh vegetables'!E45,'Canned vegetables'!E45,'Frozen vegetables'!E45,'Total dehydrated vegetables'!E45,Pulses!E45)</f>
        <v>210.72714208466925</v>
      </c>
      <c r="F45" s="21">
        <f t="shared" si="0"/>
        <v>57.690043778493951</v>
      </c>
      <c r="G45" s="21">
        <f>SUM('Fresh vegetables'!G45,'Canned vegetables'!G45,'Frozen vegetables'!G45,'Total dehydrated vegetables'!G45,Pulses!G45)</f>
        <v>161.80262678582139</v>
      </c>
      <c r="H45" s="21">
        <f>SUM('Fresh vegetables'!H45,'Canned vegetables'!H45,'Frozen vegetables'!H45,'Total dehydrated vegetables'!H45,Pulses!H45)</f>
        <v>7.0927178865017622</v>
      </c>
      <c r="I45" s="21">
        <f>SUM('Fresh vegetables'!I45,'Canned vegetables'!I45,'Frozen vegetables'!I45,'Total dehydrated vegetables'!I45,Pulses!I45)</f>
        <v>201.07500572338165</v>
      </c>
      <c r="J45" s="21">
        <f>SUM('Fresh vegetables'!J45,'Canned vegetables'!J45,'Frozen vegetables'!J45,'Total dehydrated vegetables'!J45,Pulses!J45)</f>
        <v>125.07050980752834</v>
      </c>
      <c r="K45" s="162">
        <f>SUM('Fresh vegetables'!K45,'Canned vegetables'!K45,'Frozen vegetables'!K45,'Total dehydrated vegetables'!K45,Pulses!K45)</f>
        <v>1.6876297658361437</v>
      </c>
      <c r="L45" s="119"/>
    </row>
    <row r="46" spans="1:12" ht="13.8" customHeight="1" x14ac:dyDescent="0.25">
      <c r="A46" s="19">
        <v>2012</v>
      </c>
      <c r="B46" s="21">
        <f>SUM('Fresh vegetables'!B46,'Canned vegetables'!B46,'Frozen vegetables'!B46,'Total dehydrated vegetables'!B46,Pulses!B46)</f>
        <v>390.92504629073392</v>
      </c>
      <c r="C46" s="21">
        <f>SUM('Fresh vegetables'!C46,'Canned vegetables'!C46,'Frozen vegetables'!C46,'Total dehydrated vegetables'!C46,Pulses!C46)</f>
        <v>267.87944151409852</v>
      </c>
      <c r="D46" s="21">
        <f>SUM('Fresh vegetables'!D46,'Canned vegetables'!D46,'Frozen vegetables'!D46,'Total dehydrated vegetables'!D46,Pulses!D46)</f>
        <v>243.23906610212632</v>
      </c>
      <c r="E46" s="21">
        <f>SUM('Fresh vegetables'!E46,'Canned vegetables'!E46,'Frozen vegetables'!E46,'Total dehydrated vegetables'!E46,Pulses!E46)</f>
        <v>214.11525265735656</v>
      </c>
      <c r="F46" s="21">
        <f t="shared" ref="F46:F53" si="1">100-(G46/B46*100)</f>
        <v>57.960786101213749</v>
      </c>
      <c r="G46" s="21">
        <f>SUM('Fresh vegetables'!G46,'Canned vegetables'!G46,'Frozen vegetables'!G46,'Total dehydrated vegetables'!G46,Pulses!G46)</f>
        <v>164.34181639409081</v>
      </c>
      <c r="H46" s="21">
        <f>SUM('Fresh vegetables'!H46,'Canned vegetables'!H46,'Frozen vegetables'!H46,'Total dehydrated vegetables'!H46,Pulses!H46)</f>
        <v>7.204024828234119</v>
      </c>
      <c r="I46" s="21">
        <f>SUM('Fresh vegetables'!I46,'Canned vegetables'!I46,'Frozen vegetables'!I46,'Total dehydrated vegetables'!I46,Pulses!I46)</f>
        <v>204.23050186802317</v>
      </c>
      <c r="J46" s="21">
        <f>SUM('Fresh vegetables'!J46,'Canned vegetables'!J46,'Frozen vegetables'!J46,'Total dehydrated vegetables'!J46,Pulses!J46)</f>
        <v>129.19093461186492</v>
      </c>
      <c r="K46" s="162">
        <f>SUM('Fresh vegetables'!K46,'Canned vegetables'!K46,'Frozen vegetables'!K46,'Total dehydrated vegetables'!K46,Pulses!K46)</f>
        <v>1.7301025138272841</v>
      </c>
      <c r="L46" s="119"/>
    </row>
    <row r="47" spans="1:12" ht="13.8" customHeight="1" x14ac:dyDescent="0.25">
      <c r="A47" s="19">
        <v>2013</v>
      </c>
      <c r="B47" s="21">
        <f>SUM('Fresh vegetables'!B47,'Canned vegetables'!B47,'Frozen vegetables'!B47,'Total dehydrated vegetables'!B47,Pulses!B47)</f>
        <v>381.38649544496513</v>
      </c>
      <c r="C47" s="21">
        <f>SUM('Fresh vegetables'!C47,'Canned vegetables'!C47,'Frozen vegetables'!C47,'Total dehydrated vegetables'!C47,Pulses!C47)</f>
        <v>262.07283335261764</v>
      </c>
      <c r="D47" s="21">
        <f>SUM('Fresh vegetables'!D47,'Canned vegetables'!D47,'Frozen vegetables'!D47,'Total dehydrated vegetables'!D47,Pulses!D47)</f>
        <v>238.00656731504196</v>
      </c>
      <c r="E47" s="21">
        <f>SUM('Fresh vegetables'!E47,'Canned vegetables'!E47,'Frozen vegetables'!E47,'Total dehydrated vegetables'!E47,Pulses!E47)</f>
        <v>209.19406394542014</v>
      </c>
      <c r="F47" s="21">
        <f t="shared" si="1"/>
        <v>57.803109134294658</v>
      </c>
      <c r="G47" s="21">
        <f>SUM('Fresh vegetables'!G47,'Canned vegetables'!G47,'Frozen vegetables'!G47,'Total dehydrated vegetables'!G47,Pulses!G47)</f>
        <v>160.93324325945019</v>
      </c>
      <c r="H47" s="21">
        <f>SUM('Fresh vegetables'!H47,'Canned vegetables'!H47,'Frozen vegetables'!H47,'Total dehydrated vegetables'!H47,Pulses!H47)</f>
        <v>7.0546079237019246</v>
      </c>
      <c r="I47" s="21">
        <f>SUM('Fresh vegetables'!I47,'Canned vegetables'!I47,'Frozen vegetables'!I47,'Total dehydrated vegetables'!I47,Pulses!I47)</f>
        <v>199.9946073329877</v>
      </c>
      <c r="J47" s="21">
        <f>SUM('Fresh vegetables'!J47,'Canned vegetables'!J47,'Frozen vegetables'!J47,'Total dehydrated vegetables'!J47,Pulses!J47)</f>
        <v>127.02865490056989</v>
      </c>
      <c r="K47" s="162">
        <f>SUM('Fresh vegetables'!K47,'Canned vegetables'!K47,'Frozen vegetables'!K47,'Total dehydrated vegetables'!K47,Pulses!K47)</f>
        <v>1.6975424760731099</v>
      </c>
      <c r="L47" s="119"/>
    </row>
    <row r="48" spans="1:12" ht="13.8" customHeight="1" x14ac:dyDescent="0.25">
      <c r="A48" s="19">
        <v>2014</v>
      </c>
      <c r="B48" s="21">
        <f>SUM('Fresh vegetables'!B48,'Canned vegetables'!B48,'Frozen vegetables'!B48,'Total dehydrated vegetables'!B48,Pulses!B48)</f>
        <v>387.00264032587444</v>
      </c>
      <c r="C48" s="21">
        <f>SUM('Fresh vegetables'!C48,'Canned vegetables'!C48,'Frozen vegetables'!C48,'Total dehydrated vegetables'!C48,Pulses!C48)</f>
        <v>264.9855248534127</v>
      </c>
      <c r="D48" s="21">
        <f>SUM('Fresh vegetables'!D48,'Canned vegetables'!D48,'Frozen vegetables'!D48,'Total dehydrated vegetables'!D48,Pulses!D48)</f>
        <v>240.30076881842561</v>
      </c>
      <c r="E48" s="21">
        <f>SUM('Fresh vegetables'!E48,'Canned vegetables'!E48,'Frozen vegetables'!E48,'Total dehydrated vegetables'!E48,Pulses!E48)</f>
        <v>211.58731922913321</v>
      </c>
      <c r="F48" s="21">
        <f t="shared" si="1"/>
        <v>57.997098077566648</v>
      </c>
      <c r="G48" s="21">
        <f>SUM('Fresh vegetables'!G48,'Canned vegetables'!G48,'Frozen vegetables'!G48,'Total dehydrated vegetables'!G48,Pulses!G48)</f>
        <v>162.55233945330457</v>
      </c>
      <c r="H48" s="21">
        <f>SUM('Fresh vegetables'!H48,'Canned vegetables'!H48,'Frozen vegetables'!H48,'Total dehydrated vegetables'!H48,Pulses!H48)</f>
        <v>7.1255820034325286</v>
      </c>
      <c r="I48" s="21">
        <f>SUM('Fresh vegetables'!I48,'Canned vegetables'!I48,'Frozen vegetables'!I48,'Total dehydrated vegetables'!I48,Pulses!I48)</f>
        <v>202.00668700631047</v>
      </c>
      <c r="J48" s="21">
        <f>SUM('Fresh vegetables'!J48,'Canned vegetables'!J48,'Frozen vegetables'!J48,'Total dehydrated vegetables'!J48,Pulses!J48)</f>
        <v>130.64556850664005</v>
      </c>
      <c r="K48" s="162">
        <f>SUM('Fresh vegetables'!K48,'Canned vegetables'!K48,'Frozen vegetables'!K48,'Total dehydrated vegetables'!K48,Pulses!K48)</f>
        <v>1.7379094185709805</v>
      </c>
      <c r="L48" s="119"/>
    </row>
    <row r="49" spans="1:26" ht="13.8" customHeight="1" x14ac:dyDescent="0.25">
      <c r="A49" s="24">
        <v>2015</v>
      </c>
      <c r="B49" s="25">
        <f>SUM('Fresh vegetables'!B49,'Canned vegetables'!B49,'Frozen vegetables'!B49,'Total dehydrated vegetables'!B49,Pulses!B49)</f>
        <v>379.63455832524892</v>
      </c>
      <c r="C49" s="25">
        <f>SUM('Fresh vegetables'!C49,'Canned vegetables'!C49,'Frozen vegetables'!C49,'Total dehydrated vegetables'!C49,Pulses!C49)</f>
        <v>263.64458025245347</v>
      </c>
      <c r="D49" s="25">
        <f>SUM('Fresh vegetables'!D49,'Canned vegetables'!D49,'Frozen vegetables'!D49,'Total dehydrated vegetables'!D49,Pulses!D49)</f>
        <v>239.36586966772381</v>
      </c>
      <c r="E49" s="21">
        <f>SUM('Fresh vegetables'!E49,'Canned vegetables'!E49,'Frozen vegetables'!E49,'Total dehydrated vegetables'!E49,Pulses!E49)</f>
        <v>210.2071920837397</v>
      </c>
      <c r="F49" s="25">
        <f t="shared" si="1"/>
        <v>57.201578599106298</v>
      </c>
      <c r="G49" s="25">
        <f>SUM('Fresh vegetables'!G49,'Canned vegetables'!G49,'Frozen vegetables'!G49,'Total dehydrated vegetables'!G49,Pulses!G49)</f>
        <v>162.47759805546161</v>
      </c>
      <c r="H49" s="25">
        <f>SUM('Fresh vegetables'!H49,'Canned vegetables'!H49,'Frozen vegetables'!H49,'Total dehydrated vegetables'!H49,Pulses!H49)</f>
        <v>7.1223056681846177</v>
      </c>
      <c r="I49" s="25">
        <f>SUM('Fresh vegetables'!I49,'Canned vegetables'!I49,'Frozen vegetables'!I49,'Total dehydrated vegetables'!I49,Pulses!I49)</f>
        <v>201.91380454019978</v>
      </c>
      <c r="J49" s="25">
        <f>SUM('Fresh vegetables'!J49,'Canned vegetables'!J49,'Frozen vegetables'!J49,'Total dehydrated vegetables'!J49,Pulses!J49)</f>
        <v>133.23984137365915</v>
      </c>
      <c r="K49" s="196">
        <f>SUM('Fresh vegetables'!K49,'Canned vegetables'!K49,'Frozen vegetables'!K49,'Total dehydrated vegetables'!K49,Pulses!K49)</f>
        <v>1.769542126417744</v>
      </c>
      <c r="L49" s="119"/>
    </row>
    <row r="50" spans="1:26" ht="13.8" customHeight="1" x14ac:dyDescent="0.25">
      <c r="A50" s="29">
        <v>2016</v>
      </c>
      <c r="B50" s="30">
        <f>SUM('Fresh vegetables'!B50,'Canned vegetables'!B50,'Frozen vegetables'!B50,'Total dehydrated vegetables'!B50,Pulses!B50)</f>
        <v>394.7063430800377</v>
      </c>
      <c r="C50" s="30">
        <f>SUM('Fresh vegetables'!C50,'Canned vegetables'!C50,'Frozen vegetables'!C50,'Total dehydrated vegetables'!C50,Pulses!C50)</f>
        <v>277.98080276757611</v>
      </c>
      <c r="D50" s="30">
        <f>SUM('Fresh vegetables'!D50,'Canned vegetables'!D50,'Frozen vegetables'!D50,'Total dehydrated vegetables'!D50,Pulses!D50)</f>
        <v>251.84894051296803</v>
      </c>
      <c r="E50" s="15">
        <f>SUM('Fresh vegetables'!E50,'Canned vegetables'!E50,'Frozen vegetables'!E50,'Total dehydrated vegetables'!E50,Pulses!E50)</f>
        <v>221.55375748830747</v>
      </c>
      <c r="F50" s="30">
        <f t="shared" si="1"/>
        <v>56.949400869300916</v>
      </c>
      <c r="G50" s="30">
        <f>SUM('Fresh vegetables'!G50,'Canned vegetables'!G50,'Frozen vegetables'!G50,'Total dehydrated vegetables'!G50,Pulses!G50)</f>
        <v>169.92344550282886</v>
      </c>
      <c r="H50" s="30">
        <f>SUM('Fresh vegetables'!H50,'Canned vegetables'!H50,'Frozen vegetables'!H50,'Total dehydrated vegetables'!H50,Pulses!H50)</f>
        <v>7.4486989809459221</v>
      </c>
      <c r="I50" s="30">
        <f>SUM('Fresh vegetables'!I50,'Canned vegetables'!I50,'Frozen vegetables'!I50,'Total dehydrated vegetables'!I50,Pulses!I50)</f>
        <v>211.16689176032637</v>
      </c>
      <c r="J50" s="30">
        <f>SUM('Fresh vegetables'!J50,'Canned vegetables'!J50,'Frozen vegetables'!J50,'Total dehydrated vegetables'!J50,Pulses!J50)</f>
        <v>132.87810100458506</v>
      </c>
      <c r="K50" s="197">
        <f>SUM('Fresh vegetables'!K50,'Canned vegetables'!K50,'Frozen vegetables'!K50,'Total dehydrated vegetables'!K50,Pulses!K50)</f>
        <v>1.8666052706881728</v>
      </c>
      <c r="L50" s="119"/>
    </row>
    <row r="51" spans="1:26" ht="13.8" customHeight="1" x14ac:dyDescent="0.25">
      <c r="A51" s="59">
        <v>2017</v>
      </c>
      <c r="B51" s="31">
        <f>SUM('Fresh vegetables'!B51,'Canned vegetables'!B51,'Frozen vegetables'!B51,'Total dehydrated vegetables'!B51,Pulses!B51)</f>
        <v>400.98691326520265</v>
      </c>
      <c r="C51" s="31">
        <f>SUM('Fresh vegetables'!C51,'Canned vegetables'!C51,'Frozen vegetables'!C51,'Total dehydrated vegetables'!C51,Pulses!C51)</f>
        <v>281.97693058403206</v>
      </c>
      <c r="D51" s="31">
        <f>SUM('Fresh vegetables'!D51,'Canned vegetables'!D51,'Frozen vegetables'!D51,'Total dehydrated vegetables'!D51,Pulses!D51)</f>
        <v>255.42028001445729</v>
      </c>
      <c r="E51" s="97">
        <f>SUM('Fresh vegetables'!E51,'Canned vegetables'!E51,'Frozen vegetables'!E51,'Total dehydrated vegetables'!E51,Pulses!E51)</f>
        <v>224.72879124832102</v>
      </c>
      <c r="F51" s="31">
        <f t="shared" si="1"/>
        <v>57.01002797917554</v>
      </c>
      <c r="G51" s="31">
        <f>SUM('Fresh vegetables'!G51,'Canned vegetables'!G51,'Frozen vegetables'!G51,'Total dehydrated vegetables'!G51,Pulses!G51)</f>
        <v>172.38416181987824</v>
      </c>
      <c r="H51" s="31">
        <f>SUM('Fresh vegetables'!H51,'Canned vegetables'!H51,'Frozen vegetables'!H51,'Total dehydrated vegetables'!H51,Pulses!H51)</f>
        <v>7.5565659975837018</v>
      </c>
      <c r="I51" s="31">
        <f>SUM('Fresh vegetables'!I51,'Canned vegetables'!I51,'Frozen vegetables'!I51,'Total dehydrated vegetables'!I51,Pulses!I51)</f>
        <v>214.22486774849918</v>
      </c>
      <c r="J51" s="31">
        <f>SUM('Fresh vegetables'!J51,'Canned vegetables'!J51,'Frozen vegetables'!J51,'Total dehydrated vegetables'!J51,Pulses!J51)</f>
        <v>137.76511861903126</v>
      </c>
      <c r="K51" s="198">
        <f>SUM('Fresh vegetables'!K51,'Canned vegetables'!K51,'Frozen vegetables'!K51,'Total dehydrated vegetables'!K51,Pulses!K51)</f>
        <v>1.8911304301579956</v>
      </c>
      <c r="L51" s="119"/>
    </row>
    <row r="52" spans="1:26" ht="13.8" customHeight="1" x14ac:dyDescent="0.25">
      <c r="A52" s="59">
        <v>2018</v>
      </c>
      <c r="B52" s="31">
        <f>SUM('Fresh vegetables'!B52,'Canned vegetables'!B52,'Frozen vegetables'!B52,'Total dehydrated vegetables'!B52,Pulses!B52)</f>
        <v>402.67718464386337</v>
      </c>
      <c r="C52" s="31">
        <f>SUM('Fresh vegetables'!C52,'Canned vegetables'!C52,'Frozen vegetables'!C52,'Total dehydrated vegetables'!C52,Pulses!C52)</f>
        <v>278.26063602585873</v>
      </c>
      <c r="D52" s="31">
        <f>SUM('Fresh vegetables'!D52,'Canned vegetables'!D52,'Frozen vegetables'!D52,'Total dehydrated vegetables'!D52,Pulses!D52)</f>
        <v>252.16872135464274</v>
      </c>
      <c r="E52" s="97">
        <f>SUM('Fresh vegetables'!E52,'Canned vegetables'!E52,'Frozen vegetables'!E52,'Total dehydrated vegetables'!E52,Pulses!E52)</f>
        <v>223.4597621458058</v>
      </c>
      <c r="F52" s="31">
        <f t="shared" si="1"/>
        <v>57.291474360309763</v>
      </c>
      <c r="G52" s="31">
        <f>SUM('Fresh vegetables'!G52,'Canned vegetables'!G52,'Frozen vegetables'!G52,'Total dehydrated vegetables'!G52,Pulses!G52)</f>
        <v>171.9774886488072</v>
      </c>
      <c r="H52" s="31">
        <f>SUM('Fresh vegetables'!H52,'Canned vegetables'!H52,'Frozen vegetables'!H52,'Total dehydrated vegetables'!H52,Pulses!H52)</f>
        <v>7.5387392284408632</v>
      </c>
      <c r="I52" s="31">
        <f>SUM('Fresh vegetables'!I52,'Canned vegetables'!I52,'Frozen vegetables'!I52,'Total dehydrated vegetables'!I52,Pulses!I52)</f>
        <v>213.71948775668426</v>
      </c>
      <c r="J52" s="31">
        <f>SUM('Fresh vegetables'!J52,'Canned vegetables'!J52,'Frozen vegetables'!J52,'Total dehydrated vegetables'!J52,Pulses!J52)</f>
        <v>138.85734133839296</v>
      </c>
      <c r="K52" s="198">
        <f>SUM('Fresh vegetables'!K52,'Canned vegetables'!K52,'Frozen vegetables'!K52,'Total dehydrated vegetables'!K52,Pulses!K52)</f>
        <v>1.8990073762023638</v>
      </c>
      <c r="L52" s="119"/>
    </row>
    <row r="53" spans="1:26" ht="13.8" customHeight="1" x14ac:dyDescent="0.25">
      <c r="A53" s="59">
        <v>2019</v>
      </c>
      <c r="B53" s="31">
        <f>SUM('Fresh vegetables'!B53,'Canned vegetables'!B53,'Frozen vegetables'!B53,'Total dehydrated vegetables'!B53,Pulses!B53)</f>
        <v>383.77278780790101</v>
      </c>
      <c r="C53" s="31">
        <f>SUM('Fresh vegetables'!C53,'Canned vegetables'!C53,'Frozen vegetables'!C53,'Total dehydrated vegetables'!C53,Pulses!C53)</f>
        <v>264.54766375116219</v>
      </c>
      <c r="D53" s="31">
        <f>SUM('Fresh vegetables'!D53,'Canned vegetables'!D53,'Frozen vegetables'!D53,'Total dehydrated vegetables'!D53,Pulses!D53)</f>
        <v>239.33350274639309</v>
      </c>
      <c r="E53" s="97">
        <f>SUM('Fresh vegetables'!E53,'Canned vegetables'!E53,'Frozen vegetables'!E53,'Total dehydrated vegetables'!E53,Pulses!E53)</f>
        <v>211.67232496430492</v>
      </c>
      <c r="F53" s="31">
        <f t="shared" si="1"/>
        <v>57.598476602880048</v>
      </c>
      <c r="G53" s="31">
        <f>SUM('Fresh vegetables'!G53,'Canned vegetables'!G53,'Frozen vegetables'!G53,'Total dehydrated vegetables'!G53,Pulses!G53)</f>
        <v>162.72550841414665</v>
      </c>
      <c r="H53" s="31">
        <f>SUM('Fresh vegetables'!H53,'Canned vegetables'!H53,'Frozen vegetables'!H53,'Total dehydrated vegetables'!H53,Pulses!H53)</f>
        <v>7.1331729715790333</v>
      </c>
      <c r="I53" s="31">
        <f>SUM('Fresh vegetables'!I53,'Canned vegetables'!I53,'Frozen vegetables'!I53,'Total dehydrated vegetables'!I53,Pulses!I53)</f>
        <v>202.22188715777978</v>
      </c>
      <c r="J53" s="31">
        <f>SUM('Fresh vegetables'!J53,'Canned vegetables'!J53,'Frozen vegetables'!J53,'Total dehydrated vegetables'!J53,Pulses!J53)</f>
        <v>129.18984934054313</v>
      </c>
      <c r="K53" s="198">
        <f>SUM('Fresh vegetables'!K53,'Canned vegetables'!K53,'Frozen vegetables'!K53,'Total dehydrated vegetables'!K53,Pulses!K53)</f>
        <v>1.7780256257035805</v>
      </c>
      <c r="L53" s="119"/>
    </row>
    <row r="54" spans="1:26" ht="13.8" customHeight="1" x14ac:dyDescent="0.25">
      <c r="A54" s="59">
        <v>2020</v>
      </c>
      <c r="B54" s="99" t="s">
        <v>8</v>
      </c>
      <c r="C54" s="172" t="s">
        <v>8</v>
      </c>
      <c r="D54" s="172" t="s">
        <v>8</v>
      </c>
      <c r="E54" s="172" t="s">
        <v>8</v>
      </c>
      <c r="F54" s="172" t="s">
        <v>8</v>
      </c>
      <c r="G54" s="172" t="s">
        <v>8</v>
      </c>
      <c r="H54" s="172" t="s">
        <v>8</v>
      </c>
      <c r="I54" s="172" t="s">
        <v>8</v>
      </c>
      <c r="J54" s="172" t="s">
        <v>8</v>
      </c>
      <c r="K54" s="186" t="s">
        <v>8</v>
      </c>
      <c r="L54" s="119"/>
    </row>
    <row r="55" spans="1:26" ht="13.8" customHeight="1" x14ac:dyDescent="0.25">
      <c r="A55" s="19">
        <v>2021</v>
      </c>
      <c r="B55" s="195" t="s">
        <v>8</v>
      </c>
      <c r="C55" s="174" t="s">
        <v>8</v>
      </c>
      <c r="D55" s="174" t="s">
        <v>8</v>
      </c>
      <c r="E55" s="174" t="s">
        <v>8</v>
      </c>
      <c r="F55" s="174" t="s">
        <v>8</v>
      </c>
      <c r="G55" s="174" t="s">
        <v>8</v>
      </c>
      <c r="H55" s="174" t="s">
        <v>8</v>
      </c>
      <c r="I55" s="174" t="s">
        <v>8</v>
      </c>
      <c r="J55" s="174" t="s">
        <v>8</v>
      </c>
      <c r="K55" s="187" t="s">
        <v>8</v>
      </c>
      <c r="L55" s="119"/>
    </row>
    <row r="56" spans="1:26" ht="13.8" customHeight="1" thickBot="1" x14ac:dyDescent="0.3">
      <c r="A56" s="123">
        <v>2022</v>
      </c>
      <c r="B56" s="176" t="s">
        <v>8</v>
      </c>
      <c r="C56" s="176" t="s">
        <v>8</v>
      </c>
      <c r="D56" s="176" t="s">
        <v>8</v>
      </c>
      <c r="E56" s="176" t="s">
        <v>8</v>
      </c>
      <c r="F56" s="176" t="s">
        <v>8</v>
      </c>
      <c r="G56" s="176" t="s">
        <v>8</v>
      </c>
      <c r="H56" s="176" t="s">
        <v>8</v>
      </c>
      <c r="I56" s="176" t="s">
        <v>8</v>
      </c>
      <c r="J56" s="176" t="s">
        <v>8</v>
      </c>
      <c r="K56" s="188" t="s">
        <v>8</v>
      </c>
      <c r="L56" s="119"/>
    </row>
    <row r="57" spans="1:26" ht="15" customHeight="1" thickTop="1" x14ac:dyDescent="0.25">
      <c r="A57" s="7" t="s">
        <v>96</v>
      </c>
    </row>
    <row r="58" spans="1:26" ht="15" customHeight="1" x14ac:dyDescent="0.25">
      <c r="A58" s="7" t="s">
        <v>88</v>
      </c>
    </row>
    <row r="59" spans="1:26" ht="15" customHeight="1" x14ac:dyDescent="0.25">
      <c r="A59" s="7" t="s">
        <v>104</v>
      </c>
    </row>
    <row r="60" spans="1:26" ht="15" customHeight="1" x14ac:dyDescent="0.25">
      <c r="A60" s="7" t="s">
        <v>212</v>
      </c>
      <c r="Z60" s="85"/>
    </row>
    <row r="61" spans="1:26" ht="15" customHeight="1" x14ac:dyDescent="0.25">
      <c r="A61" s="7" t="s">
        <v>181</v>
      </c>
      <c r="Z61" s="85"/>
    </row>
    <row r="62" spans="1:26" ht="15" customHeight="1" x14ac:dyDescent="0.25">
      <c r="A62" s="7" t="s">
        <v>182</v>
      </c>
      <c r="Z62" s="85"/>
    </row>
    <row r="63" spans="1:26" ht="15" customHeight="1" x14ac:dyDescent="0.25">
      <c r="A63" s="7" t="s">
        <v>179</v>
      </c>
      <c r="Z63" s="85"/>
    </row>
    <row r="64" spans="1:26" ht="15" customHeight="1" x14ac:dyDescent="0.25">
      <c r="A64" s="7" t="s">
        <v>180</v>
      </c>
      <c r="Z64" s="85"/>
    </row>
    <row r="65" spans="1:26" ht="15" customHeight="1" x14ac:dyDescent="0.25">
      <c r="A65" s="7" t="s">
        <v>208</v>
      </c>
      <c r="Z65" s="85"/>
    </row>
    <row r="66" spans="1:26" ht="15" customHeight="1" x14ac:dyDescent="0.25">
      <c r="A66" s="7" t="s">
        <v>214</v>
      </c>
      <c r="Z66" s="85"/>
    </row>
    <row r="67" spans="1:26" x14ac:dyDescent="0.25">
      <c r="Z67" s="85"/>
    </row>
    <row r="68" spans="1:26" x14ac:dyDescent="0.25">
      <c r="Z68" s="85"/>
    </row>
  </sheetData>
  <phoneticPr fontId="0" type="noConversion"/>
  <printOptions horizontalCentered="1"/>
  <pageMargins left="0.5" right="0.5" top="0.61" bottom="0.56000000000000005" header="0.5" footer="0.5"/>
  <pageSetup scale="7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pageSetUpPr fitToPage="1"/>
  </sheetPr>
  <dimension ref="A1:R72"/>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111</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49"/>
      <c r="M2" s="49"/>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5.9682422019780361</v>
      </c>
      <c r="C5" s="15">
        <v>3</v>
      </c>
      <c r="D5" s="16">
        <f t="shared" ref="D5:D46" si="0">+B5-B5*(C5/100)</f>
        <v>5.7891949359186947</v>
      </c>
      <c r="E5" s="15">
        <v>5.1397840080096984</v>
      </c>
      <c r="F5" s="16">
        <f t="shared" ref="F5:F46" si="1">+(D5-D5*(E5)/100)</f>
        <v>5.4916428204098384</v>
      </c>
      <c r="G5" s="15">
        <v>11</v>
      </c>
      <c r="H5" s="15">
        <f>F5-(F5*G5/100)</f>
        <v>4.8875621101647564</v>
      </c>
      <c r="I5" s="15">
        <v>34</v>
      </c>
      <c r="J5" s="17">
        <f t="shared" ref="J5:J46" si="2">100-(K5/B5*100)</f>
        <v>45.950735852515756</v>
      </c>
      <c r="K5" s="16">
        <f>+H5-H5*I5/100</f>
        <v>3.2257909927087391</v>
      </c>
      <c r="L5" s="16">
        <f t="shared" ref="L5:L46" si="3">+(K5/365)*16</f>
        <v>0.14140453666668445</v>
      </c>
      <c r="M5" s="16">
        <f t="shared" ref="M5:M46" si="4">+L5*28.3495</f>
        <v>4.0087479122321712</v>
      </c>
      <c r="N5" s="15">
        <v>52</v>
      </c>
      <c r="O5" s="15">
        <v>128</v>
      </c>
      <c r="P5" s="15">
        <f t="shared" ref="P5:P46" si="5">+Q5*N5</f>
        <v>1.6285538393443195</v>
      </c>
      <c r="Q5" s="114">
        <f t="shared" ref="Q5:Q46" si="6">+M5/O5</f>
        <v>3.1318343064313837E-2</v>
      </c>
      <c r="R5" s="119"/>
    </row>
    <row r="6" spans="1:18" ht="13.8" customHeight="1" x14ac:dyDescent="0.25">
      <c r="A6" s="19">
        <v>1971</v>
      </c>
      <c r="B6" s="20">
        <v>6.1162182595672752</v>
      </c>
      <c r="C6" s="21">
        <v>3</v>
      </c>
      <c r="D6" s="20">
        <f t="shared" si="0"/>
        <v>5.9327317117802565</v>
      </c>
      <c r="E6" s="21">
        <v>5.1397840080096984</v>
      </c>
      <c r="F6" s="20">
        <f t="shared" si="1"/>
        <v>5.6278021160200549</v>
      </c>
      <c r="G6" s="21">
        <v>11</v>
      </c>
      <c r="H6" s="21">
        <f t="shared" ref="H6:H52" si="7">F6-(F6*G6/100)</f>
        <v>5.008743883257849</v>
      </c>
      <c r="I6" s="21">
        <v>34</v>
      </c>
      <c r="J6" s="22">
        <f t="shared" si="2"/>
        <v>45.950735852515756</v>
      </c>
      <c r="K6" s="20">
        <f t="shared" ref="K6:K52" si="8">+H6-H6*I6/100</f>
        <v>3.3057709629501804</v>
      </c>
      <c r="L6" s="20">
        <f t="shared" si="3"/>
        <v>0.1449105079649394</v>
      </c>
      <c r="M6" s="20">
        <f t="shared" si="4"/>
        <v>4.1081404455520492</v>
      </c>
      <c r="N6" s="21">
        <v>52</v>
      </c>
      <c r="O6" s="21">
        <v>128</v>
      </c>
      <c r="P6" s="21">
        <f t="shared" si="5"/>
        <v>1.6689320560055201</v>
      </c>
      <c r="Q6" s="115">
        <f t="shared" si="6"/>
        <v>3.2094847230875384E-2</v>
      </c>
      <c r="R6" s="119"/>
    </row>
    <row r="7" spans="1:18" ht="13.8" customHeight="1" x14ac:dyDescent="0.25">
      <c r="A7" s="19">
        <v>1972</v>
      </c>
      <c r="B7" s="20">
        <v>6.5408583298395397</v>
      </c>
      <c r="C7" s="21">
        <v>3</v>
      </c>
      <c r="D7" s="20">
        <f t="shared" si="0"/>
        <v>6.3446325799443537</v>
      </c>
      <c r="E7" s="21">
        <v>5.1397840080096984</v>
      </c>
      <c r="F7" s="20">
        <f t="shared" si="1"/>
        <v>6.0185321692334011</v>
      </c>
      <c r="G7" s="21">
        <v>11</v>
      </c>
      <c r="H7" s="21">
        <f t="shared" si="7"/>
        <v>5.3564936306177273</v>
      </c>
      <c r="I7" s="21">
        <v>34</v>
      </c>
      <c r="J7" s="22">
        <f t="shared" si="2"/>
        <v>45.950735852515749</v>
      </c>
      <c r="K7" s="20">
        <f t="shared" si="8"/>
        <v>3.5352857962076998</v>
      </c>
      <c r="L7" s="20">
        <f t="shared" si="3"/>
        <v>0.15497143216252932</v>
      </c>
      <c r="M7" s="20">
        <f t="shared" si="4"/>
        <v>4.3933626160916246</v>
      </c>
      <c r="N7" s="21">
        <v>52</v>
      </c>
      <c r="O7" s="21">
        <v>128</v>
      </c>
      <c r="P7" s="21">
        <f t="shared" si="5"/>
        <v>1.7848035627872225</v>
      </c>
      <c r="Q7" s="115">
        <f t="shared" si="6"/>
        <v>3.4323145438215817E-2</v>
      </c>
      <c r="R7" s="119"/>
    </row>
    <row r="8" spans="1:18" ht="13.8" customHeight="1" x14ac:dyDescent="0.25">
      <c r="A8" s="19">
        <v>1973</v>
      </c>
      <c r="B8" s="20">
        <v>6.7028771784114882</v>
      </c>
      <c r="C8" s="21">
        <v>3</v>
      </c>
      <c r="D8" s="20">
        <f t="shared" si="0"/>
        <v>6.5017908630591439</v>
      </c>
      <c r="E8" s="21">
        <v>5.1397840080096984</v>
      </c>
      <c r="F8" s="20">
        <f t="shared" si="1"/>
        <v>6.1676128560453947</v>
      </c>
      <c r="G8" s="21">
        <v>11</v>
      </c>
      <c r="H8" s="21">
        <f t="shared" si="7"/>
        <v>5.4891754418804011</v>
      </c>
      <c r="I8" s="21">
        <v>34</v>
      </c>
      <c r="J8" s="22">
        <f t="shared" si="2"/>
        <v>45.950735852515749</v>
      </c>
      <c r="K8" s="20">
        <f t="shared" si="8"/>
        <v>3.6228557916410646</v>
      </c>
      <c r="L8" s="20">
        <f t="shared" si="3"/>
        <v>0.15881011689385488</v>
      </c>
      <c r="M8" s="20">
        <f t="shared" si="4"/>
        <v>4.5021874088823388</v>
      </c>
      <c r="N8" s="21">
        <v>52</v>
      </c>
      <c r="O8" s="21">
        <v>128</v>
      </c>
      <c r="P8" s="21">
        <f t="shared" si="5"/>
        <v>1.82901363485845</v>
      </c>
      <c r="Q8" s="115">
        <f t="shared" si="6"/>
        <v>3.5173339131893272E-2</v>
      </c>
      <c r="R8" s="119"/>
    </row>
    <row r="9" spans="1:18" ht="13.8" customHeight="1" x14ac:dyDescent="0.25">
      <c r="A9" s="19">
        <v>1974</v>
      </c>
      <c r="B9" s="20">
        <v>6.9117248216072635</v>
      </c>
      <c r="C9" s="21">
        <v>3</v>
      </c>
      <c r="D9" s="20">
        <f t="shared" si="0"/>
        <v>6.7043730769590457</v>
      </c>
      <c r="E9" s="21">
        <v>5.1397840080096984</v>
      </c>
      <c r="F9" s="20">
        <f t="shared" si="1"/>
        <v>6.3597827817121972</v>
      </c>
      <c r="G9" s="21">
        <v>11</v>
      </c>
      <c r="H9" s="21">
        <f t="shared" si="7"/>
        <v>5.6602066757238561</v>
      </c>
      <c r="I9" s="21">
        <v>34</v>
      </c>
      <c r="J9" s="22">
        <f t="shared" si="2"/>
        <v>45.950735852515749</v>
      </c>
      <c r="K9" s="20">
        <f t="shared" si="8"/>
        <v>3.7357364059777449</v>
      </c>
      <c r="L9" s="20">
        <f t="shared" si="3"/>
        <v>0.1637583082072436</v>
      </c>
      <c r="M9" s="20">
        <f t="shared" si="4"/>
        <v>4.6424661585212528</v>
      </c>
      <c r="N9" s="21">
        <v>52</v>
      </c>
      <c r="O9" s="21">
        <v>128</v>
      </c>
      <c r="P9" s="21">
        <f t="shared" si="5"/>
        <v>1.886001876899259</v>
      </c>
      <c r="Q9" s="115">
        <f t="shared" si="6"/>
        <v>3.6269266863447287E-2</v>
      </c>
      <c r="R9" s="119"/>
    </row>
    <row r="10" spans="1:18" ht="13.8" customHeight="1" x14ac:dyDescent="0.25">
      <c r="A10" s="19">
        <v>1975</v>
      </c>
      <c r="B10" s="20">
        <v>6.4438610381853287</v>
      </c>
      <c r="C10" s="21">
        <v>3</v>
      </c>
      <c r="D10" s="20">
        <f t="shared" si="0"/>
        <v>6.2505452070397691</v>
      </c>
      <c r="E10" s="21">
        <v>5.1397840080096984</v>
      </c>
      <c r="F10" s="20">
        <f t="shared" si="1"/>
        <v>5.9292806840749224</v>
      </c>
      <c r="G10" s="21">
        <v>11</v>
      </c>
      <c r="H10" s="21">
        <f t="shared" si="7"/>
        <v>5.2770598088266807</v>
      </c>
      <c r="I10" s="21">
        <v>34</v>
      </c>
      <c r="J10" s="22">
        <f t="shared" si="2"/>
        <v>45.950735852515749</v>
      </c>
      <c r="K10" s="20">
        <f t="shared" si="8"/>
        <v>3.4828594738256093</v>
      </c>
      <c r="L10" s="20">
        <f t="shared" si="3"/>
        <v>0.15267329200331439</v>
      </c>
      <c r="M10" s="20">
        <f t="shared" si="4"/>
        <v>4.328211491647961</v>
      </c>
      <c r="N10" s="21">
        <v>52</v>
      </c>
      <c r="O10" s="21">
        <v>128</v>
      </c>
      <c r="P10" s="21">
        <f t="shared" si="5"/>
        <v>1.7583359184819842</v>
      </c>
      <c r="Q10" s="115">
        <f t="shared" si="6"/>
        <v>3.3814152278499696E-2</v>
      </c>
      <c r="R10" s="119"/>
    </row>
    <row r="11" spans="1:18" ht="13.8" customHeight="1" x14ac:dyDescent="0.25">
      <c r="A11" s="13">
        <v>1976</v>
      </c>
      <c r="B11" s="14">
        <v>6.4104386910358429</v>
      </c>
      <c r="C11" s="15">
        <v>3</v>
      </c>
      <c r="D11" s="16">
        <f t="shared" si="0"/>
        <v>6.2181255303047678</v>
      </c>
      <c r="E11" s="15">
        <v>5.1397840080096984</v>
      </c>
      <c r="F11" s="16">
        <f t="shared" si="1"/>
        <v>5.8985273087001948</v>
      </c>
      <c r="G11" s="15">
        <v>11</v>
      </c>
      <c r="H11" s="15">
        <f t="shared" si="7"/>
        <v>5.249689304743173</v>
      </c>
      <c r="I11" s="15">
        <v>34</v>
      </c>
      <c r="J11" s="17">
        <f t="shared" si="2"/>
        <v>45.950735852515756</v>
      </c>
      <c r="K11" s="16">
        <f t="shared" si="8"/>
        <v>3.4647949411304939</v>
      </c>
      <c r="L11" s="16">
        <f t="shared" si="3"/>
        <v>0.15188142207695315</v>
      </c>
      <c r="M11" s="16">
        <f t="shared" si="4"/>
        <v>4.3057623751705831</v>
      </c>
      <c r="N11" s="15">
        <v>52</v>
      </c>
      <c r="O11" s="15">
        <v>128</v>
      </c>
      <c r="P11" s="15">
        <f t="shared" si="5"/>
        <v>1.7492159649130494</v>
      </c>
      <c r="Q11" s="114">
        <f t="shared" si="6"/>
        <v>3.3638768556020181E-2</v>
      </c>
      <c r="R11" s="119"/>
    </row>
    <row r="12" spans="1:18" ht="13.8" customHeight="1" x14ac:dyDescent="0.25">
      <c r="A12" s="13">
        <v>1977</v>
      </c>
      <c r="B12" s="14">
        <v>5.3101403475315445</v>
      </c>
      <c r="C12" s="15">
        <v>3</v>
      </c>
      <c r="D12" s="16">
        <f t="shared" si="0"/>
        <v>5.150836137105598</v>
      </c>
      <c r="E12" s="15">
        <v>5.1397840080096984</v>
      </c>
      <c r="F12" s="16">
        <f t="shared" si="1"/>
        <v>4.8860942850518603</v>
      </c>
      <c r="G12" s="15">
        <v>11</v>
      </c>
      <c r="H12" s="15">
        <f t="shared" si="7"/>
        <v>4.348623913696156</v>
      </c>
      <c r="I12" s="15">
        <v>34</v>
      </c>
      <c r="J12" s="17">
        <f t="shared" si="2"/>
        <v>45.950735852515749</v>
      </c>
      <c r="K12" s="16">
        <f t="shared" si="8"/>
        <v>2.870091783039463</v>
      </c>
      <c r="L12" s="16">
        <f t="shared" si="3"/>
        <v>0.12581224254419565</v>
      </c>
      <c r="M12" s="16">
        <f t="shared" si="4"/>
        <v>3.5667141700066747</v>
      </c>
      <c r="N12" s="15">
        <v>52</v>
      </c>
      <c r="O12" s="15">
        <v>128</v>
      </c>
      <c r="P12" s="15">
        <f t="shared" si="5"/>
        <v>1.4489776315652116</v>
      </c>
      <c r="Q12" s="114">
        <f t="shared" si="6"/>
        <v>2.7864954453177146E-2</v>
      </c>
      <c r="R12" s="119"/>
    </row>
    <row r="13" spans="1:18" ht="13.8" customHeight="1" x14ac:dyDescent="0.25">
      <c r="A13" s="13">
        <v>1978</v>
      </c>
      <c r="B13" s="14">
        <v>5.3103308848305133</v>
      </c>
      <c r="C13" s="15">
        <v>3</v>
      </c>
      <c r="D13" s="16">
        <f t="shared" si="0"/>
        <v>5.1510209582855975</v>
      </c>
      <c r="E13" s="15">
        <v>5.1397840080096984</v>
      </c>
      <c r="F13" s="16">
        <f t="shared" si="1"/>
        <v>4.8862696068224061</v>
      </c>
      <c r="G13" s="15">
        <v>11</v>
      </c>
      <c r="H13" s="15">
        <f t="shared" si="7"/>
        <v>4.3487799500719415</v>
      </c>
      <c r="I13" s="15">
        <v>34</v>
      </c>
      <c r="J13" s="17">
        <f t="shared" si="2"/>
        <v>45.950735852515756</v>
      </c>
      <c r="K13" s="16">
        <f t="shared" si="8"/>
        <v>2.8701947670474812</v>
      </c>
      <c r="L13" s="16">
        <f t="shared" si="3"/>
        <v>0.12581675691167041</v>
      </c>
      <c r="M13" s="16">
        <f t="shared" si="4"/>
        <v>3.5668421500674001</v>
      </c>
      <c r="N13" s="15">
        <v>52</v>
      </c>
      <c r="O13" s="15">
        <v>128</v>
      </c>
      <c r="P13" s="15">
        <f t="shared" si="5"/>
        <v>1.4490296234648814</v>
      </c>
      <c r="Q13" s="114">
        <f t="shared" si="6"/>
        <v>2.7865954297401564E-2</v>
      </c>
      <c r="R13" s="119"/>
    </row>
    <row r="14" spans="1:18" ht="13.8" customHeight="1" x14ac:dyDescent="0.25">
      <c r="A14" s="13">
        <v>1979</v>
      </c>
      <c r="B14" s="14">
        <v>5.8878940703383611</v>
      </c>
      <c r="C14" s="15">
        <v>3</v>
      </c>
      <c r="D14" s="16">
        <f t="shared" si="0"/>
        <v>5.7112572482282102</v>
      </c>
      <c r="E14" s="15">
        <v>5.1397840080096984</v>
      </c>
      <c r="F14" s="16">
        <f t="shared" si="1"/>
        <v>5.4177109615274821</v>
      </c>
      <c r="G14" s="15">
        <v>11</v>
      </c>
      <c r="H14" s="15">
        <f t="shared" si="7"/>
        <v>4.8217627557594591</v>
      </c>
      <c r="I14" s="15">
        <v>34</v>
      </c>
      <c r="J14" s="17">
        <f t="shared" si="2"/>
        <v>45.950735852515749</v>
      </c>
      <c r="K14" s="16">
        <f t="shared" si="8"/>
        <v>3.1823634188012431</v>
      </c>
      <c r="L14" s="16">
        <f t="shared" si="3"/>
        <v>0.1395008621940271</v>
      </c>
      <c r="M14" s="16">
        <f t="shared" si="4"/>
        <v>3.9547796927695713</v>
      </c>
      <c r="N14" s="15">
        <v>52</v>
      </c>
      <c r="O14" s="15">
        <v>128</v>
      </c>
      <c r="P14" s="15">
        <f t="shared" si="5"/>
        <v>1.6066292501876382</v>
      </c>
      <c r="Q14" s="114">
        <f t="shared" si="6"/>
        <v>3.0896716349762276E-2</v>
      </c>
      <c r="R14" s="119"/>
    </row>
    <row r="15" spans="1:18" ht="13.8" customHeight="1" x14ac:dyDescent="0.25">
      <c r="A15" s="13">
        <v>1980</v>
      </c>
      <c r="B15" s="14">
        <v>6.1508128189139581</v>
      </c>
      <c r="C15" s="15">
        <v>3</v>
      </c>
      <c r="D15" s="16">
        <f t="shared" si="0"/>
        <v>5.9662884343465397</v>
      </c>
      <c r="E15" s="15">
        <v>5.1397840080096984</v>
      </c>
      <c r="F15" s="16">
        <f t="shared" si="1"/>
        <v>5.6596340955262638</v>
      </c>
      <c r="G15" s="15">
        <v>11</v>
      </c>
      <c r="H15" s="15">
        <f t="shared" si="7"/>
        <v>5.0370743450183753</v>
      </c>
      <c r="I15" s="15">
        <v>34</v>
      </c>
      <c r="J15" s="17">
        <f t="shared" si="2"/>
        <v>45.950735852515734</v>
      </c>
      <c r="K15" s="16">
        <f t="shared" si="8"/>
        <v>3.324469067712128</v>
      </c>
      <c r="L15" s="16">
        <f t="shared" si="3"/>
        <v>0.14573015091340835</v>
      </c>
      <c r="M15" s="16">
        <f t="shared" si="4"/>
        <v>4.1313769133196701</v>
      </c>
      <c r="N15" s="15">
        <v>52</v>
      </c>
      <c r="O15" s="15">
        <v>128</v>
      </c>
      <c r="P15" s="15">
        <f t="shared" si="5"/>
        <v>1.678371871036116</v>
      </c>
      <c r="Q15" s="114">
        <f t="shared" si="6"/>
        <v>3.2276382135309922E-2</v>
      </c>
      <c r="R15" s="119"/>
    </row>
    <row r="16" spans="1:18" ht="13.8" customHeight="1" x14ac:dyDescent="0.25">
      <c r="A16" s="19">
        <v>1981</v>
      </c>
      <c r="B16" s="20">
        <v>6.1187305949575155</v>
      </c>
      <c r="C16" s="21">
        <v>3</v>
      </c>
      <c r="D16" s="20">
        <f t="shared" si="0"/>
        <v>5.9351686771087904</v>
      </c>
      <c r="E16" s="21">
        <v>5.1397840080096984</v>
      </c>
      <c r="F16" s="20">
        <f t="shared" si="1"/>
        <v>5.6301138265943518</v>
      </c>
      <c r="G16" s="21">
        <v>11</v>
      </c>
      <c r="H16" s="21">
        <f t="shared" si="7"/>
        <v>5.0108013056689735</v>
      </c>
      <c r="I16" s="21">
        <v>34</v>
      </c>
      <c r="J16" s="22">
        <f t="shared" si="2"/>
        <v>45.950735852515749</v>
      </c>
      <c r="K16" s="20">
        <f t="shared" si="8"/>
        <v>3.3071288617415222</v>
      </c>
      <c r="L16" s="20">
        <f t="shared" si="3"/>
        <v>0.14497003229551877</v>
      </c>
      <c r="M16" s="20">
        <f t="shared" si="4"/>
        <v>4.1098279305618091</v>
      </c>
      <c r="N16" s="21">
        <v>52</v>
      </c>
      <c r="O16" s="21">
        <v>128</v>
      </c>
      <c r="P16" s="21">
        <f t="shared" si="5"/>
        <v>1.669617596790735</v>
      </c>
      <c r="Q16" s="115">
        <f t="shared" si="6"/>
        <v>3.2108030707514133E-2</v>
      </c>
      <c r="R16" s="119"/>
    </row>
    <row r="17" spans="1:18" ht="13.8" customHeight="1" x14ac:dyDescent="0.25">
      <c r="A17" s="19">
        <v>1982</v>
      </c>
      <c r="B17" s="20">
        <v>6.6032697641566314</v>
      </c>
      <c r="C17" s="21">
        <v>3</v>
      </c>
      <c r="D17" s="20">
        <f t="shared" si="0"/>
        <v>6.4051716712319324</v>
      </c>
      <c r="E17" s="21">
        <v>5.1397840080096984</v>
      </c>
      <c r="F17" s="20">
        <f t="shared" si="1"/>
        <v>6.0759596819883859</v>
      </c>
      <c r="G17" s="21">
        <v>11</v>
      </c>
      <c r="H17" s="21">
        <f t="shared" si="7"/>
        <v>5.4076041169696634</v>
      </c>
      <c r="I17" s="21">
        <v>34</v>
      </c>
      <c r="J17" s="22">
        <f t="shared" si="2"/>
        <v>45.950735852515756</v>
      </c>
      <c r="K17" s="20">
        <f t="shared" si="8"/>
        <v>3.5690187171999779</v>
      </c>
      <c r="L17" s="20">
        <f t="shared" si="3"/>
        <v>0.15645013554849219</v>
      </c>
      <c r="M17" s="20">
        <f t="shared" si="4"/>
        <v>4.4352831177319789</v>
      </c>
      <c r="N17" s="21">
        <v>52</v>
      </c>
      <c r="O17" s="21">
        <v>128</v>
      </c>
      <c r="P17" s="21">
        <f t="shared" si="5"/>
        <v>1.8018337665786164</v>
      </c>
      <c r="Q17" s="115">
        <f t="shared" si="6"/>
        <v>3.4650649357281085E-2</v>
      </c>
      <c r="R17" s="119"/>
    </row>
    <row r="18" spans="1:18" ht="13.8" customHeight="1" x14ac:dyDescent="0.25">
      <c r="A18" s="19">
        <v>1983</v>
      </c>
      <c r="B18" s="20">
        <v>6.4897762337446183</v>
      </c>
      <c r="C18" s="21">
        <v>3</v>
      </c>
      <c r="D18" s="20">
        <f t="shared" si="0"/>
        <v>6.29508294673228</v>
      </c>
      <c r="E18" s="21">
        <v>5.1397840080096984</v>
      </c>
      <c r="F18" s="20">
        <f t="shared" si="1"/>
        <v>5.9715292801451882</v>
      </c>
      <c r="G18" s="21">
        <v>11</v>
      </c>
      <c r="H18" s="21">
        <f t="shared" si="7"/>
        <v>5.3146610593292172</v>
      </c>
      <c r="I18" s="21">
        <v>34</v>
      </c>
      <c r="J18" s="22">
        <f t="shared" si="2"/>
        <v>45.950735852515756</v>
      </c>
      <c r="K18" s="20">
        <f t="shared" si="8"/>
        <v>3.5076762991572834</v>
      </c>
      <c r="L18" s="20">
        <f t="shared" si="3"/>
        <v>0.15376115283977132</v>
      </c>
      <c r="M18" s="20">
        <f t="shared" si="4"/>
        <v>4.3590518024310967</v>
      </c>
      <c r="N18" s="21">
        <v>52</v>
      </c>
      <c r="O18" s="21">
        <v>128</v>
      </c>
      <c r="P18" s="21">
        <f t="shared" si="5"/>
        <v>1.770864794737633</v>
      </c>
      <c r="Q18" s="115">
        <f t="shared" si="6"/>
        <v>3.4055092206492943E-2</v>
      </c>
      <c r="R18" s="119"/>
    </row>
    <row r="19" spans="1:18" ht="13.8" customHeight="1" x14ac:dyDescent="0.25">
      <c r="A19" s="19">
        <v>1984</v>
      </c>
      <c r="B19" s="20">
        <v>6.6842114170629747</v>
      </c>
      <c r="C19" s="21">
        <v>3</v>
      </c>
      <c r="D19" s="20">
        <f t="shared" si="0"/>
        <v>6.4836850745510857</v>
      </c>
      <c r="E19" s="21">
        <v>5.1397840080096984</v>
      </c>
      <c r="F19" s="20">
        <f t="shared" si="1"/>
        <v>6.150437665959597</v>
      </c>
      <c r="G19" s="21">
        <v>11</v>
      </c>
      <c r="H19" s="21">
        <f t="shared" si="7"/>
        <v>5.4738895227040416</v>
      </c>
      <c r="I19" s="21">
        <v>34</v>
      </c>
      <c r="J19" s="22">
        <f t="shared" si="2"/>
        <v>45.950735852515756</v>
      </c>
      <c r="K19" s="20">
        <f t="shared" si="8"/>
        <v>3.6127670849846671</v>
      </c>
      <c r="L19" s="20">
        <f t="shared" si="3"/>
        <v>0.15836787221850596</v>
      </c>
      <c r="M19" s="20">
        <f t="shared" si="4"/>
        <v>4.4896499934585341</v>
      </c>
      <c r="N19" s="21">
        <v>52</v>
      </c>
      <c r="O19" s="21">
        <v>128</v>
      </c>
      <c r="P19" s="21">
        <f t="shared" si="5"/>
        <v>1.8239203098425294</v>
      </c>
      <c r="Q19" s="115">
        <f t="shared" si="6"/>
        <v>3.5075390573894798E-2</v>
      </c>
      <c r="R19" s="119"/>
    </row>
    <row r="20" spans="1:18" ht="13.8" customHeight="1" x14ac:dyDescent="0.25">
      <c r="A20" s="19">
        <v>1985</v>
      </c>
      <c r="B20" s="20">
        <v>6.4910721025219518</v>
      </c>
      <c r="C20" s="21">
        <v>3</v>
      </c>
      <c r="D20" s="20">
        <f t="shared" si="0"/>
        <v>6.2963399394462929</v>
      </c>
      <c r="E20" s="21">
        <v>5.1397840080096984</v>
      </c>
      <c r="F20" s="20">
        <f t="shared" si="1"/>
        <v>5.972721666148705</v>
      </c>
      <c r="G20" s="21">
        <v>11</v>
      </c>
      <c r="H20" s="21">
        <f t="shared" si="7"/>
        <v>5.3157222828723478</v>
      </c>
      <c r="I20" s="21">
        <v>34</v>
      </c>
      <c r="J20" s="22">
        <f t="shared" si="2"/>
        <v>45.950735852515749</v>
      </c>
      <c r="K20" s="20">
        <f t="shared" si="8"/>
        <v>3.5083767066957496</v>
      </c>
      <c r="L20" s="20">
        <f t="shared" si="3"/>
        <v>0.15379185563597805</v>
      </c>
      <c r="M20" s="20">
        <f t="shared" si="4"/>
        <v>4.3599222113521598</v>
      </c>
      <c r="N20" s="21">
        <v>52</v>
      </c>
      <c r="O20" s="21">
        <v>128</v>
      </c>
      <c r="P20" s="21">
        <f t="shared" si="5"/>
        <v>1.7712183983618148</v>
      </c>
      <c r="Q20" s="115">
        <f t="shared" si="6"/>
        <v>3.4061892276188749E-2</v>
      </c>
      <c r="R20" s="119"/>
    </row>
    <row r="21" spans="1:18" ht="13.8" customHeight="1" x14ac:dyDescent="0.25">
      <c r="A21" s="13">
        <v>1986</v>
      </c>
      <c r="B21" s="14">
        <v>6.4840786034547957</v>
      </c>
      <c r="C21" s="15">
        <v>3</v>
      </c>
      <c r="D21" s="16">
        <f t="shared" si="0"/>
        <v>6.289556245351152</v>
      </c>
      <c r="E21" s="15">
        <v>5.1397840080096984</v>
      </c>
      <c r="F21" s="16">
        <f t="shared" si="1"/>
        <v>5.9662866392778184</v>
      </c>
      <c r="G21" s="15">
        <v>11</v>
      </c>
      <c r="H21" s="15">
        <f t="shared" si="7"/>
        <v>5.3099951089572581</v>
      </c>
      <c r="I21" s="15">
        <v>34</v>
      </c>
      <c r="J21" s="17">
        <f t="shared" si="2"/>
        <v>45.950735852515749</v>
      </c>
      <c r="K21" s="16">
        <f t="shared" si="8"/>
        <v>3.5045967719117908</v>
      </c>
      <c r="L21" s="16">
        <f t="shared" si="3"/>
        <v>0.15362615986462644</v>
      </c>
      <c r="M21" s="16">
        <f t="shared" si="4"/>
        <v>4.3552248190822267</v>
      </c>
      <c r="N21" s="15">
        <v>52</v>
      </c>
      <c r="O21" s="15">
        <v>128</v>
      </c>
      <c r="P21" s="15">
        <f t="shared" si="5"/>
        <v>1.7693100827521546</v>
      </c>
      <c r="Q21" s="114">
        <f t="shared" si="6"/>
        <v>3.4025193899079896E-2</v>
      </c>
      <c r="R21" s="119"/>
    </row>
    <row r="22" spans="1:18" ht="13.8" customHeight="1" x14ac:dyDescent="0.25">
      <c r="A22" s="13">
        <v>1987</v>
      </c>
      <c r="B22" s="14">
        <v>8.2959918288001848</v>
      </c>
      <c r="C22" s="15">
        <v>3</v>
      </c>
      <c r="D22" s="16">
        <f t="shared" si="0"/>
        <v>8.0471120739361801</v>
      </c>
      <c r="E22" s="15">
        <v>5.1397840080096984</v>
      </c>
      <c r="F22" s="16">
        <f t="shared" si="1"/>
        <v>7.6335078944533912</v>
      </c>
      <c r="G22" s="15">
        <v>11</v>
      </c>
      <c r="H22" s="15">
        <f t="shared" si="7"/>
        <v>6.793822026063518</v>
      </c>
      <c r="I22" s="15">
        <v>34</v>
      </c>
      <c r="J22" s="17">
        <f t="shared" si="2"/>
        <v>45.950735852515749</v>
      </c>
      <c r="K22" s="16">
        <f t="shared" si="8"/>
        <v>4.4839225372019218</v>
      </c>
      <c r="L22" s="16">
        <f t="shared" si="3"/>
        <v>0.19655550848008424</v>
      </c>
      <c r="M22" s="16">
        <f t="shared" si="4"/>
        <v>5.5722503876561476</v>
      </c>
      <c r="N22" s="15">
        <v>52</v>
      </c>
      <c r="O22" s="15">
        <v>128</v>
      </c>
      <c r="P22" s="15">
        <f t="shared" si="5"/>
        <v>2.2637267199853097</v>
      </c>
      <c r="Q22" s="114">
        <f t="shared" si="6"/>
        <v>4.3533206153563653E-2</v>
      </c>
      <c r="R22" s="119"/>
    </row>
    <row r="23" spans="1:18" ht="13.8" customHeight="1" x14ac:dyDescent="0.25">
      <c r="A23" s="13">
        <v>1988</v>
      </c>
      <c r="B23" s="14">
        <v>7.0944939413356414</v>
      </c>
      <c r="C23" s="15">
        <v>3</v>
      </c>
      <c r="D23" s="16">
        <f t="shared" si="0"/>
        <v>6.8816591230955719</v>
      </c>
      <c r="E23" s="15">
        <v>5.1397840080096984</v>
      </c>
      <c r="F23" s="16">
        <f t="shared" si="1"/>
        <v>6.5279567080009651</v>
      </c>
      <c r="G23" s="15">
        <v>11</v>
      </c>
      <c r="H23" s="15">
        <f t="shared" si="7"/>
        <v>5.8098814701208585</v>
      </c>
      <c r="I23" s="15">
        <v>34</v>
      </c>
      <c r="J23" s="17">
        <f t="shared" si="2"/>
        <v>45.950735852515756</v>
      </c>
      <c r="K23" s="16">
        <f t="shared" si="8"/>
        <v>3.8345217702797667</v>
      </c>
      <c r="L23" s="16">
        <f t="shared" si="3"/>
        <v>0.16808862554651033</v>
      </c>
      <c r="M23" s="16">
        <f t="shared" si="4"/>
        <v>4.7652284899307942</v>
      </c>
      <c r="N23" s="15">
        <v>52</v>
      </c>
      <c r="O23" s="15">
        <v>128</v>
      </c>
      <c r="P23" s="15">
        <f t="shared" si="5"/>
        <v>1.9358740740343852</v>
      </c>
      <c r="Q23" s="114">
        <f t="shared" si="6"/>
        <v>3.7228347577584329E-2</v>
      </c>
      <c r="R23" s="119"/>
    </row>
    <row r="24" spans="1:18" ht="13.8" customHeight="1" x14ac:dyDescent="0.25">
      <c r="A24" s="13">
        <v>1989</v>
      </c>
      <c r="B24" s="14">
        <v>8.085565734893386</v>
      </c>
      <c r="C24" s="15">
        <v>3</v>
      </c>
      <c r="D24" s="16">
        <f t="shared" si="0"/>
        <v>7.8429987628465847</v>
      </c>
      <c r="E24" s="15">
        <v>5.1397840080096984</v>
      </c>
      <c r="F24" s="16">
        <f t="shared" si="1"/>
        <v>7.4398855666853976</v>
      </c>
      <c r="G24" s="15">
        <v>11</v>
      </c>
      <c r="H24" s="15">
        <f t="shared" si="7"/>
        <v>6.6214981543500038</v>
      </c>
      <c r="I24" s="15">
        <v>34</v>
      </c>
      <c r="J24" s="17">
        <f t="shared" si="2"/>
        <v>45.950735852515749</v>
      </c>
      <c r="K24" s="16">
        <f t="shared" si="8"/>
        <v>4.3701887818710023</v>
      </c>
      <c r="L24" s="16">
        <f t="shared" si="3"/>
        <v>0.19156991920530422</v>
      </c>
      <c r="M24" s="16">
        <f t="shared" si="4"/>
        <v>5.4309114245107715</v>
      </c>
      <c r="N24" s="15">
        <v>52</v>
      </c>
      <c r="O24" s="15">
        <v>128</v>
      </c>
      <c r="P24" s="15">
        <f t="shared" si="5"/>
        <v>2.2063077662075008</v>
      </c>
      <c r="Q24" s="114">
        <f t="shared" si="6"/>
        <v>4.2428995503990402E-2</v>
      </c>
      <c r="R24" s="119"/>
    </row>
    <row r="25" spans="1:18" ht="13.8" customHeight="1" x14ac:dyDescent="0.25">
      <c r="A25" s="13">
        <v>1990</v>
      </c>
      <c r="B25" s="14">
        <v>8.2914765163993387</v>
      </c>
      <c r="C25" s="15">
        <v>3</v>
      </c>
      <c r="D25" s="16">
        <f t="shared" si="0"/>
        <v>8.0427322209073591</v>
      </c>
      <c r="E25" s="15">
        <v>5.1397840080096984</v>
      </c>
      <c r="F25" s="16">
        <f t="shared" si="1"/>
        <v>7.6293531564101196</v>
      </c>
      <c r="G25" s="15">
        <v>11</v>
      </c>
      <c r="H25" s="15">
        <f t="shared" si="7"/>
        <v>6.7901243092050061</v>
      </c>
      <c r="I25" s="15">
        <v>34</v>
      </c>
      <c r="J25" s="17">
        <f t="shared" si="2"/>
        <v>45.950735852515749</v>
      </c>
      <c r="K25" s="16">
        <f t="shared" si="8"/>
        <v>4.481482044075304</v>
      </c>
      <c r="L25" s="16">
        <f t="shared" si="3"/>
        <v>0.19644852795946538</v>
      </c>
      <c r="M25" s="16">
        <f t="shared" si="4"/>
        <v>5.5692175433868636</v>
      </c>
      <c r="N25" s="15">
        <v>52</v>
      </c>
      <c r="O25" s="15">
        <v>128</v>
      </c>
      <c r="P25" s="15">
        <f t="shared" si="5"/>
        <v>2.2624946270009132</v>
      </c>
      <c r="Q25" s="114">
        <f t="shared" si="6"/>
        <v>4.3509512057709872E-2</v>
      </c>
      <c r="R25" s="119"/>
    </row>
    <row r="26" spans="1:18" ht="13.8" customHeight="1" x14ac:dyDescent="0.25">
      <c r="A26" s="19">
        <v>1991</v>
      </c>
      <c r="B26" s="20">
        <v>7.713142303732254</v>
      </c>
      <c r="C26" s="21">
        <v>3</v>
      </c>
      <c r="D26" s="20">
        <f t="shared" si="0"/>
        <v>7.4817480346202867</v>
      </c>
      <c r="E26" s="21">
        <v>5.1397840080096984</v>
      </c>
      <c r="F26" s="20">
        <f t="shared" si="1"/>
        <v>7.0972023456172932</v>
      </c>
      <c r="G26" s="21">
        <v>11</v>
      </c>
      <c r="H26" s="21">
        <f t="shared" si="7"/>
        <v>6.3165100875993909</v>
      </c>
      <c r="I26" s="21">
        <v>34</v>
      </c>
      <c r="J26" s="22">
        <f t="shared" si="2"/>
        <v>45.950735852515756</v>
      </c>
      <c r="K26" s="20">
        <f t="shared" si="8"/>
        <v>4.1688966578155977</v>
      </c>
      <c r="L26" s="20">
        <f t="shared" si="3"/>
        <v>0.18274615486314949</v>
      </c>
      <c r="M26" s="20">
        <f t="shared" si="4"/>
        <v>5.180762117292856</v>
      </c>
      <c r="N26" s="21">
        <v>52</v>
      </c>
      <c r="O26" s="21">
        <v>128</v>
      </c>
      <c r="P26" s="21">
        <f t="shared" si="5"/>
        <v>2.1046846101502226</v>
      </c>
      <c r="Q26" s="115">
        <f t="shared" si="6"/>
        <v>4.0474704041350437E-2</v>
      </c>
      <c r="R26" s="119"/>
    </row>
    <row r="27" spans="1:18" ht="13.8" customHeight="1" x14ac:dyDescent="0.25">
      <c r="A27" s="19">
        <v>1992</v>
      </c>
      <c r="B27" s="20">
        <v>8.2899398234291191</v>
      </c>
      <c r="C27" s="21">
        <v>3</v>
      </c>
      <c r="D27" s="20">
        <f t="shared" si="0"/>
        <v>8.0412416287262456</v>
      </c>
      <c r="E27" s="21">
        <v>5.1397840080096984</v>
      </c>
      <c r="F27" s="20">
        <f t="shared" si="1"/>
        <v>7.6279391774475558</v>
      </c>
      <c r="G27" s="21">
        <v>11</v>
      </c>
      <c r="H27" s="21">
        <f t="shared" si="7"/>
        <v>6.7888658679283242</v>
      </c>
      <c r="I27" s="21">
        <v>34</v>
      </c>
      <c r="J27" s="22">
        <f t="shared" si="2"/>
        <v>45.950735852515756</v>
      </c>
      <c r="K27" s="20">
        <f t="shared" si="8"/>
        <v>4.4806514728326938</v>
      </c>
      <c r="L27" s="20">
        <f t="shared" si="3"/>
        <v>0.19641211935704958</v>
      </c>
      <c r="M27" s="20">
        <f t="shared" si="4"/>
        <v>5.5681853777126769</v>
      </c>
      <c r="N27" s="21">
        <v>52</v>
      </c>
      <c r="O27" s="21">
        <v>128</v>
      </c>
      <c r="P27" s="21">
        <f t="shared" si="5"/>
        <v>2.2620753096957751</v>
      </c>
      <c r="Q27" s="115">
        <f t="shared" si="6"/>
        <v>4.3501448263380288E-2</v>
      </c>
      <c r="R27" s="119"/>
    </row>
    <row r="28" spans="1:18" ht="13.8" customHeight="1" x14ac:dyDescent="0.25">
      <c r="A28" s="19">
        <v>1993</v>
      </c>
      <c r="B28" s="20">
        <v>10.846695736873453</v>
      </c>
      <c r="C28" s="21">
        <v>3</v>
      </c>
      <c r="D28" s="20">
        <f t="shared" si="0"/>
        <v>10.521294864767249</v>
      </c>
      <c r="E28" s="21">
        <v>5.1397840080096984</v>
      </c>
      <c r="F28" s="20">
        <f t="shared" si="1"/>
        <v>9.9805230338723963</v>
      </c>
      <c r="G28" s="21">
        <v>11</v>
      </c>
      <c r="H28" s="21">
        <f t="shared" si="7"/>
        <v>8.8826655001464321</v>
      </c>
      <c r="I28" s="21">
        <v>34</v>
      </c>
      <c r="J28" s="22">
        <f t="shared" si="2"/>
        <v>45.950735852515756</v>
      </c>
      <c r="K28" s="20">
        <f t="shared" si="8"/>
        <v>5.8625592300966449</v>
      </c>
      <c r="L28" s="20">
        <f t="shared" si="3"/>
        <v>0.25698889775766115</v>
      </c>
      <c r="M28" s="20">
        <f t="shared" si="4"/>
        <v>7.2855067569808147</v>
      </c>
      <c r="N28" s="21">
        <v>52</v>
      </c>
      <c r="O28" s="21">
        <v>128</v>
      </c>
      <c r="P28" s="21">
        <f t="shared" si="5"/>
        <v>2.9597371200234561</v>
      </c>
      <c r="Q28" s="115">
        <f t="shared" si="6"/>
        <v>5.6918021538912615E-2</v>
      </c>
      <c r="R28" s="119"/>
    </row>
    <row r="29" spans="1:18" ht="13.8" customHeight="1" x14ac:dyDescent="0.25">
      <c r="A29" s="19">
        <v>1994</v>
      </c>
      <c r="B29" s="20">
        <v>12.676987708589564</v>
      </c>
      <c r="C29" s="21">
        <v>3</v>
      </c>
      <c r="D29" s="20">
        <f t="shared" si="0"/>
        <v>12.296678077331878</v>
      </c>
      <c r="E29" s="21">
        <v>5.1397840080096984</v>
      </c>
      <c r="F29" s="20">
        <f t="shared" si="1"/>
        <v>11.66465538399674</v>
      </c>
      <c r="G29" s="21">
        <v>11</v>
      </c>
      <c r="H29" s="21">
        <f t="shared" si="7"/>
        <v>10.381543291757099</v>
      </c>
      <c r="I29" s="21">
        <v>34</v>
      </c>
      <c r="J29" s="22">
        <f t="shared" si="2"/>
        <v>45.950735852515749</v>
      </c>
      <c r="K29" s="20">
        <f t="shared" si="8"/>
        <v>6.8518185725596847</v>
      </c>
      <c r="L29" s="20">
        <f t="shared" si="3"/>
        <v>0.30035369085193137</v>
      </c>
      <c r="M29" s="20">
        <f t="shared" si="4"/>
        <v>8.5148769588068287</v>
      </c>
      <c r="N29" s="21">
        <v>52</v>
      </c>
      <c r="O29" s="21">
        <v>128</v>
      </c>
      <c r="P29" s="21">
        <f t="shared" si="5"/>
        <v>3.4591687645152742</v>
      </c>
      <c r="Q29" s="115">
        <f t="shared" si="6"/>
        <v>6.6522476240678349E-2</v>
      </c>
      <c r="R29" s="119"/>
    </row>
    <row r="30" spans="1:18" ht="13.8" customHeight="1" x14ac:dyDescent="0.25">
      <c r="A30" s="19">
        <v>1995</v>
      </c>
      <c r="B30" s="20">
        <v>11.191086082901592</v>
      </c>
      <c r="C30" s="21">
        <v>3</v>
      </c>
      <c r="D30" s="20">
        <f t="shared" si="0"/>
        <v>10.855353500414544</v>
      </c>
      <c r="E30" s="21">
        <v>5.1397840080096984</v>
      </c>
      <c r="F30" s="20">
        <f t="shared" si="1"/>
        <v>10.297411777187317</v>
      </c>
      <c r="G30" s="21">
        <v>11</v>
      </c>
      <c r="H30" s="21">
        <f t="shared" si="7"/>
        <v>9.164696481696712</v>
      </c>
      <c r="I30" s="21">
        <v>34</v>
      </c>
      <c r="J30" s="22">
        <f t="shared" si="2"/>
        <v>45.950735852515749</v>
      </c>
      <c r="K30" s="20">
        <f t="shared" si="8"/>
        <v>6.0486996779198297</v>
      </c>
      <c r="L30" s="20">
        <f t="shared" si="3"/>
        <v>0.26514847903210215</v>
      </c>
      <c r="M30" s="20">
        <f t="shared" si="4"/>
        <v>7.5168268063205792</v>
      </c>
      <c r="N30" s="21">
        <v>52</v>
      </c>
      <c r="O30" s="21">
        <v>128</v>
      </c>
      <c r="P30" s="21">
        <f t="shared" si="5"/>
        <v>3.0537108900677352</v>
      </c>
      <c r="Q30" s="115">
        <f t="shared" si="6"/>
        <v>5.8725209424379525E-2</v>
      </c>
      <c r="R30" s="119"/>
    </row>
    <row r="31" spans="1:18" ht="13.8" customHeight="1" x14ac:dyDescent="0.25">
      <c r="A31" s="13">
        <v>1996</v>
      </c>
      <c r="B31" s="14">
        <v>12.370076275554666</v>
      </c>
      <c r="C31" s="15">
        <v>3</v>
      </c>
      <c r="D31" s="16">
        <f t="shared" si="0"/>
        <v>11.998973987288027</v>
      </c>
      <c r="E31" s="15">
        <v>5.1397840080096984</v>
      </c>
      <c r="F31" s="16">
        <f t="shared" si="1"/>
        <v>11.382252641164154</v>
      </c>
      <c r="G31" s="15">
        <v>11</v>
      </c>
      <c r="H31" s="15">
        <f t="shared" si="7"/>
        <v>10.130204850636098</v>
      </c>
      <c r="I31" s="15">
        <v>34</v>
      </c>
      <c r="J31" s="17">
        <f t="shared" si="2"/>
        <v>45.950735852515749</v>
      </c>
      <c r="K31" s="16">
        <f t="shared" si="8"/>
        <v>6.6859352014198246</v>
      </c>
      <c r="L31" s="16">
        <f t="shared" si="3"/>
        <v>0.29308209102114302</v>
      </c>
      <c r="M31" s="16">
        <f t="shared" si="4"/>
        <v>8.3087307394038934</v>
      </c>
      <c r="N31" s="15">
        <v>52</v>
      </c>
      <c r="O31" s="15">
        <v>128</v>
      </c>
      <c r="P31" s="15">
        <f t="shared" si="5"/>
        <v>3.3754218628828316</v>
      </c>
      <c r="Q31" s="114">
        <f t="shared" si="6"/>
        <v>6.4911958901592917E-2</v>
      </c>
      <c r="R31" s="119"/>
    </row>
    <row r="32" spans="1:18" ht="13.8" customHeight="1" x14ac:dyDescent="0.25">
      <c r="A32" s="13">
        <v>1997</v>
      </c>
      <c r="B32" s="14">
        <v>14.113750527642612</v>
      </c>
      <c r="C32" s="15">
        <v>3</v>
      </c>
      <c r="D32" s="16">
        <f t="shared" si="0"/>
        <v>13.690338011813333</v>
      </c>
      <c r="E32" s="15">
        <v>5.1397840080096984</v>
      </c>
      <c r="F32" s="16">
        <f t="shared" si="1"/>
        <v>12.986684208039678</v>
      </c>
      <c r="G32" s="15">
        <v>11</v>
      </c>
      <c r="H32" s="15">
        <f t="shared" si="7"/>
        <v>11.558148945155313</v>
      </c>
      <c r="I32" s="15">
        <v>34</v>
      </c>
      <c r="J32" s="17">
        <f t="shared" si="2"/>
        <v>45.950735852515756</v>
      </c>
      <c r="K32" s="16">
        <f t="shared" si="8"/>
        <v>7.6283783038025064</v>
      </c>
      <c r="L32" s="16">
        <f t="shared" si="3"/>
        <v>0.33439466537216467</v>
      </c>
      <c r="M32" s="16">
        <f t="shared" si="4"/>
        <v>9.4799215659681817</v>
      </c>
      <c r="N32" s="15">
        <v>52</v>
      </c>
      <c r="O32" s="15">
        <v>128</v>
      </c>
      <c r="P32" s="15">
        <f t="shared" si="5"/>
        <v>3.8512181361745736</v>
      </c>
      <c r="Q32" s="114">
        <f t="shared" si="6"/>
        <v>7.4061887234126419E-2</v>
      </c>
      <c r="R32" s="119"/>
    </row>
    <row r="33" spans="1:18" ht="13.8" customHeight="1" x14ac:dyDescent="0.25">
      <c r="A33" s="13">
        <v>1998</v>
      </c>
      <c r="B33" s="14">
        <v>9.5266696159209019</v>
      </c>
      <c r="C33" s="15">
        <v>3</v>
      </c>
      <c r="D33" s="16">
        <f t="shared" si="0"/>
        <v>9.2408695274432748</v>
      </c>
      <c r="E33" s="15">
        <v>5.1397840080096984</v>
      </c>
      <c r="F33" s="16">
        <f t="shared" si="1"/>
        <v>8.7659087932707038</v>
      </c>
      <c r="G33" s="15">
        <v>11</v>
      </c>
      <c r="H33" s="15">
        <f t="shared" si="7"/>
        <v>7.801658826010927</v>
      </c>
      <c r="I33" s="15">
        <v>34</v>
      </c>
      <c r="J33" s="17">
        <f t="shared" si="2"/>
        <v>45.950735852515749</v>
      </c>
      <c r="K33" s="16">
        <f t="shared" si="8"/>
        <v>5.1490948251672117</v>
      </c>
      <c r="L33" s="16">
        <f t="shared" si="3"/>
        <v>0.22571374576075448</v>
      </c>
      <c r="M33" s="16">
        <f t="shared" si="4"/>
        <v>6.3988718354445089</v>
      </c>
      <c r="N33" s="15">
        <v>52</v>
      </c>
      <c r="O33" s="15">
        <v>128</v>
      </c>
      <c r="P33" s="15">
        <f t="shared" si="5"/>
        <v>2.5995416831493317</v>
      </c>
      <c r="Q33" s="114">
        <f t="shared" si="6"/>
        <v>4.9991186214410226E-2</v>
      </c>
      <c r="R33" s="119"/>
    </row>
    <row r="34" spans="1:18" ht="13.8" customHeight="1" x14ac:dyDescent="0.25">
      <c r="A34" s="13">
        <v>1999</v>
      </c>
      <c r="B34" s="14">
        <v>9.252603687856924</v>
      </c>
      <c r="C34" s="15">
        <v>3</v>
      </c>
      <c r="D34" s="16">
        <f t="shared" si="0"/>
        <v>8.9750255772212171</v>
      </c>
      <c r="E34" s="15">
        <v>5.1397840080096984</v>
      </c>
      <c r="F34" s="16">
        <f t="shared" si="1"/>
        <v>8.5137286478884207</v>
      </c>
      <c r="G34" s="15">
        <v>11</v>
      </c>
      <c r="H34" s="15">
        <f t="shared" si="7"/>
        <v>7.5772184966206941</v>
      </c>
      <c r="I34" s="15">
        <v>34</v>
      </c>
      <c r="J34" s="17">
        <f t="shared" si="2"/>
        <v>45.950735852515749</v>
      </c>
      <c r="K34" s="16">
        <f t="shared" si="8"/>
        <v>5.0009642077696581</v>
      </c>
      <c r="L34" s="16">
        <f t="shared" si="3"/>
        <v>0.21922034883373845</v>
      </c>
      <c r="M34" s="16">
        <f t="shared" si="4"/>
        <v>6.214787279262068</v>
      </c>
      <c r="N34" s="15">
        <v>52</v>
      </c>
      <c r="O34" s="15">
        <v>128</v>
      </c>
      <c r="P34" s="15">
        <f t="shared" si="5"/>
        <v>2.524757332200215</v>
      </c>
      <c r="Q34" s="114">
        <f t="shared" si="6"/>
        <v>4.8553025619234906E-2</v>
      </c>
      <c r="R34" s="119"/>
    </row>
    <row r="35" spans="1:18" ht="13.8" customHeight="1" x14ac:dyDescent="0.25">
      <c r="A35" s="13">
        <v>2000</v>
      </c>
      <c r="B35" s="14">
        <v>9.2038453777644005</v>
      </c>
      <c r="C35" s="15">
        <v>3</v>
      </c>
      <c r="D35" s="16">
        <f t="shared" si="0"/>
        <v>8.9277300164314681</v>
      </c>
      <c r="E35" s="15">
        <v>5.1397840080096984</v>
      </c>
      <c r="F35" s="16">
        <f t="shared" si="1"/>
        <v>8.4688639767686418</v>
      </c>
      <c r="G35" s="15">
        <v>11</v>
      </c>
      <c r="H35" s="15">
        <f t="shared" si="7"/>
        <v>7.5372889393240907</v>
      </c>
      <c r="I35" s="15">
        <v>34</v>
      </c>
      <c r="J35" s="17">
        <f t="shared" si="2"/>
        <v>45.950735852515756</v>
      </c>
      <c r="K35" s="16">
        <f t="shared" si="8"/>
        <v>4.9746106999538995</v>
      </c>
      <c r="L35" s="16">
        <f t="shared" si="3"/>
        <v>0.21806512657332161</v>
      </c>
      <c r="M35" s="16">
        <f t="shared" si="4"/>
        <v>6.1820373057903808</v>
      </c>
      <c r="N35" s="15">
        <v>52</v>
      </c>
      <c r="O35" s="15">
        <v>128</v>
      </c>
      <c r="P35" s="15">
        <f t="shared" si="5"/>
        <v>2.511452655477342</v>
      </c>
      <c r="Q35" s="114">
        <f t="shared" si="6"/>
        <v>4.829716645148735E-2</v>
      </c>
      <c r="R35" s="119"/>
    </row>
    <row r="36" spans="1:18" ht="13.8" customHeight="1" x14ac:dyDescent="0.25">
      <c r="A36" s="19">
        <v>2001</v>
      </c>
      <c r="B36" s="20">
        <v>9.380094517797211</v>
      </c>
      <c r="C36" s="21">
        <v>3</v>
      </c>
      <c r="D36" s="20">
        <f t="shared" si="0"/>
        <v>9.0986916822632953</v>
      </c>
      <c r="E36" s="21">
        <v>5.1397840080096984</v>
      </c>
      <c r="F36" s="20">
        <f t="shared" si="1"/>
        <v>8.6310385822402171</v>
      </c>
      <c r="G36" s="21">
        <v>11</v>
      </c>
      <c r="H36" s="21">
        <f t="shared" si="7"/>
        <v>7.6816243381937932</v>
      </c>
      <c r="I36" s="21">
        <v>34</v>
      </c>
      <c r="J36" s="22">
        <f t="shared" si="2"/>
        <v>45.950735852515756</v>
      </c>
      <c r="K36" s="20">
        <f t="shared" si="8"/>
        <v>5.0698720632079031</v>
      </c>
      <c r="L36" s="20">
        <f t="shared" si="3"/>
        <v>0.22224096715431904</v>
      </c>
      <c r="M36" s="20">
        <f t="shared" si="4"/>
        <v>6.3004202983413675</v>
      </c>
      <c r="N36" s="21">
        <v>52</v>
      </c>
      <c r="O36" s="21">
        <v>128</v>
      </c>
      <c r="P36" s="21">
        <f t="shared" si="5"/>
        <v>2.5595457462011804</v>
      </c>
      <c r="Q36" s="115">
        <f t="shared" si="6"/>
        <v>4.9222033580791934E-2</v>
      </c>
      <c r="R36" s="119"/>
    </row>
    <row r="37" spans="1:18" ht="13.8" customHeight="1" x14ac:dyDescent="0.25">
      <c r="A37" s="19">
        <v>2002</v>
      </c>
      <c r="B37" s="20">
        <v>8.4173659463063899</v>
      </c>
      <c r="C37" s="21">
        <v>3</v>
      </c>
      <c r="D37" s="20">
        <f t="shared" si="0"/>
        <v>8.1648449679171975</v>
      </c>
      <c r="E37" s="21">
        <v>5.1397840080096984</v>
      </c>
      <c r="F37" s="20">
        <f t="shared" si="1"/>
        <v>7.7451895719774049</v>
      </c>
      <c r="G37" s="21">
        <v>11</v>
      </c>
      <c r="H37" s="21">
        <f t="shared" si="7"/>
        <v>6.8932187190598899</v>
      </c>
      <c r="I37" s="21">
        <v>34</v>
      </c>
      <c r="J37" s="22">
        <f t="shared" si="2"/>
        <v>45.950735852515756</v>
      </c>
      <c r="K37" s="20">
        <f t="shared" si="8"/>
        <v>4.5495243545795274</v>
      </c>
      <c r="L37" s="20">
        <f t="shared" si="3"/>
        <v>0.19943120458430805</v>
      </c>
      <c r="M37" s="20">
        <f t="shared" si="4"/>
        <v>5.6537749343628407</v>
      </c>
      <c r="N37" s="21">
        <v>52</v>
      </c>
      <c r="O37" s="21">
        <v>128</v>
      </c>
      <c r="P37" s="21">
        <f t="shared" si="5"/>
        <v>2.2968460670849042</v>
      </c>
      <c r="Q37" s="115">
        <f t="shared" si="6"/>
        <v>4.4170116674709693E-2</v>
      </c>
      <c r="R37" s="119"/>
    </row>
    <row r="38" spans="1:18" ht="13.8" customHeight="1" x14ac:dyDescent="0.25">
      <c r="A38" s="19">
        <v>2003</v>
      </c>
      <c r="B38" s="20">
        <v>8.7787992505347834</v>
      </c>
      <c r="C38" s="21">
        <v>3</v>
      </c>
      <c r="D38" s="20">
        <f t="shared" si="0"/>
        <v>8.5154352730187401</v>
      </c>
      <c r="E38" s="21">
        <v>5.1397840080096984</v>
      </c>
      <c r="F38" s="20">
        <f t="shared" si="1"/>
        <v>8.0777602926437062</v>
      </c>
      <c r="G38" s="21">
        <v>11</v>
      </c>
      <c r="H38" s="21">
        <f t="shared" si="7"/>
        <v>7.1892066604528981</v>
      </c>
      <c r="I38" s="21">
        <v>34</v>
      </c>
      <c r="J38" s="22">
        <f t="shared" si="2"/>
        <v>45.950735852515749</v>
      </c>
      <c r="K38" s="20">
        <f t="shared" si="8"/>
        <v>4.7448763958989133</v>
      </c>
      <c r="L38" s="20">
        <f t="shared" si="3"/>
        <v>0.20799458173803456</v>
      </c>
      <c r="M38" s="20">
        <f t="shared" si="4"/>
        <v>5.8965423949824105</v>
      </c>
      <c r="N38" s="21">
        <v>52</v>
      </c>
      <c r="O38" s="21">
        <v>128</v>
      </c>
      <c r="P38" s="21">
        <f t="shared" si="5"/>
        <v>2.3954703479616044</v>
      </c>
      <c r="Q38" s="115">
        <f t="shared" si="6"/>
        <v>4.6066737460800082E-2</v>
      </c>
      <c r="R38" s="119"/>
    </row>
    <row r="39" spans="1:18" ht="13.8" customHeight="1" x14ac:dyDescent="0.25">
      <c r="A39" s="19">
        <v>2004</v>
      </c>
      <c r="B39" s="20">
        <v>8.721080087098489</v>
      </c>
      <c r="C39" s="21">
        <v>3</v>
      </c>
      <c r="D39" s="20">
        <f t="shared" si="0"/>
        <v>8.459447684485534</v>
      </c>
      <c r="E39" s="21">
        <v>5.1397840080096984</v>
      </c>
      <c r="F39" s="20">
        <f t="shared" si="1"/>
        <v>8.0246503452324003</v>
      </c>
      <c r="G39" s="21">
        <v>11</v>
      </c>
      <c r="H39" s="21">
        <f t="shared" si="7"/>
        <v>7.1419388072568362</v>
      </c>
      <c r="I39" s="21">
        <v>34</v>
      </c>
      <c r="J39" s="22">
        <f t="shared" si="2"/>
        <v>45.950735852515749</v>
      </c>
      <c r="K39" s="20">
        <f t="shared" si="8"/>
        <v>4.7136796127895124</v>
      </c>
      <c r="L39" s="20">
        <f t="shared" si="3"/>
        <v>0.20662705151954028</v>
      </c>
      <c r="M39" s="20">
        <f t="shared" si="4"/>
        <v>5.8577735970532068</v>
      </c>
      <c r="N39" s="21">
        <v>52</v>
      </c>
      <c r="O39" s="21">
        <v>128</v>
      </c>
      <c r="P39" s="21">
        <f t="shared" si="5"/>
        <v>2.3797205238028654</v>
      </c>
      <c r="Q39" s="115">
        <f t="shared" si="6"/>
        <v>4.5763856226978178E-2</v>
      </c>
      <c r="R39" s="119"/>
    </row>
    <row r="40" spans="1:18" ht="13.8" customHeight="1" x14ac:dyDescent="0.25">
      <c r="A40" s="19">
        <v>2005</v>
      </c>
      <c r="B40" s="20">
        <v>8.6647132761910832</v>
      </c>
      <c r="C40" s="21">
        <v>3</v>
      </c>
      <c r="D40" s="20">
        <f t="shared" si="0"/>
        <v>8.4047718779053504</v>
      </c>
      <c r="E40" s="21">
        <v>5.1397840080096984</v>
      </c>
      <c r="F40" s="20">
        <f t="shared" si="1"/>
        <v>7.9727847570150745</v>
      </c>
      <c r="G40" s="21">
        <v>11</v>
      </c>
      <c r="H40" s="21">
        <f t="shared" si="7"/>
        <v>7.0957784337434164</v>
      </c>
      <c r="I40" s="21">
        <v>34</v>
      </c>
      <c r="J40" s="22">
        <f t="shared" si="2"/>
        <v>45.950735852515756</v>
      </c>
      <c r="K40" s="20">
        <f t="shared" si="8"/>
        <v>4.6832137662706543</v>
      </c>
      <c r="L40" s="20">
        <f t="shared" si="3"/>
        <v>0.20529156235706977</v>
      </c>
      <c r="M40" s="20">
        <f t="shared" si="4"/>
        <v>5.8199131470417491</v>
      </c>
      <c r="N40" s="21">
        <v>52</v>
      </c>
      <c r="O40" s="21">
        <v>128</v>
      </c>
      <c r="P40" s="21">
        <f t="shared" si="5"/>
        <v>2.3643397159857105</v>
      </c>
      <c r="Q40" s="115">
        <f t="shared" si="6"/>
        <v>4.5468071461263665E-2</v>
      </c>
      <c r="R40" s="119"/>
    </row>
    <row r="41" spans="1:18" ht="13.8" customHeight="1" x14ac:dyDescent="0.25">
      <c r="A41" s="13">
        <v>2006</v>
      </c>
      <c r="B41" s="14">
        <v>8.1082438592579003</v>
      </c>
      <c r="C41" s="15">
        <v>3</v>
      </c>
      <c r="D41" s="16">
        <f t="shared" si="0"/>
        <v>7.8649965434801636</v>
      </c>
      <c r="E41" s="15">
        <v>5.1397840080096984</v>
      </c>
      <c r="F41" s="16">
        <f t="shared" si="1"/>
        <v>7.4607527089078545</v>
      </c>
      <c r="G41" s="15">
        <v>11</v>
      </c>
      <c r="H41" s="15">
        <f t="shared" si="7"/>
        <v>6.6400699109279904</v>
      </c>
      <c r="I41" s="15">
        <v>34</v>
      </c>
      <c r="J41" s="17">
        <f t="shared" si="2"/>
        <v>45.950735852515749</v>
      </c>
      <c r="K41" s="16">
        <f t="shared" si="8"/>
        <v>4.3824461412124736</v>
      </c>
      <c r="L41" s="16">
        <f t="shared" si="3"/>
        <v>0.19210722810794403</v>
      </c>
      <c r="M41" s="16">
        <f t="shared" si="4"/>
        <v>5.4461438632461592</v>
      </c>
      <c r="N41" s="15">
        <v>52</v>
      </c>
      <c r="O41" s="15">
        <v>128</v>
      </c>
      <c r="P41" s="15">
        <f t="shared" si="5"/>
        <v>2.2124959444437522</v>
      </c>
      <c r="Q41" s="114">
        <f t="shared" si="6"/>
        <v>4.2547998931610619E-2</v>
      </c>
      <c r="R41" s="119"/>
    </row>
    <row r="42" spans="1:18" ht="13.8" customHeight="1" x14ac:dyDescent="0.25">
      <c r="A42" s="13">
        <v>2007</v>
      </c>
      <c r="B42" s="14">
        <v>8.0496962196685686</v>
      </c>
      <c r="C42" s="15">
        <v>3</v>
      </c>
      <c r="D42" s="16">
        <f t="shared" si="0"/>
        <v>7.8082053330785115</v>
      </c>
      <c r="E42" s="15">
        <v>5.5512612371746375</v>
      </c>
      <c r="F42" s="16">
        <f t="shared" si="1"/>
        <v>7.3747514571043213</v>
      </c>
      <c r="G42" s="15">
        <v>11</v>
      </c>
      <c r="H42" s="15">
        <f t="shared" si="7"/>
        <v>6.5635287968228457</v>
      </c>
      <c r="I42" s="15">
        <v>34</v>
      </c>
      <c r="J42" s="17">
        <f t="shared" si="2"/>
        <v>46.185186525194901</v>
      </c>
      <c r="K42" s="16">
        <f t="shared" si="8"/>
        <v>4.3319290059030777</v>
      </c>
      <c r="L42" s="16">
        <f t="shared" si="3"/>
        <v>0.18989277834095683</v>
      </c>
      <c r="M42" s="16">
        <f t="shared" si="4"/>
        <v>5.3833653195769555</v>
      </c>
      <c r="N42" s="15">
        <v>52</v>
      </c>
      <c r="O42" s="15">
        <v>128</v>
      </c>
      <c r="P42" s="15">
        <f t="shared" si="5"/>
        <v>2.186992161078138</v>
      </c>
      <c r="Q42" s="114">
        <f t="shared" si="6"/>
        <v>4.2057541559194965E-2</v>
      </c>
      <c r="R42" s="119"/>
    </row>
    <row r="43" spans="1:18" ht="13.8" customHeight="1" x14ac:dyDescent="0.25">
      <c r="A43" s="13">
        <v>2008</v>
      </c>
      <c r="B43" s="14">
        <v>8.0670399314383427</v>
      </c>
      <c r="C43" s="15">
        <v>3</v>
      </c>
      <c r="D43" s="16">
        <f t="shared" si="0"/>
        <v>7.8250287334951922</v>
      </c>
      <c r="E43" s="15">
        <v>5.9627384663395766</v>
      </c>
      <c r="F43" s="16">
        <f t="shared" si="1"/>
        <v>7.35844273520095</v>
      </c>
      <c r="G43" s="15">
        <v>11</v>
      </c>
      <c r="H43" s="15">
        <f t="shared" si="7"/>
        <v>6.5490140343288452</v>
      </c>
      <c r="I43" s="15">
        <v>34</v>
      </c>
      <c r="J43" s="17">
        <f t="shared" si="2"/>
        <v>46.419637197874032</v>
      </c>
      <c r="K43" s="16">
        <f t="shared" si="8"/>
        <v>4.3223492626570383</v>
      </c>
      <c r="L43" s="16">
        <f t="shared" si="3"/>
        <v>0.18947284439044551</v>
      </c>
      <c r="M43" s="16">
        <f t="shared" si="4"/>
        <v>5.3714604020469352</v>
      </c>
      <c r="N43" s="15">
        <v>52</v>
      </c>
      <c r="O43" s="15">
        <v>128</v>
      </c>
      <c r="P43" s="15">
        <f t="shared" si="5"/>
        <v>2.1821557883315674</v>
      </c>
      <c r="Q43" s="114">
        <f t="shared" si="6"/>
        <v>4.1964534390991681E-2</v>
      </c>
      <c r="R43" s="119"/>
    </row>
    <row r="44" spans="1:18" ht="13.8" customHeight="1" x14ac:dyDescent="0.25">
      <c r="A44" s="13">
        <v>2009</v>
      </c>
      <c r="B44" s="14">
        <v>7.386188164831414</v>
      </c>
      <c r="C44" s="15">
        <v>3</v>
      </c>
      <c r="D44" s="16">
        <f t="shared" si="0"/>
        <v>7.164602519886472</v>
      </c>
      <c r="E44" s="15">
        <v>6.3742156955045157</v>
      </c>
      <c r="F44" s="16">
        <f t="shared" si="1"/>
        <v>6.7079153015433564</v>
      </c>
      <c r="G44" s="15">
        <v>11</v>
      </c>
      <c r="H44" s="15">
        <f t="shared" si="7"/>
        <v>5.9700446183735876</v>
      </c>
      <c r="I44" s="15">
        <v>34</v>
      </c>
      <c r="J44" s="17">
        <f t="shared" si="2"/>
        <v>46.654087870553163</v>
      </c>
      <c r="K44" s="16">
        <f t="shared" si="8"/>
        <v>3.9402294481265678</v>
      </c>
      <c r="L44" s="16">
        <f t="shared" si="3"/>
        <v>0.17272238676719201</v>
      </c>
      <c r="M44" s="16">
        <f t="shared" si="4"/>
        <v>4.8965933036565099</v>
      </c>
      <c r="N44" s="15">
        <v>52</v>
      </c>
      <c r="O44" s="15">
        <v>128</v>
      </c>
      <c r="P44" s="15">
        <f t="shared" si="5"/>
        <v>1.9892410296104572</v>
      </c>
      <c r="Q44" s="114">
        <f t="shared" si="6"/>
        <v>3.8254635184816484E-2</v>
      </c>
      <c r="R44" s="119"/>
    </row>
    <row r="45" spans="1:18" ht="13.8" customHeight="1" x14ac:dyDescent="0.25">
      <c r="A45" s="13">
        <v>2010</v>
      </c>
      <c r="B45" s="14">
        <v>7.7576430780892451</v>
      </c>
      <c r="C45" s="15">
        <v>3</v>
      </c>
      <c r="D45" s="16">
        <f t="shared" si="0"/>
        <v>7.524913785746568</v>
      </c>
      <c r="E45" s="15">
        <v>6.7856929246694548</v>
      </c>
      <c r="F45" s="16">
        <f t="shared" si="1"/>
        <v>7.0142962433996869</v>
      </c>
      <c r="G45" s="15">
        <v>11</v>
      </c>
      <c r="H45" s="15">
        <f t="shared" si="7"/>
        <v>6.2427236566257216</v>
      </c>
      <c r="I45" s="15">
        <v>34</v>
      </c>
      <c r="J45" s="17">
        <f t="shared" si="2"/>
        <v>46.888538543232308</v>
      </c>
      <c r="K45" s="16">
        <f t="shared" si="8"/>
        <v>4.1201976133729765</v>
      </c>
      <c r="L45" s="16">
        <f t="shared" si="3"/>
        <v>0.18061140223004829</v>
      </c>
      <c r="M45" s="16">
        <f t="shared" si="4"/>
        <v>5.1202429475207536</v>
      </c>
      <c r="N45" s="15">
        <v>52</v>
      </c>
      <c r="O45" s="15">
        <v>128</v>
      </c>
      <c r="P45" s="15">
        <f t="shared" si="5"/>
        <v>2.080098697430306</v>
      </c>
      <c r="Q45" s="114">
        <f t="shared" si="6"/>
        <v>4.0001898027505887E-2</v>
      </c>
      <c r="R45" s="119"/>
    </row>
    <row r="46" spans="1:18" ht="13.8" customHeight="1" x14ac:dyDescent="0.25">
      <c r="A46" s="24">
        <v>2011</v>
      </c>
      <c r="B46" s="20">
        <v>7.5047675410968502</v>
      </c>
      <c r="C46" s="25">
        <v>3</v>
      </c>
      <c r="D46" s="26">
        <f t="shared" si="0"/>
        <v>7.2796245148639445</v>
      </c>
      <c r="E46" s="21">
        <v>7.197170153834394</v>
      </c>
      <c r="F46" s="26">
        <f t="shared" si="1"/>
        <v>6.7556975519689448</v>
      </c>
      <c r="G46" s="25">
        <v>11</v>
      </c>
      <c r="H46" s="21">
        <f t="shared" si="7"/>
        <v>6.0125708212523605</v>
      </c>
      <c r="I46" s="25">
        <v>34</v>
      </c>
      <c r="J46" s="27">
        <f t="shared" si="2"/>
        <v>47.12298921591146</v>
      </c>
      <c r="K46" s="20">
        <f t="shared" si="8"/>
        <v>3.968296742026558</v>
      </c>
      <c r="L46" s="26">
        <f t="shared" si="3"/>
        <v>0.1739527338970546</v>
      </c>
      <c r="M46" s="26">
        <f t="shared" si="4"/>
        <v>4.9314730296145495</v>
      </c>
      <c r="N46" s="25">
        <v>52</v>
      </c>
      <c r="O46" s="25">
        <v>128</v>
      </c>
      <c r="P46" s="25">
        <f t="shared" si="5"/>
        <v>2.0034109182809106</v>
      </c>
      <c r="Q46" s="116">
        <f t="shared" si="6"/>
        <v>3.8527133043863668E-2</v>
      </c>
      <c r="R46" s="119"/>
    </row>
    <row r="47" spans="1:18" ht="13.8" customHeight="1" x14ac:dyDescent="0.25">
      <c r="A47" s="19">
        <v>2012</v>
      </c>
      <c r="B47" s="20">
        <v>7.9491582737214381</v>
      </c>
      <c r="C47" s="21">
        <v>3</v>
      </c>
      <c r="D47" s="20">
        <f t="shared" ref="D47:D52" si="9">+B47-B47*(C47/100)</f>
        <v>7.7106835255097952</v>
      </c>
      <c r="E47" s="25">
        <v>7.197170153834394</v>
      </c>
      <c r="F47" s="20">
        <f t="shared" ref="F47:F52" si="10">+(D47-D47*(E47)/100)</f>
        <v>7.1557325121551782</v>
      </c>
      <c r="G47" s="21">
        <v>11</v>
      </c>
      <c r="H47" s="21">
        <f t="shared" si="7"/>
        <v>6.3686019358181083</v>
      </c>
      <c r="I47" s="21">
        <v>34</v>
      </c>
      <c r="J47" s="22">
        <f t="shared" ref="J47:J52" si="11">100-(K47/B47*100)</f>
        <v>47.122989215911446</v>
      </c>
      <c r="K47" s="20">
        <f t="shared" si="8"/>
        <v>4.2032772776399518</v>
      </c>
      <c r="L47" s="20">
        <f t="shared" ref="L47:L52" si="12">+(K47/365)*16</f>
        <v>0.18425325052668282</v>
      </c>
      <c r="M47" s="20">
        <f t="shared" ref="M47:M52" si="13">+L47*28.3495</f>
        <v>5.2234875258061946</v>
      </c>
      <c r="N47" s="21">
        <v>52</v>
      </c>
      <c r="O47" s="21">
        <v>128</v>
      </c>
      <c r="P47" s="21">
        <f t="shared" ref="P47:P52" si="14">+Q47*N47</f>
        <v>2.1220418073587664</v>
      </c>
      <c r="Q47" s="115">
        <f t="shared" ref="Q47:Q52" si="15">+M47/O47</f>
        <v>4.0808496295360895E-2</v>
      </c>
      <c r="R47" s="119"/>
    </row>
    <row r="48" spans="1:18" ht="13.8" customHeight="1" x14ac:dyDescent="0.25">
      <c r="A48" s="19">
        <v>2013</v>
      </c>
      <c r="B48" s="20">
        <v>8.0182204064425147</v>
      </c>
      <c r="C48" s="21">
        <v>3</v>
      </c>
      <c r="D48" s="20">
        <f t="shared" si="9"/>
        <v>7.7776737942492389</v>
      </c>
      <c r="E48" s="25">
        <v>7.197170153834394</v>
      </c>
      <c r="F48" s="20">
        <f t="shared" si="10"/>
        <v>7.2179013772669336</v>
      </c>
      <c r="G48" s="21">
        <v>11</v>
      </c>
      <c r="H48" s="21">
        <f t="shared" si="7"/>
        <v>6.4239322257675706</v>
      </c>
      <c r="I48" s="21">
        <v>34</v>
      </c>
      <c r="J48" s="22">
        <f t="shared" si="11"/>
        <v>47.12298921591146</v>
      </c>
      <c r="K48" s="20">
        <f t="shared" si="8"/>
        <v>4.2397952690065965</v>
      </c>
      <c r="L48" s="20">
        <f t="shared" si="12"/>
        <v>0.18585403918933027</v>
      </c>
      <c r="M48" s="20">
        <f t="shared" si="13"/>
        <v>5.2688690839979184</v>
      </c>
      <c r="N48" s="21">
        <v>52</v>
      </c>
      <c r="O48" s="21">
        <v>128</v>
      </c>
      <c r="P48" s="21">
        <f t="shared" si="14"/>
        <v>2.1404780653741544</v>
      </c>
      <c r="Q48" s="115">
        <f t="shared" si="15"/>
        <v>4.1163039718733738E-2</v>
      </c>
      <c r="R48" s="119"/>
    </row>
    <row r="49" spans="1:18" ht="13.8" customHeight="1" x14ac:dyDescent="0.25">
      <c r="A49" s="19">
        <v>2014</v>
      </c>
      <c r="B49" s="20">
        <v>8.4867282429356514</v>
      </c>
      <c r="C49" s="21">
        <v>3</v>
      </c>
      <c r="D49" s="20">
        <f t="shared" si="9"/>
        <v>8.2321263956475814</v>
      </c>
      <c r="E49" s="25">
        <v>7.197170153834394</v>
      </c>
      <c r="F49" s="20">
        <f t="shared" si="10"/>
        <v>7.6396462516741108</v>
      </c>
      <c r="G49" s="21">
        <v>11</v>
      </c>
      <c r="H49" s="21">
        <f t="shared" si="7"/>
        <v>6.7992851639899587</v>
      </c>
      <c r="I49" s="21">
        <v>34</v>
      </c>
      <c r="J49" s="22">
        <f t="shared" si="11"/>
        <v>47.122989215911446</v>
      </c>
      <c r="K49" s="20">
        <f t="shared" si="8"/>
        <v>4.487528208233373</v>
      </c>
      <c r="L49" s="20">
        <f t="shared" si="12"/>
        <v>0.19671356529242182</v>
      </c>
      <c r="M49" s="20">
        <f t="shared" si="13"/>
        <v>5.5767312192575123</v>
      </c>
      <c r="N49" s="21">
        <v>52</v>
      </c>
      <c r="O49" s="21">
        <v>128</v>
      </c>
      <c r="P49" s="21">
        <f t="shared" si="14"/>
        <v>2.2655470578233645</v>
      </c>
      <c r="Q49" s="115">
        <f t="shared" si="15"/>
        <v>4.3568212650449314E-2</v>
      </c>
      <c r="R49" s="119"/>
    </row>
    <row r="50" spans="1:18" ht="13.8" customHeight="1" x14ac:dyDescent="0.25">
      <c r="A50" s="24">
        <v>2015</v>
      </c>
      <c r="B50" s="20">
        <v>8.7972527919469172</v>
      </c>
      <c r="C50" s="25">
        <v>3</v>
      </c>
      <c r="D50" s="26">
        <f t="shared" si="9"/>
        <v>8.5333352081885092</v>
      </c>
      <c r="E50" s="25">
        <v>7.197170153834394</v>
      </c>
      <c r="F50" s="26">
        <f t="shared" si="10"/>
        <v>7.919176553458124</v>
      </c>
      <c r="G50" s="25">
        <v>11</v>
      </c>
      <c r="H50" s="21">
        <f t="shared" si="7"/>
        <v>7.0480671325777307</v>
      </c>
      <c r="I50" s="25">
        <v>34</v>
      </c>
      <c r="J50" s="27">
        <f t="shared" si="11"/>
        <v>47.122989215911446</v>
      </c>
      <c r="K50" s="20">
        <f t="shared" si="8"/>
        <v>4.6517243075013024</v>
      </c>
      <c r="L50" s="26">
        <f t="shared" si="12"/>
        <v>0.20391120252060504</v>
      </c>
      <c r="M50" s="26">
        <f t="shared" si="13"/>
        <v>5.7807806358578926</v>
      </c>
      <c r="N50" s="25">
        <v>52</v>
      </c>
      <c r="O50" s="25">
        <v>128</v>
      </c>
      <c r="P50" s="25">
        <f t="shared" si="14"/>
        <v>2.3484421333172687</v>
      </c>
      <c r="Q50" s="116">
        <f t="shared" si="15"/>
        <v>4.5162348717639786E-2</v>
      </c>
      <c r="R50" s="119"/>
    </row>
    <row r="51" spans="1:18" ht="13.8" customHeight="1" x14ac:dyDescent="0.25">
      <c r="A51" s="29">
        <v>2016</v>
      </c>
      <c r="B51" s="14">
        <v>7.8218454759663461</v>
      </c>
      <c r="C51" s="30">
        <v>3</v>
      </c>
      <c r="D51" s="14">
        <f t="shared" si="9"/>
        <v>7.5871901116873559</v>
      </c>
      <c r="E51" s="30">
        <v>7.197170153834394</v>
      </c>
      <c r="F51" s="14">
        <f t="shared" si="10"/>
        <v>7.0411271294543187</v>
      </c>
      <c r="G51" s="30">
        <v>11</v>
      </c>
      <c r="H51" s="30">
        <f t="shared" si="7"/>
        <v>6.2666031452143436</v>
      </c>
      <c r="I51" s="30">
        <v>34</v>
      </c>
      <c r="J51" s="32">
        <f t="shared" si="11"/>
        <v>47.122989215911446</v>
      </c>
      <c r="K51" s="14">
        <f t="shared" si="8"/>
        <v>4.1359580758414669</v>
      </c>
      <c r="L51" s="14">
        <f t="shared" si="12"/>
        <v>0.18130227181770814</v>
      </c>
      <c r="M51" s="14">
        <f t="shared" si="13"/>
        <v>5.1398287548961168</v>
      </c>
      <c r="N51" s="30">
        <v>52</v>
      </c>
      <c r="O51" s="30">
        <v>128</v>
      </c>
      <c r="P51" s="30">
        <f t="shared" si="14"/>
        <v>2.0880554316765476</v>
      </c>
      <c r="Q51" s="117">
        <f t="shared" si="15"/>
        <v>4.0154912147625912E-2</v>
      </c>
      <c r="R51" s="119"/>
    </row>
    <row r="52" spans="1:18" ht="13.8" customHeight="1" x14ac:dyDescent="0.25">
      <c r="A52" s="29">
        <v>2017</v>
      </c>
      <c r="B52" s="14">
        <v>7.3539207145448691</v>
      </c>
      <c r="C52" s="30">
        <v>3</v>
      </c>
      <c r="D52" s="14">
        <f t="shared" si="9"/>
        <v>7.1333030931085233</v>
      </c>
      <c r="E52" s="30">
        <v>7.197170153834394</v>
      </c>
      <c r="F52" s="14">
        <f t="shared" si="10"/>
        <v>6.6199071319087714</v>
      </c>
      <c r="G52" s="30">
        <v>11</v>
      </c>
      <c r="H52" s="30">
        <f t="shared" si="7"/>
        <v>5.8917173473988065</v>
      </c>
      <c r="I52" s="30">
        <v>34</v>
      </c>
      <c r="J52" s="32">
        <f t="shared" si="11"/>
        <v>47.122989215911446</v>
      </c>
      <c r="K52" s="14">
        <f t="shared" si="8"/>
        <v>3.8885334492832122</v>
      </c>
      <c r="L52" s="14">
        <f t="shared" si="12"/>
        <v>0.17045626079049697</v>
      </c>
      <c r="M52" s="14">
        <f t="shared" si="13"/>
        <v>4.8323497652801937</v>
      </c>
      <c r="N52" s="30">
        <v>52</v>
      </c>
      <c r="O52" s="30">
        <v>128</v>
      </c>
      <c r="P52" s="30">
        <f t="shared" si="14"/>
        <v>1.9631420921450786</v>
      </c>
      <c r="Q52" s="117">
        <f t="shared" si="15"/>
        <v>3.7752732541251513E-2</v>
      </c>
      <c r="R52" s="119"/>
    </row>
    <row r="53" spans="1:18" ht="13.8" customHeight="1" x14ac:dyDescent="0.25">
      <c r="A53" s="59">
        <v>2018</v>
      </c>
      <c r="B53" s="14">
        <v>12.208768394654786</v>
      </c>
      <c r="C53" s="31">
        <v>3</v>
      </c>
      <c r="D53" s="35">
        <f>+B53-B53*(C53/100)</f>
        <v>11.842505342815143</v>
      </c>
      <c r="E53" s="31">
        <v>7.197170153834394</v>
      </c>
      <c r="F53" s="35">
        <f>+(D53-D53*(E53)/100)</f>
        <v>10.990180082815808</v>
      </c>
      <c r="G53" s="31">
        <v>11</v>
      </c>
      <c r="H53" s="31">
        <f>F53-(F53*G53/100)</f>
        <v>9.781260273706069</v>
      </c>
      <c r="I53" s="31">
        <v>34</v>
      </c>
      <c r="J53" s="60">
        <f>100-(K53/B53*100)</f>
        <v>47.12298921591146</v>
      </c>
      <c r="K53" s="35">
        <f>+H53-H53*I53/100</f>
        <v>6.4556317806460051</v>
      </c>
      <c r="L53" s="35">
        <f>+(K53/365)*16</f>
        <v>0.28298659860366049</v>
      </c>
      <c r="M53" s="35">
        <f>+L53*28.3495</f>
        <v>8.022528577114473</v>
      </c>
      <c r="N53" s="31">
        <v>52</v>
      </c>
      <c r="O53" s="31">
        <v>128</v>
      </c>
      <c r="P53" s="31">
        <f>+Q53*N53</f>
        <v>3.2591522344527548</v>
      </c>
      <c r="Q53" s="120">
        <f>+M53/O53</f>
        <v>6.267600450870682E-2</v>
      </c>
      <c r="R53" s="119"/>
    </row>
    <row r="54" spans="1:18" ht="13.8" customHeight="1" x14ac:dyDescent="0.25">
      <c r="A54" s="59">
        <v>2019</v>
      </c>
      <c r="B54" s="35">
        <v>8.3068484961266478</v>
      </c>
      <c r="C54" s="31">
        <v>3</v>
      </c>
      <c r="D54" s="35">
        <f>+B54-B54*(C54/100)</f>
        <v>8.0576430412428479</v>
      </c>
      <c r="E54" s="31">
        <v>7.197170153834394</v>
      </c>
      <c r="F54" s="35">
        <f>+(D54-D54*(E54)/100)</f>
        <v>7.4777207611760037</v>
      </c>
      <c r="G54" s="31">
        <v>11</v>
      </c>
      <c r="H54" s="31">
        <f>F54-(F54*G54/100)</f>
        <v>6.6551714774466433</v>
      </c>
      <c r="I54" s="31">
        <v>34</v>
      </c>
      <c r="J54" s="60">
        <f>100-(K54/B54*100)</f>
        <v>47.12298921591146</v>
      </c>
      <c r="K54" s="35">
        <f>+H54-H54*I54/100</f>
        <v>4.3924131751147844</v>
      </c>
      <c r="L54" s="35">
        <f>+(K54/365)*16</f>
        <v>0.19254413918311383</v>
      </c>
      <c r="M54" s="35">
        <f>+L54*28.3495</f>
        <v>5.4585300737716853</v>
      </c>
      <c r="N54" s="31">
        <v>52</v>
      </c>
      <c r="O54" s="31">
        <v>128</v>
      </c>
      <c r="P54" s="31">
        <f>+Q54*N54</f>
        <v>2.2175278424697473</v>
      </c>
      <c r="Q54" s="120">
        <f>+M54/O54</f>
        <v>4.2644766201341291E-2</v>
      </c>
      <c r="R54" s="119"/>
    </row>
    <row r="55" spans="1:18" ht="13.8" customHeight="1" x14ac:dyDescent="0.25">
      <c r="A55" s="59">
        <v>2020</v>
      </c>
      <c r="B55" s="35">
        <v>8.1004544248625887</v>
      </c>
      <c r="C55" s="31">
        <v>3</v>
      </c>
      <c r="D55" s="35">
        <f>+B55-B55*(C55/100)</f>
        <v>7.8574407921167113</v>
      </c>
      <c r="E55" s="31">
        <v>7.197170153834394</v>
      </c>
      <c r="F55" s="35">
        <f>+(D55-D55*(E55)/100)</f>
        <v>7.2919274085712784</v>
      </c>
      <c r="G55" s="31">
        <v>11</v>
      </c>
      <c r="H55" s="31">
        <f>F55-(F55*G55/100)</f>
        <v>6.4898153936284375</v>
      </c>
      <c r="I55" s="31">
        <v>34</v>
      </c>
      <c r="J55" s="60">
        <f>100-(K55/B55*100)</f>
        <v>47.12298921591146</v>
      </c>
      <c r="K55" s="35">
        <f>+H55-H55*I55/100</f>
        <v>4.2832781597947687</v>
      </c>
      <c r="L55" s="35">
        <f>+(K55/365)*16</f>
        <v>0.18776013851155152</v>
      </c>
      <c r="M55" s="35">
        <f>+L55*28.3495</f>
        <v>5.3229060467332294</v>
      </c>
      <c r="N55" s="31">
        <v>52</v>
      </c>
      <c r="O55" s="31">
        <v>128</v>
      </c>
      <c r="P55" s="31">
        <f>+Q55*N55</f>
        <v>2.1624305814853746</v>
      </c>
      <c r="Q55" s="120">
        <f>+M55/O55</f>
        <v>4.1585203490103355E-2</v>
      </c>
      <c r="R55" s="119"/>
    </row>
    <row r="56" spans="1:18" ht="13.8" customHeight="1" x14ac:dyDescent="0.25">
      <c r="A56" s="19">
        <v>2021</v>
      </c>
      <c r="B56" s="20">
        <v>8.0973584753368453</v>
      </c>
      <c r="C56" s="21">
        <v>3</v>
      </c>
      <c r="D56" s="20">
        <f t="shared" ref="D56:D57" si="16">+B56-B56*(C56/100)</f>
        <v>7.8544377210767395</v>
      </c>
      <c r="E56" s="21">
        <v>7.197170153834394</v>
      </c>
      <c r="F56" s="20">
        <f t="shared" ref="F56:F57" si="17">+(D56-D56*(E56)/100)</f>
        <v>7.2891404736638936</v>
      </c>
      <c r="G56" s="21">
        <v>11</v>
      </c>
      <c r="H56" s="21">
        <f t="shared" ref="H56:H57" si="18">F56-(F56*G56/100)</f>
        <v>6.4873350215608649</v>
      </c>
      <c r="I56" s="21">
        <v>34</v>
      </c>
      <c r="J56" s="22">
        <f t="shared" ref="J56:J57" si="19">100-(K56/B56*100)</f>
        <v>47.12298921591146</v>
      </c>
      <c r="K56" s="20">
        <f t="shared" ref="K56:K57" si="20">+H56-H56*I56/100</f>
        <v>4.2816411142301707</v>
      </c>
      <c r="L56" s="20">
        <f t="shared" ref="L56:L57" si="21">+(K56/365)*16</f>
        <v>0.18768837761008966</v>
      </c>
      <c r="M56" s="20">
        <f t="shared" ref="M56:M57" si="22">+L56*28.3495</f>
        <v>5.3208716610572369</v>
      </c>
      <c r="N56" s="21">
        <v>52</v>
      </c>
      <c r="O56" s="21">
        <v>128</v>
      </c>
      <c r="P56" s="21">
        <f t="shared" ref="P56:P57" si="23">+Q56*N56</f>
        <v>2.1616041123045027</v>
      </c>
      <c r="Q56" s="115">
        <f t="shared" ref="Q56:Q57" si="24">+M56/O56</f>
        <v>4.1569309852009663E-2</v>
      </c>
      <c r="R56" s="119"/>
    </row>
    <row r="57" spans="1:18" ht="13.8" customHeight="1" thickBot="1" x14ac:dyDescent="0.3">
      <c r="A57" s="123">
        <v>2022</v>
      </c>
      <c r="B57" s="124">
        <v>8.3813816897512954</v>
      </c>
      <c r="C57" s="125">
        <v>3</v>
      </c>
      <c r="D57" s="124">
        <f t="shared" si="16"/>
        <v>8.1299402390587563</v>
      </c>
      <c r="E57" s="125">
        <v>7.197170153834394</v>
      </c>
      <c r="F57" s="124">
        <f t="shared" si="17"/>
        <v>7.5448146066486466</v>
      </c>
      <c r="G57" s="125">
        <v>11</v>
      </c>
      <c r="H57" s="125">
        <f t="shared" si="18"/>
        <v>6.7148849999172953</v>
      </c>
      <c r="I57" s="125">
        <v>34</v>
      </c>
      <c r="J57" s="126">
        <f t="shared" si="19"/>
        <v>47.12298921591146</v>
      </c>
      <c r="K57" s="124">
        <f t="shared" si="20"/>
        <v>4.4318240999454144</v>
      </c>
      <c r="L57" s="124">
        <f t="shared" si="21"/>
        <v>0.19427174136747022</v>
      </c>
      <c r="M57" s="124">
        <f t="shared" si="22"/>
        <v>5.5075067318970969</v>
      </c>
      <c r="N57" s="125">
        <v>52</v>
      </c>
      <c r="O57" s="125">
        <v>128</v>
      </c>
      <c r="P57" s="125">
        <f t="shared" si="23"/>
        <v>2.2374246098331958</v>
      </c>
      <c r="Q57" s="128">
        <f t="shared" si="24"/>
        <v>4.302739634294607E-2</v>
      </c>
      <c r="R57" s="119"/>
    </row>
    <row r="58" spans="1:18" ht="15" customHeight="1" thickTop="1" x14ac:dyDescent="0.25">
      <c r="A58" s="7" t="s">
        <v>96</v>
      </c>
      <c r="Q58" s="7"/>
    </row>
    <row r="59" spans="1:18" ht="15" customHeight="1" x14ac:dyDescent="0.25">
      <c r="A59" s="7" t="s">
        <v>104</v>
      </c>
      <c r="Q59" s="7"/>
    </row>
    <row r="60" spans="1:18" ht="15" customHeight="1" x14ac:dyDescent="0.25">
      <c r="A60" s="7" t="s">
        <v>209</v>
      </c>
      <c r="Q60" s="7"/>
    </row>
    <row r="61" spans="1:18" ht="15" customHeight="1" x14ac:dyDescent="0.25">
      <c r="A61" s="7" t="s">
        <v>210</v>
      </c>
      <c r="Q61" s="7"/>
    </row>
    <row r="62" spans="1:18" ht="15" customHeight="1" x14ac:dyDescent="0.25">
      <c r="A62" s="7" t="s">
        <v>105</v>
      </c>
      <c r="Q62" s="7"/>
    </row>
    <row r="63" spans="1:18" ht="15" customHeight="1" x14ac:dyDescent="0.25">
      <c r="A63" s="7" t="s">
        <v>106</v>
      </c>
      <c r="Q63" s="7"/>
    </row>
    <row r="64" spans="1:18" ht="15" customHeight="1" x14ac:dyDescent="0.25">
      <c r="A64" s="7" t="s">
        <v>214</v>
      </c>
      <c r="Q64" s="7"/>
    </row>
    <row r="65" spans="17:17" x14ac:dyDescent="0.25">
      <c r="Q65" s="7"/>
    </row>
    <row r="66" spans="17:17" x14ac:dyDescent="0.25">
      <c r="Q66" s="7"/>
    </row>
    <row r="67" spans="17:17" x14ac:dyDescent="0.25">
      <c r="Q67" s="7"/>
    </row>
    <row r="68" spans="17:17" x14ac:dyDescent="0.25">
      <c r="Q68" s="7"/>
    </row>
    <row r="69" spans="17:17" x14ac:dyDescent="0.25">
      <c r="Q69" s="7"/>
    </row>
    <row r="70" spans="17:17" x14ac:dyDescent="0.25">
      <c r="Q70" s="7"/>
    </row>
    <row r="71" spans="17:17" x14ac:dyDescent="0.25">
      <c r="Q71" s="7"/>
    </row>
    <row r="72" spans="17:17" x14ac:dyDescent="0.25">
      <c r="Q72" s="7"/>
    </row>
  </sheetData>
  <phoneticPr fontId="0" type="noConversion"/>
  <printOptions horizontalCentered="1"/>
  <pageMargins left="0.5" right="0.5" top="0.61" bottom="0.56000000000000005" header="0.5" footer="0.5"/>
  <pageSetup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pageSetUpPr fitToPage="1"/>
  </sheetPr>
  <dimension ref="A1:R70"/>
  <sheetViews>
    <sheetView zoomScaleNormal="100" workbookViewId="0">
      <pane ySplit="4" topLeftCell="A5" activePane="bottomLeft" state="frozen"/>
      <selection pane="bottomLeft"/>
    </sheetView>
  </sheetViews>
  <sheetFormatPr defaultColWidth="10.6640625" defaultRowHeight="13.2" x14ac:dyDescent="0.25"/>
  <cols>
    <col min="1" max="1" width="11.109375" style="7" customWidth="1"/>
    <col min="2" max="2" width="12.21875" style="7" customWidth="1"/>
    <col min="3" max="3" width="16.6640625" style="7" customWidth="1"/>
    <col min="4" max="4" width="12.21875" style="7" customWidth="1"/>
    <col min="5" max="5" width="23.88671875" style="7" customWidth="1"/>
    <col min="6" max="8" width="12.21875" style="7" customWidth="1"/>
    <col min="9" max="9" width="17.21875" style="7" customWidth="1"/>
    <col min="10" max="10" width="10.88671875" style="7" customWidth="1"/>
    <col min="11" max="13" width="12.21875" style="7" customWidth="1"/>
    <col min="14" max="16" width="13.88671875" style="7" customWidth="1"/>
    <col min="17" max="17" width="21.109375" style="42" customWidth="1"/>
    <col min="18" max="16384" width="10.6640625" style="7"/>
  </cols>
  <sheetData>
    <row r="1" spans="1:18" ht="16.8" customHeight="1" thickBot="1" x14ac:dyDescent="0.3">
      <c r="A1" s="43" t="s">
        <v>112</v>
      </c>
      <c r="B1" s="129"/>
      <c r="C1" s="129"/>
      <c r="D1" s="129"/>
      <c r="E1" s="129"/>
      <c r="F1" s="43"/>
      <c r="G1" s="129"/>
      <c r="H1" s="43"/>
      <c r="I1" s="129"/>
      <c r="J1" s="129"/>
      <c r="K1" s="129"/>
      <c r="L1" s="129"/>
      <c r="M1" s="129"/>
      <c r="N1" s="129"/>
      <c r="O1" s="129"/>
      <c r="P1" s="129"/>
      <c r="Q1" s="129"/>
    </row>
    <row r="2" spans="1:18" ht="36" customHeight="1" thickTop="1" x14ac:dyDescent="0.25">
      <c r="A2" s="52" t="s">
        <v>0</v>
      </c>
      <c r="B2" s="53" t="s">
        <v>100</v>
      </c>
      <c r="C2" s="54" t="s">
        <v>3</v>
      </c>
      <c r="D2" s="53" t="s">
        <v>1</v>
      </c>
      <c r="E2" s="53" t="s">
        <v>219</v>
      </c>
      <c r="F2" s="53" t="s">
        <v>4</v>
      </c>
      <c r="G2" s="47" t="s">
        <v>5</v>
      </c>
      <c r="H2" s="48"/>
      <c r="I2" s="48"/>
      <c r="J2" s="53" t="s">
        <v>6</v>
      </c>
      <c r="K2" s="57" t="s">
        <v>70</v>
      </c>
      <c r="L2" s="102"/>
      <c r="M2" s="102"/>
      <c r="N2" s="53" t="s">
        <v>101</v>
      </c>
      <c r="O2" s="53" t="s">
        <v>200</v>
      </c>
      <c r="P2" s="54" t="s">
        <v>102</v>
      </c>
      <c r="Q2" s="54" t="s">
        <v>103</v>
      </c>
      <c r="R2" s="119"/>
    </row>
    <row r="3" spans="1:18" ht="30" customHeight="1" x14ac:dyDescent="0.25">
      <c r="A3" s="51"/>
      <c r="B3" s="45"/>
      <c r="C3" s="45"/>
      <c r="D3" s="45"/>
      <c r="E3" s="45"/>
      <c r="F3" s="45"/>
      <c r="G3" s="55" t="s">
        <v>2</v>
      </c>
      <c r="H3" s="56" t="s">
        <v>92</v>
      </c>
      <c r="I3" s="55" t="s">
        <v>7</v>
      </c>
      <c r="J3" s="45"/>
      <c r="K3" s="45"/>
      <c r="L3" s="50"/>
      <c r="M3" s="50"/>
      <c r="N3" s="45"/>
      <c r="O3" s="45"/>
      <c r="P3" s="45"/>
      <c r="Q3" s="45"/>
      <c r="R3" s="119"/>
    </row>
    <row r="4" spans="1:18" ht="16.8" customHeight="1" x14ac:dyDescent="0.25">
      <c r="A4" s="11"/>
      <c r="B4" s="12" t="s">
        <v>80</v>
      </c>
      <c r="C4" s="12" t="s">
        <v>81</v>
      </c>
      <c r="D4" s="12" t="s">
        <v>80</v>
      </c>
      <c r="E4" s="12" t="s">
        <v>81</v>
      </c>
      <c r="F4" s="12" t="s">
        <v>80</v>
      </c>
      <c r="G4" s="12" t="s">
        <v>81</v>
      </c>
      <c r="H4" s="12" t="s">
        <v>80</v>
      </c>
      <c r="I4" s="12" t="s">
        <v>81</v>
      </c>
      <c r="J4" s="12" t="s">
        <v>81</v>
      </c>
      <c r="K4" s="12" t="s">
        <v>80</v>
      </c>
      <c r="L4" s="12" t="s">
        <v>82</v>
      </c>
      <c r="M4" s="12" t="s">
        <v>83</v>
      </c>
      <c r="N4" s="12" t="s">
        <v>84</v>
      </c>
      <c r="O4" s="12" t="s">
        <v>85</v>
      </c>
      <c r="P4" s="12" t="s">
        <v>84</v>
      </c>
      <c r="Q4" s="113" t="s">
        <v>86</v>
      </c>
      <c r="R4" s="119"/>
    </row>
    <row r="5" spans="1:18" ht="13.8" customHeight="1" x14ac:dyDescent="0.25">
      <c r="A5" s="13">
        <v>1970</v>
      </c>
      <c r="B5" s="14">
        <v>0.74127538380508362</v>
      </c>
      <c r="C5" s="15">
        <v>8</v>
      </c>
      <c r="D5" s="16">
        <f t="shared" ref="D5:D46" si="0">+B5-B5*(C5/100)</f>
        <v>0.68197335310067697</v>
      </c>
      <c r="E5" s="15">
        <v>14.00759012316408</v>
      </c>
      <c r="F5" s="16">
        <f t="shared" ref="F5:F46" si="1">+(D5-D5*(E5)/100)</f>
        <v>0.5864453210491356</v>
      </c>
      <c r="G5" s="15">
        <v>61</v>
      </c>
      <c r="H5" s="15">
        <f>F5-(F5*G5/100)</f>
        <v>0.22871367520916291</v>
      </c>
      <c r="I5" s="15">
        <v>9</v>
      </c>
      <c r="J5" s="17">
        <f t="shared" ref="J5:J46" si="2">100-(K5/B5*100)</f>
        <v>71.922790235934059</v>
      </c>
      <c r="K5" s="16">
        <f>+H5-H5*I5/100</f>
        <v>0.20812944444033826</v>
      </c>
      <c r="L5" s="16">
        <f t="shared" ref="L5:L46" si="3">+(K5/365)*16</f>
        <v>9.1234824960148286E-3</v>
      </c>
      <c r="M5" s="16">
        <f t="shared" ref="M5:M46" si="4">+L5*28.3495</f>
        <v>0.25864616702077237</v>
      </c>
      <c r="N5" s="15">
        <v>27</v>
      </c>
      <c r="O5" s="15">
        <v>107</v>
      </c>
      <c r="P5" s="18">
        <f t="shared" ref="P5:P46" si="5">+Q5*N5</f>
        <v>6.526585522954069E-2</v>
      </c>
      <c r="Q5" s="114">
        <f t="shared" ref="Q5:Q46" si="6">+M5/O5</f>
        <v>2.4172538973903958E-3</v>
      </c>
      <c r="R5" s="119"/>
    </row>
    <row r="6" spans="1:18" ht="13.8" customHeight="1" x14ac:dyDescent="0.25">
      <c r="A6" s="19">
        <v>1971</v>
      </c>
      <c r="B6" s="20">
        <v>0.69440097081300778</v>
      </c>
      <c r="C6" s="21">
        <v>8</v>
      </c>
      <c r="D6" s="20">
        <f t="shared" si="0"/>
        <v>0.63884889314796711</v>
      </c>
      <c r="E6" s="21">
        <v>14.00759012316408</v>
      </c>
      <c r="F6" s="20">
        <f t="shared" si="1"/>
        <v>0.54936155868942937</v>
      </c>
      <c r="G6" s="21">
        <v>61</v>
      </c>
      <c r="H6" s="21">
        <f t="shared" ref="H6:H52" si="7">F6-(F6*G6/100)</f>
        <v>0.21425100788887746</v>
      </c>
      <c r="I6" s="21">
        <v>9</v>
      </c>
      <c r="J6" s="22">
        <f t="shared" si="2"/>
        <v>71.922790235934059</v>
      </c>
      <c r="K6" s="20">
        <f t="shared" ref="K6:K52" si="8">+H6-H6*I6/100</f>
        <v>0.1949684171788785</v>
      </c>
      <c r="L6" s="20">
        <f t="shared" si="3"/>
        <v>8.5465607530467291E-3</v>
      </c>
      <c r="M6" s="20">
        <f t="shared" si="4"/>
        <v>0.24229072406849825</v>
      </c>
      <c r="N6" s="21">
        <v>27</v>
      </c>
      <c r="O6" s="21">
        <v>107</v>
      </c>
      <c r="P6" s="23">
        <f t="shared" si="5"/>
        <v>6.1138780839714517E-2</v>
      </c>
      <c r="Q6" s="115">
        <f t="shared" si="6"/>
        <v>2.2643992903597968E-3</v>
      </c>
      <c r="R6" s="119"/>
    </row>
    <row r="7" spans="1:18" ht="13.8" customHeight="1" x14ac:dyDescent="0.25">
      <c r="A7" s="19">
        <v>1972</v>
      </c>
      <c r="B7" s="20">
        <v>0.83469908907268364</v>
      </c>
      <c r="C7" s="21">
        <v>8</v>
      </c>
      <c r="D7" s="20">
        <f t="shared" si="0"/>
        <v>0.76792316194686894</v>
      </c>
      <c r="E7" s="21">
        <v>14.00759012316408</v>
      </c>
      <c r="F7" s="20">
        <f t="shared" si="1"/>
        <v>0.66035563296051003</v>
      </c>
      <c r="G7" s="21">
        <v>61</v>
      </c>
      <c r="H7" s="21">
        <f t="shared" si="7"/>
        <v>0.2575386968545989</v>
      </c>
      <c r="I7" s="21">
        <v>9</v>
      </c>
      <c r="J7" s="22">
        <f t="shared" si="2"/>
        <v>71.922790235934059</v>
      </c>
      <c r="K7" s="20">
        <f t="shared" si="8"/>
        <v>0.23436021413768501</v>
      </c>
      <c r="L7" s="20">
        <f t="shared" si="3"/>
        <v>1.0273324455350575E-2</v>
      </c>
      <c r="M7" s="20">
        <f t="shared" si="4"/>
        <v>0.29124361164696111</v>
      </c>
      <c r="N7" s="21">
        <v>27</v>
      </c>
      <c r="O7" s="21">
        <v>107</v>
      </c>
      <c r="P7" s="23">
        <f t="shared" si="5"/>
        <v>7.3491378639887375E-2</v>
      </c>
      <c r="Q7" s="115">
        <f t="shared" si="6"/>
        <v>2.7219029125884215E-3</v>
      </c>
      <c r="R7" s="119"/>
    </row>
    <row r="8" spans="1:18" ht="13.8" customHeight="1" x14ac:dyDescent="0.25">
      <c r="A8" s="19">
        <v>1973</v>
      </c>
      <c r="B8" s="20">
        <v>0.75740058232543217</v>
      </c>
      <c r="C8" s="21">
        <v>8</v>
      </c>
      <c r="D8" s="20">
        <f t="shared" si="0"/>
        <v>0.69680853573939761</v>
      </c>
      <c r="E8" s="21">
        <v>14.00759012316408</v>
      </c>
      <c r="F8" s="20">
        <f t="shared" si="1"/>
        <v>0.5992024521098015</v>
      </c>
      <c r="G8" s="21">
        <v>61</v>
      </c>
      <c r="H8" s="21">
        <f t="shared" si="7"/>
        <v>0.23368895632282261</v>
      </c>
      <c r="I8" s="21">
        <v>9</v>
      </c>
      <c r="J8" s="22">
        <f t="shared" si="2"/>
        <v>71.922790235934059</v>
      </c>
      <c r="K8" s="20">
        <f t="shared" si="8"/>
        <v>0.21265695025376857</v>
      </c>
      <c r="L8" s="20">
        <f t="shared" si="3"/>
        <v>9.3219485042747869E-3</v>
      </c>
      <c r="M8" s="20">
        <f t="shared" si="4"/>
        <v>0.26427257912193808</v>
      </c>
      <c r="N8" s="21">
        <v>27</v>
      </c>
      <c r="O8" s="21">
        <v>107</v>
      </c>
      <c r="P8" s="23">
        <f t="shared" si="5"/>
        <v>6.6685604077498392E-2</v>
      </c>
      <c r="Q8" s="115">
        <f t="shared" si="6"/>
        <v>2.469837188055496E-3</v>
      </c>
      <c r="R8" s="119"/>
    </row>
    <row r="9" spans="1:18" ht="13.8" customHeight="1" x14ac:dyDescent="0.25">
      <c r="A9" s="19">
        <v>1974</v>
      </c>
      <c r="B9" s="20">
        <v>0.78792073096598614</v>
      </c>
      <c r="C9" s="21">
        <v>8</v>
      </c>
      <c r="D9" s="20">
        <f t="shared" si="0"/>
        <v>0.72488707248870721</v>
      </c>
      <c r="E9" s="21">
        <v>14.00759012316408</v>
      </c>
      <c r="F9" s="20">
        <f t="shared" si="1"/>
        <v>0.62334786251868579</v>
      </c>
      <c r="G9" s="21">
        <v>61</v>
      </c>
      <c r="H9" s="21">
        <f t="shared" si="7"/>
        <v>0.24310566638228742</v>
      </c>
      <c r="I9" s="21">
        <v>9</v>
      </c>
      <c r="J9" s="22">
        <f t="shared" si="2"/>
        <v>71.922790235934059</v>
      </c>
      <c r="K9" s="20">
        <f t="shared" si="8"/>
        <v>0.22122615640788157</v>
      </c>
      <c r="L9" s="20">
        <f t="shared" si="3"/>
        <v>9.6975849384276849E-3</v>
      </c>
      <c r="M9" s="20">
        <f t="shared" si="4"/>
        <v>0.27492168421195562</v>
      </c>
      <c r="N9" s="21">
        <v>27</v>
      </c>
      <c r="O9" s="21">
        <v>107</v>
      </c>
      <c r="P9" s="23">
        <f t="shared" si="5"/>
        <v>6.9372761436661698E-2</v>
      </c>
      <c r="Q9" s="115">
        <f t="shared" si="6"/>
        <v>2.5693615346911742E-3</v>
      </c>
      <c r="R9" s="119"/>
    </row>
    <row r="10" spans="1:18" ht="13.8" customHeight="1" x14ac:dyDescent="0.25">
      <c r="A10" s="19">
        <v>1975</v>
      </c>
      <c r="B10" s="20">
        <v>0.91770730600584338</v>
      </c>
      <c r="C10" s="21">
        <v>8</v>
      </c>
      <c r="D10" s="20">
        <f t="shared" si="0"/>
        <v>0.84429072152537588</v>
      </c>
      <c r="E10" s="21">
        <v>14.00759012316408</v>
      </c>
      <c r="F10" s="20">
        <f t="shared" si="1"/>
        <v>0.72602593780619662</v>
      </c>
      <c r="G10" s="21">
        <v>61</v>
      </c>
      <c r="H10" s="21">
        <f t="shared" si="7"/>
        <v>0.28315011574441667</v>
      </c>
      <c r="I10" s="21">
        <v>9</v>
      </c>
      <c r="J10" s="22">
        <f t="shared" si="2"/>
        <v>71.922790235934059</v>
      </c>
      <c r="K10" s="20">
        <f t="shared" si="8"/>
        <v>0.2576666053274192</v>
      </c>
      <c r="L10" s="20">
        <f t="shared" si="3"/>
        <v>1.1294974480106046E-2</v>
      </c>
      <c r="M10" s="20">
        <f t="shared" si="4"/>
        <v>0.32020687902376632</v>
      </c>
      <c r="N10" s="21">
        <v>27</v>
      </c>
      <c r="O10" s="21">
        <v>107</v>
      </c>
      <c r="P10" s="23">
        <f t="shared" si="5"/>
        <v>8.0799866669548512E-2</v>
      </c>
      <c r="Q10" s="115">
        <f t="shared" si="6"/>
        <v>2.9925876544277226E-3</v>
      </c>
      <c r="R10" s="119"/>
    </row>
    <row r="11" spans="1:18" ht="13.8" customHeight="1" x14ac:dyDescent="0.25">
      <c r="A11" s="13">
        <v>1976</v>
      </c>
      <c r="B11" s="14">
        <v>1.0319444125943082</v>
      </c>
      <c r="C11" s="15">
        <v>8</v>
      </c>
      <c r="D11" s="16">
        <f t="shared" si="0"/>
        <v>0.94938885958676356</v>
      </c>
      <c r="E11" s="15">
        <v>14.00759012316408</v>
      </c>
      <c r="F11" s="16">
        <f t="shared" si="1"/>
        <v>0.81640235946086803</v>
      </c>
      <c r="G11" s="15">
        <v>61</v>
      </c>
      <c r="H11" s="15">
        <f t="shared" si="7"/>
        <v>0.31839692018973853</v>
      </c>
      <c r="I11" s="15">
        <v>9</v>
      </c>
      <c r="J11" s="17">
        <f t="shared" si="2"/>
        <v>71.922790235934059</v>
      </c>
      <c r="K11" s="16">
        <f t="shared" si="8"/>
        <v>0.28974119737266207</v>
      </c>
      <c r="L11" s="16">
        <f t="shared" si="3"/>
        <v>1.2700983994418064E-2</v>
      </c>
      <c r="M11" s="16">
        <f t="shared" si="4"/>
        <v>0.36006654574975488</v>
      </c>
      <c r="N11" s="15">
        <v>27</v>
      </c>
      <c r="O11" s="15">
        <v>107</v>
      </c>
      <c r="P11" s="18">
        <f t="shared" si="5"/>
        <v>9.0857913413489561E-2</v>
      </c>
      <c r="Q11" s="114">
        <f t="shared" si="6"/>
        <v>3.3651079042033168E-3</v>
      </c>
      <c r="R11" s="119"/>
    </row>
    <row r="12" spans="1:18" ht="13.8" customHeight="1" x14ac:dyDescent="0.25">
      <c r="A12" s="13">
        <v>1977</v>
      </c>
      <c r="B12" s="14">
        <v>1.0879090442655481</v>
      </c>
      <c r="C12" s="15">
        <v>8</v>
      </c>
      <c r="D12" s="16">
        <f t="shared" si="0"/>
        <v>1.0008763207243043</v>
      </c>
      <c r="E12" s="15">
        <v>14.00759012316408</v>
      </c>
      <c r="F12" s="16">
        <f t="shared" si="1"/>
        <v>0.86067766807743862</v>
      </c>
      <c r="G12" s="15">
        <v>61</v>
      </c>
      <c r="H12" s="15">
        <f t="shared" si="7"/>
        <v>0.33566429055020108</v>
      </c>
      <c r="I12" s="15">
        <v>9</v>
      </c>
      <c r="J12" s="17">
        <f t="shared" si="2"/>
        <v>71.922790235934059</v>
      </c>
      <c r="K12" s="16">
        <f t="shared" si="8"/>
        <v>0.305454504400683</v>
      </c>
      <c r="L12" s="16">
        <f t="shared" si="3"/>
        <v>1.3389786494276515E-2</v>
      </c>
      <c r="M12" s="16">
        <f t="shared" si="4"/>
        <v>0.37959375221949204</v>
      </c>
      <c r="N12" s="15">
        <v>27</v>
      </c>
      <c r="O12" s="15">
        <v>107</v>
      </c>
      <c r="P12" s="18">
        <f t="shared" si="5"/>
        <v>9.5785339345105469E-2</v>
      </c>
      <c r="Q12" s="114">
        <f t="shared" si="6"/>
        <v>3.5476051609298321E-3</v>
      </c>
      <c r="R12" s="119"/>
    </row>
    <row r="13" spans="1:18" ht="13.8" customHeight="1" x14ac:dyDescent="0.25">
      <c r="A13" s="13">
        <v>1978</v>
      </c>
      <c r="B13" s="14">
        <v>0.78756430127816346</v>
      </c>
      <c r="C13" s="15">
        <v>8</v>
      </c>
      <c r="D13" s="16">
        <f t="shared" si="0"/>
        <v>0.72455915717591035</v>
      </c>
      <c r="E13" s="15">
        <v>14.00759012316408</v>
      </c>
      <c r="F13" s="16">
        <f t="shared" si="1"/>
        <v>0.62306588023885667</v>
      </c>
      <c r="G13" s="15">
        <v>61</v>
      </c>
      <c r="H13" s="15">
        <f t="shared" si="7"/>
        <v>0.24299569329315412</v>
      </c>
      <c r="I13" s="15">
        <v>9</v>
      </c>
      <c r="J13" s="17">
        <f t="shared" si="2"/>
        <v>71.922790235934059</v>
      </c>
      <c r="K13" s="16">
        <f t="shared" si="8"/>
        <v>0.22112608089677024</v>
      </c>
      <c r="L13" s="16">
        <f t="shared" si="3"/>
        <v>9.6931980667077366E-3</v>
      </c>
      <c r="M13" s="16">
        <f t="shared" si="4"/>
        <v>0.27479731859213097</v>
      </c>
      <c r="N13" s="15">
        <v>27</v>
      </c>
      <c r="O13" s="15">
        <v>107</v>
      </c>
      <c r="P13" s="18">
        <f t="shared" si="5"/>
        <v>6.9341379457827437E-2</v>
      </c>
      <c r="Q13" s="114">
        <f t="shared" si="6"/>
        <v>2.5681992391787941E-3</v>
      </c>
      <c r="R13" s="119"/>
    </row>
    <row r="14" spans="1:18" ht="13.8" customHeight="1" x14ac:dyDescent="0.25">
      <c r="A14" s="13">
        <v>1979</v>
      </c>
      <c r="B14" s="14">
        <v>1.0859567661238365</v>
      </c>
      <c r="C14" s="15">
        <v>8</v>
      </c>
      <c r="D14" s="16">
        <f t="shared" si="0"/>
        <v>0.99908022483392955</v>
      </c>
      <c r="E14" s="15">
        <v>14.00759012316408</v>
      </c>
      <c r="F14" s="16">
        <f t="shared" si="1"/>
        <v>0.85913316193760658</v>
      </c>
      <c r="G14" s="15">
        <v>61</v>
      </c>
      <c r="H14" s="15">
        <f t="shared" si="7"/>
        <v>0.33506193315566657</v>
      </c>
      <c r="I14" s="15">
        <v>9</v>
      </c>
      <c r="J14" s="17">
        <f t="shared" si="2"/>
        <v>71.922790235934059</v>
      </c>
      <c r="K14" s="16">
        <f t="shared" si="8"/>
        <v>0.30490635917165659</v>
      </c>
      <c r="L14" s="16">
        <f t="shared" si="3"/>
        <v>1.3365758210264398E-2</v>
      </c>
      <c r="M14" s="16">
        <f t="shared" si="4"/>
        <v>0.37891256238189053</v>
      </c>
      <c r="N14" s="15">
        <v>27</v>
      </c>
      <c r="O14" s="15">
        <v>107</v>
      </c>
      <c r="P14" s="18">
        <f t="shared" si="5"/>
        <v>9.561345032066397E-2</v>
      </c>
      <c r="Q14" s="114">
        <f t="shared" si="6"/>
        <v>3.5412389007653321E-3</v>
      </c>
      <c r="R14" s="119"/>
    </row>
    <row r="15" spans="1:18" ht="13.8" customHeight="1" x14ac:dyDescent="0.25">
      <c r="A15" s="13">
        <v>1980</v>
      </c>
      <c r="B15" s="14">
        <v>1.1342578361715396</v>
      </c>
      <c r="C15" s="15">
        <v>8</v>
      </c>
      <c r="D15" s="16">
        <f t="shared" si="0"/>
        <v>1.0435172092778164</v>
      </c>
      <c r="E15" s="15">
        <v>14.00759012316408</v>
      </c>
      <c r="F15" s="16">
        <f t="shared" si="1"/>
        <v>0.89734559573749961</v>
      </c>
      <c r="G15" s="15">
        <v>61</v>
      </c>
      <c r="H15" s="15">
        <f t="shared" si="7"/>
        <v>0.34996478233762485</v>
      </c>
      <c r="I15" s="15">
        <v>9</v>
      </c>
      <c r="J15" s="17">
        <f t="shared" si="2"/>
        <v>71.922790235934059</v>
      </c>
      <c r="K15" s="16">
        <f t="shared" si="8"/>
        <v>0.31846795192723859</v>
      </c>
      <c r="L15" s="16">
        <f t="shared" si="3"/>
        <v>1.396023898859128E-2</v>
      </c>
      <c r="M15" s="16">
        <f t="shared" si="4"/>
        <v>0.39576579520706845</v>
      </c>
      <c r="N15" s="15">
        <v>27</v>
      </c>
      <c r="O15" s="15">
        <v>107</v>
      </c>
      <c r="P15" s="18">
        <f t="shared" si="5"/>
        <v>9.9866135239166806E-2</v>
      </c>
      <c r="Q15" s="114">
        <f t="shared" si="6"/>
        <v>3.6987457495987705E-3</v>
      </c>
      <c r="R15" s="119"/>
    </row>
    <row r="16" spans="1:18" ht="13.8" customHeight="1" x14ac:dyDescent="0.25">
      <c r="A16" s="19">
        <v>1981</v>
      </c>
      <c r="B16" s="20">
        <v>1.3680283172295034</v>
      </c>
      <c r="C16" s="21">
        <v>8</v>
      </c>
      <c r="D16" s="20">
        <f t="shared" si="0"/>
        <v>1.2585860518511431</v>
      </c>
      <c r="E16" s="21">
        <v>14.00759012316408</v>
      </c>
      <c r="F16" s="20">
        <f t="shared" si="1"/>
        <v>1.0822884763605216</v>
      </c>
      <c r="G16" s="21">
        <v>61</v>
      </c>
      <c r="H16" s="21">
        <f t="shared" si="7"/>
        <v>0.42209250578060342</v>
      </c>
      <c r="I16" s="21">
        <v>9</v>
      </c>
      <c r="J16" s="22">
        <f t="shared" si="2"/>
        <v>71.922790235934059</v>
      </c>
      <c r="K16" s="20">
        <f t="shared" si="8"/>
        <v>0.38410418026034909</v>
      </c>
      <c r="L16" s="20">
        <f t="shared" si="3"/>
        <v>1.6837443518261878E-2</v>
      </c>
      <c r="M16" s="20">
        <f t="shared" si="4"/>
        <v>0.4773331050209651</v>
      </c>
      <c r="N16" s="21">
        <v>27</v>
      </c>
      <c r="O16" s="21">
        <v>107</v>
      </c>
      <c r="P16" s="23">
        <f t="shared" si="5"/>
        <v>0.12044854051930895</v>
      </c>
      <c r="Q16" s="115">
        <f t="shared" si="6"/>
        <v>4.4610570562707017E-3</v>
      </c>
      <c r="R16" s="119"/>
    </row>
    <row r="17" spans="1:18" ht="13.8" customHeight="1" x14ac:dyDescent="0.25">
      <c r="A17" s="19">
        <v>1982</v>
      </c>
      <c r="B17" s="20">
        <v>1.3265112753458406</v>
      </c>
      <c r="C17" s="21">
        <v>8</v>
      </c>
      <c r="D17" s="20">
        <f t="shared" si="0"/>
        <v>1.2203903733181733</v>
      </c>
      <c r="E17" s="21">
        <v>14.00759012316408</v>
      </c>
      <c r="F17" s="20">
        <f t="shared" si="1"/>
        <v>1.0494430919212117</v>
      </c>
      <c r="G17" s="21">
        <v>61</v>
      </c>
      <c r="H17" s="21">
        <f t="shared" si="7"/>
        <v>0.40928280584927246</v>
      </c>
      <c r="I17" s="21">
        <v>9</v>
      </c>
      <c r="J17" s="22">
        <f t="shared" si="2"/>
        <v>71.922790235934059</v>
      </c>
      <c r="K17" s="20">
        <f t="shared" si="8"/>
        <v>0.37244735332283796</v>
      </c>
      <c r="L17" s="20">
        <f t="shared" si="3"/>
        <v>1.6326459323740841E-2</v>
      </c>
      <c r="M17" s="20">
        <f t="shared" si="4"/>
        <v>0.46284695859839098</v>
      </c>
      <c r="N17" s="21">
        <v>27</v>
      </c>
      <c r="O17" s="21">
        <v>107</v>
      </c>
      <c r="P17" s="23">
        <f t="shared" si="5"/>
        <v>0.11679315777716408</v>
      </c>
      <c r="Q17" s="115">
        <f t="shared" si="6"/>
        <v>4.3256725102653361E-3</v>
      </c>
      <c r="R17" s="119"/>
    </row>
    <row r="18" spans="1:18" ht="13.8" customHeight="1" x14ac:dyDescent="0.25">
      <c r="A18" s="19">
        <v>1983</v>
      </c>
      <c r="B18" s="20">
        <v>1.4148104836816655</v>
      </c>
      <c r="C18" s="21">
        <v>8</v>
      </c>
      <c r="D18" s="20">
        <f t="shared" si="0"/>
        <v>1.3016256449871322</v>
      </c>
      <c r="E18" s="21">
        <v>14.00759012316408</v>
      </c>
      <c r="F18" s="20">
        <f t="shared" si="1"/>
        <v>1.1192992596993439</v>
      </c>
      <c r="G18" s="21">
        <v>61</v>
      </c>
      <c r="H18" s="21">
        <f t="shared" si="7"/>
        <v>0.43652671128274401</v>
      </c>
      <c r="I18" s="21">
        <v>9</v>
      </c>
      <c r="J18" s="22">
        <f t="shared" si="2"/>
        <v>71.922790235934059</v>
      </c>
      <c r="K18" s="20">
        <f t="shared" si="8"/>
        <v>0.39723930726729706</v>
      </c>
      <c r="L18" s="20">
        <f t="shared" si="3"/>
        <v>1.7413229907607543E-2</v>
      </c>
      <c r="M18" s="20">
        <f t="shared" si="4"/>
        <v>0.49365636126572005</v>
      </c>
      <c r="N18" s="21">
        <v>27</v>
      </c>
      <c r="O18" s="21">
        <v>107</v>
      </c>
      <c r="P18" s="23">
        <f t="shared" si="5"/>
        <v>0.12456749302966767</v>
      </c>
      <c r="Q18" s="115">
        <f t="shared" si="6"/>
        <v>4.6136108529506543E-3</v>
      </c>
      <c r="R18" s="119"/>
    </row>
    <row r="19" spans="1:18" ht="13.8" customHeight="1" x14ac:dyDescent="0.25">
      <c r="A19" s="19">
        <v>1984</v>
      </c>
      <c r="B19" s="20">
        <v>1.8244283852624095</v>
      </c>
      <c r="C19" s="21">
        <v>8</v>
      </c>
      <c r="D19" s="20">
        <f t="shared" si="0"/>
        <v>1.6784741144414168</v>
      </c>
      <c r="E19" s="21">
        <v>14.00759012316408</v>
      </c>
      <c r="F19" s="20">
        <f t="shared" si="1"/>
        <v>1.4433603401670552</v>
      </c>
      <c r="G19" s="21">
        <v>61</v>
      </c>
      <c r="H19" s="21">
        <f t="shared" si="7"/>
        <v>0.56291053266515156</v>
      </c>
      <c r="I19" s="21">
        <v>9</v>
      </c>
      <c r="J19" s="22">
        <f t="shared" si="2"/>
        <v>71.922790235934059</v>
      </c>
      <c r="K19" s="20">
        <f t="shared" si="8"/>
        <v>0.51224858472528789</v>
      </c>
      <c r="L19" s="20">
        <f t="shared" si="3"/>
        <v>2.2454732481108509E-2</v>
      </c>
      <c r="M19" s="20">
        <f t="shared" si="4"/>
        <v>0.63658043847318568</v>
      </c>
      <c r="N19" s="21">
        <v>27</v>
      </c>
      <c r="O19" s="21">
        <v>107</v>
      </c>
      <c r="P19" s="23">
        <f t="shared" si="5"/>
        <v>0.16063244709136459</v>
      </c>
      <c r="Q19" s="115">
        <f t="shared" si="6"/>
        <v>5.9493498922727631E-3</v>
      </c>
      <c r="R19" s="119"/>
    </row>
    <row r="20" spans="1:18" ht="13.8" customHeight="1" x14ac:dyDescent="0.25">
      <c r="A20" s="19">
        <v>1985</v>
      </c>
      <c r="B20" s="20">
        <v>1.8392559106958644</v>
      </c>
      <c r="C20" s="21">
        <v>8</v>
      </c>
      <c r="D20" s="20">
        <f t="shared" si="0"/>
        <v>1.6921154378401952</v>
      </c>
      <c r="E20" s="21">
        <v>14.00759012316408</v>
      </c>
      <c r="F20" s="20">
        <f t="shared" si="1"/>
        <v>1.4550908428967575</v>
      </c>
      <c r="G20" s="21">
        <v>61</v>
      </c>
      <c r="H20" s="21">
        <f t="shared" si="7"/>
        <v>0.5674854287297354</v>
      </c>
      <c r="I20" s="21">
        <v>9</v>
      </c>
      <c r="J20" s="22">
        <f t="shared" si="2"/>
        <v>71.922790235934059</v>
      </c>
      <c r="K20" s="20">
        <f t="shared" si="8"/>
        <v>0.51641174014405922</v>
      </c>
      <c r="L20" s="20">
        <f t="shared" si="3"/>
        <v>2.2637226965219033E-2</v>
      </c>
      <c r="M20" s="20">
        <f t="shared" si="4"/>
        <v>0.64175406585047701</v>
      </c>
      <c r="N20" s="21">
        <v>27</v>
      </c>
      <c r="O20" s="21">
        <v>107</v>
      </c>
      <c r="P20" s="23">
        <f t="shared" si="5"/>
        <v>0.16193794185012036</v>
      </c>
      <c r="Q20" s="115">
        <f t="shared" si="6"/>
        <v>5.997701550004458E-3</v>
      </c>
      <c r="R20" s="119"/>
    </row>
    <row r="21" spans="1:18" ht="13.8" customHeight="1" x14ac:dyDescent="0.25">
      <c r="A21" s="13">
        <v>1986</v>
      </c>
      <c r="B21" s="14">
        <v>2.1853223132253761</v>
      </c>
      <c r="C21" s="15">
        <v>8</v>
      </c>
      <c r="D21" s="16">
        <f t="shared" si="0"/>
        <v>2.0104965281673461</v>
      </c>
      <c r="E21" s="15">
        <v>14.00759012316408</v>
      </c>
      <c r="F21" s="16">
        <f t="shared" si="1"/>
        <v>1.7288744150612203</v>
      </c>
      <c r="G21" s="15">
        <v>61</v>
      </c>
      <c r="H21" s="15">
        <f t="shared" si="7"/>
        <v>0.67426102187387582</v>
      </c>
      <c r="I21" s="15">
        <v>9</v>
      </c>
      <c r="J21" s="17">
        <f t="shared" si="2"/>
        <v>71.922790235934059</v>
      </c>
      <c r="K21" s="16">
        <f t="shared" si="8"/>
        <v>0.61357752990522696</v>
      </c>
      <c r="L21" s="16">
        <f t="shared" si="3"/>
        <v>2.6896549256119538E-2</v>
      </c>
      <c r="M21" s="16">
        <f t="shared" si="4"/>
        <v>0.76250372313636083</v>
      </c>
      <c r="N21" s="15">
        <v>27</v>
      </c>
      <c r="O21" s="15">
        <v>107</v>
      </c>
      <c r="P21" s="18">
        <f t="shared" si="5"/>
        <v>0.19240748153908172</v>
      </c>
      <c r="Q21" s="114">
        <f t="shared" si="6"/>
        <v>7.1262030199659892E-3</v>
      </c>
      <c r="R21" s="119"/>
    </row>
    <row r="22" spans="1:18" ht="13.8" customHeight="1" x14ac:dyDescent="0.25">
      <c r="A22" s="13">
        <v>1987</v>
      </c>
      <c r="B22" s="14">
        <v>2.1317605970247602</v>
      </c>
      <c r="C22" s="15">
        <v>8</v>
      </c>
      <c r="D22" s="16">
        <f t="shared" si="0"/>
        <v>1.9612197492627794</v>
      </c>
      <c r="E22" s="15">
        <v>14.00759012316408</v>
      </c>
      <c r="F22" s="16">
        <f t="shared" si="1"/>
        <v>1.6865001253715031</v>
      </c>
      <c r="G22" s="15">
        <v>61</v>
      </c>
      <c r="H22" s="15">
        <f t="shared" si="7"/>
        <v>0.65773504889488632</v>
      </c>
      <c r="I22" s="15">
        <v>9</v>
      </c>
      <c r="J22" s="17">
        <f t="shared" si="2"/>
        <v>71.922790235934045</v>
      </c>
      <c r="K22" s="16">
        <f t="shared" si="8"/>
        <v>0.59853889449434661</v>
      </c>
      <c r="L22" s="16">
        <f t="shared" si="3"/>
        <v>2.6237321402491905E-2</v>
      </c>
      <c r="M22" s="16">
        <f t="shared" si="4"/>
        <v>0.74381494309994423</v>
      </c>
      <c r="N22" s="15">
        <v>27</v>
      </c>
      <c r="O22" s="15">
        <v>107</v>
      </c>
      <c r="P22" s="18">
        <f t="shared" si="5"/>
        <v>0.1876916211560607</v>
      </c>
      <c r="Q22" s="114">
        <f t="shared" si="6"/>
        <v>6.9515415242985441E-3</v>
      </c>
      <c r="R22" s="119"/>
    </row>
    <row r="23" spans="1:18" ht="13.8" customHeight="1" x14ac:dyDescent="0.25">
      <c r="A23" s="13">
        <v>1988</v>
      </c>
      <c r="B23" s="14">
        <v>2.1940976487729626</v>
      </c>
      <c r="C23" s="15">
        <v>8</v>
      </c>
      <c r="D23" s="16">
        <f t="shared" si="0"/>
        <v>2.0185698368711256</v>
      </c>
      <c r="E23" s="15">
        <v>14.00759012316408</v>
      </c>
      <c r="F23" s="16">
        <f t="shared" si="1"/>
        <v>1.7358168477723965</v>
      </c>
      <c r="G23" s="15">
        <v>61</v>
      </c>
      <c r="H23" s="15">
        <f t="shared" si="7"/>
        <v>0.67696857063123472</v>
      </c>
      <c r="I23" s="15">
        <v>9</v>
      </c>
      <c r="J23" s="17">
        <f t="shared" si="2"/>
        <v>71.922790235934059</v>
      </c>
      <c r="K23" s="16">
        <f t="shared" si="8"/>
        <v>0.61604139927442358</v>
      </c>
      <c r="L23" s="16">
        <f t="shared" si="3"/>
        <v>2.7004554488741856E-2</v>
      </c>
      <c r="M23" s="16">
        <f t="shared" si="4"/>
        <v>0.7655656174785872</v>
      </c>
      <c r="N23" s="15">
        <v>27</v>
      </c>
      <c r="O23" s="15">
        <v>107</v>
      </c>
      <c r="P23" s="18">
        <f t="shared" si="5"/>
        <v>0.19318010908338182</v>
      </c>
      <c r="Q23" s="114">
        <f t="shared" si="6"/>
        <v>7.1548188549400669E-3</v>
      </c>
      <c r="R23" s="119"/>
    </row>
    <row r="24" spans="1:18" ht="13.8" customHeight="1" x14ac:dyDescent="0.25">
      <c r="A24" s="13">
        <v>1989</v>
      </c>
      <c r="B24" s="14">
        <v>2.311374534045977</v>
      </c>
      <c r="C24" s="15">
        <v>8</v>
      </c>
      <c r="D24" s="16">
        <f t="shared" si="0"/>
        <v>2.1264645713222987</v>
      </c>
      <c r="E24" s="15">
        <v>14.00759012316408</v>
      </c>
      <c r="F24" s="16">
        <f t="shared" si="1"/>
        <v>1.828598130057173</v>
      </c>
      <c r="G24" s="15">
        <v>61</v>
      </c>
      <c r="H24" s="15">
        <f t="shared" si="7"/>
        <v>0.71315327072229739</v>
      </c>
      <c r="I24" s="15">
        <v>9</v>
      </c>
      <c r="J24" s="17">
        <f t="shared" si="2"/>
        <v>71.922790235934059</v>
      </c>
      <c r="K24" s="16">
        <f t="shared" si="8"/>
        <v>0.64896947635729063</v>
      </c>
      <c r="L24" s="16">
        <f t="shared" si="3"/>
        <v>2.8447977045799041E-2</v>
      </c>
      <c r="M24" s="16">
        <f t="shared" si="4"/>
        <v>0.80648592525987983</v>
      </c>
      <c r="N24" s="15">
        <v>27</v>
      </c>
      <c r="O24" s="15">
        <v>107</v>
      </c>
      <c r="P24" s="18">
        <f t="shared" si="5"/>
        <v>0.20350579422445564</v>
      </c>
      <c r="Q24" s="114">
        <f t="shared" si="6"/>
        <v>7.5372516379428019E-3</v>
      </c>
      <c r="R24" s="119"/>
    </row>
    <row r="25" spans="1:18" ht="13.8" customHeight="1" x14ac:dyDescent="0.25">
      <c r="A25" s="13">
        <v>1990</v>
      </c>
      <c r="B25" s="14">
        <v>2.1908432347720401</v>
      </c>
      <c r="C25" s="15">
        <v>8</v>
      </c>
      <c r="D25" s="16">
        <f t="shared" si="0"/>
        <v>2.015575775990277</v>
      </c>
      <c r="E25" s="15">
        <v>14.00759012316408</v>
      </c>
      <c r="F25" s="16">
        <f t="shared" si="1"/>
        <v>1.7332421826677753</v>
      </c>
      <c r="G25" s="15">
        <v>61</v>
      </c>
      <c r="H25" s="15">
        <f t="shared" si="7"/>
        <v>0.67596445124043236</v>
      </c>
      <c r="I25" s="15">
        <v>9</v>
      </c>
      <c r="J25" s="17">
        <f t="shared" si="2"/>
        <v>71.922790235934059</v>
      </c>
      <c r="K25" s="16">
        <f t="shared" si="8"/>
        <v>0.61512765062879349</v>
      </c>
      <c r="L25" s="16">
        <f t="shared" si="3"/>
        <v>2.6964499753590946E-2</v>
      </c>
      <c r="M25" s="16">
        <f t="shared" si="4"/>
        <v>0.7644300857644265</v>
      </c>
      <c r="N25" s="15">
        <v>27</v>
      </c>
      <c r="O25" s="15">
        <v>107</v>
      </c>
      <c r="P25" s="18">
        <f t="shared" si="5"/>
        <v>0.19289357304335997</v>
      </c>
      <c r="Q25" s="114">
        <f t="shared" si="6"/>
        <v>7.1442064090133321E-3</v>
      </c>
      <c r="R25" s="119"/>
    </row>
    <row r="26" spans="1:18" ht="13.8" customHeight="1" x14ac:dyDescent="0.25">
      <c r="A26" s="19">
        <v>1991</v>
      </c>
      <c r="B26" s="20">
        <v>1.9515331784309629</v>
      </c>
      <c r="C26" s="21">
        <v>8</v>
      </c>
      <c r="D26" s="20">
        <f t="shared" si="0"/>
        <v>1.7954105241564857</v>
      </c>
      <c r="E26" s="21">
        <v>14.00759012316408</v>
      </c>
      <c r="F26" s="20">
        <f t="shared" si="1"/>
        <v>1.5439167769044935</v>
      </c>
      <c r="G26" s="21">
        <v>61</v>
      </c>
      <c r="H26" s="21">
        <f t="shared" si="7"/>
        <v>0.60212754299275251</v>
      </c>
      <c r="I26" s="21">
        <v>9</v>
      </c>
      <c r="J26" s="22">
        <f t="shared" si="2"/>
        <v>71.922790235934059</v>
      </c>
      <c r="K26" s="20">
        <f t="shared" si="8"/>
        <v>0.54793606412340479</v>
      </c>
      <c r="L26" s="20">
        <f t="shared" si="3"/>
        <v>2.40191151396561E-2</v>
      </c>
      <c r="M26" s="20">
        <f t="shared" si="4"/>
        <v>0.68092990465168057</v>
      </c>
      <c r="N26" s="21">
        <v>27</v>
      </c>
      <c r="O26" s="21">
        <v>107</v>
      </c>
      <c r="P26" s="23">
        <f t="shared" si="5"/>
        <v>0.17182343388406893</v>
      </c>
      <c r="Q26" s="115">
        <f t="shared" si="6"/>
        <v>6.3638308845951454E-3</v>
      </c>
      <c r="R26" s="119"/>
    </row>
    <row r="27" spans="1:18" ht="13.8" customHeight="1" x14ac:dyDescent="0.25">
      <c r="A27" s="19">
        <v>1992</v>
      </c>
      <c r="B27" s="20">
        <v>1.8073602341821922</v>
      </c>
      <c r="C27" s="21">
        <v>8</v>
      </c>
      <c r="D27" s="20">
        <f t="shared" si="0"/>
        <v>1.6627714154476168</v>
      </c>
      <c r="E27" s="21">
        <v>14.00759012316408</v>
      </c>
      <c r="F27" s="20">
        <f t="shared" si="1"/>
        <v>1.4298572108865808</v>
      </c>
      <c r="G27" s="21">
        <v>61</v>
      </c>
      <c r="H27" s="21">
        <f t="shared" si="7"/>
        <v>0.55764431224576649</v>
      </c>
      <c r="I27" s="21">
        <v>9</v>
      </c>
      <c r="J27" s="22">
        <f t="shared" si="2"/>
        <v>71.922790235934059</v>
      </c>
      <c r="K27" s="20">
        <f t="shared" si="8"/>
        <v>0.5074563241436475</v>
      </c>
      <c r="L27" s="20">
        <f t="shared" si="3"/>
        <v>2.2244660784379068E-2</v>
      </c>
      <c r="M27" s="20">
        <f t="shared" si="4"/>
        <v>0.63062501090675438</v>
      </c>
      <c r="N27" s="21">
        <v>27</v>
      </c>
      <c r="O27" s="21">
        <v>107</v>
      </c>
      <c r="P27" s="23">
        <f t="shared" si="5"/>
        <v>0.15912967564936795</v>
      </c>
      <c r="Q27" s="115">
        <f t="shared" si="6"/>
        <v>5.8936916907173309E-3</v>
      </c>
      <c r="R27" s="119"/>
    </row>
    <row r="28" spans="1:18" ht="13.8" customHeight="1" x14ac:dyDescent="0.25">
      <c r="A28" s="19">
        <v>1993</v>
      </c>
      <c r="B28" s="20">
        <v>2.0906418704731902</v>
      </c>
      <c r="C28" s="21">
        <v>8</v>
      </c>
      <c r="D28" s="20">
        <f t="shared" si="0"/>
        <v>1.923390520835335</v>
      </c>
      <c r="E28" s="21">
        <v>14.00759012316408</v>
      </c>
      <c r="F28" s="20">
        <f t="shared" si="1"/>
        <v>1.6539698602089306</v>
      </c>
      <c r="G28" s="21">
        <v>61</v>
      </c>
      <c r="H28" s="21">
        <f t="shared" si="7"/>
        <v>0.64504824548148298</v>
      </c>
      <c r="I28" s="21">
        <v>9</v>
      </c>
      <c r="J28" s="22">
        <f t="shared" si="2"/>
        <v>71.922790235934059</v>
      </c>
      <c r="K28" s="20">
        <f t="shared" si="8"/>
        <v>0.5869939033881495</v>
      </c>
      <c r="L28" s="20">
        <f t="shared" si="3"/>
        <v>2.5731239600576418E-2</v>
      </c>
      <c r="M28" s="20">
        <f t="shared" si="4"/>
        <v>0.72946777705654109</v>
      </c>
      <c r="N28" s="21">
        <v>27</v>
      </c>
      <c r="O28" s="21">
        <v>107</v>
      </c>
      <c r="P28" s="23">
        <f t="shared" si="5"/>
        <v>0.18407130822922066</v>
      </c>
      <c r="Q28" s="115">
        <f t="shared" si="6"/>
        <v>6.8174558603415055E-3</v>
      </c>
      <c r="R28" s="119"/>
    </row>
    <row r="29" spans="1:18" ht="13.8" customHeight="1" x14ac:dyDescent="0.25">
      <c r="A29" s="19">
        <v>1994</v>
      </c>
      <c r="B29" s="20">
        <v>2.021363822712158</v>
      </c>
      <c r="C29" s="21">
        <v>8</v>
      </c>
      <c r="D29" s="20">
        <f t="shared" si="0"/>
        <v>1.8596547168951854</v>
      </c>
      <c r="E29" s="21">
        <v>14.00759012316408</v>
      </c>
      <c r="F29" s="20">
        <f t="shared" si="1"/>
        <v>1.5991619064464204</v>
      </c>
      <c r="G29" s="21">
        <v>61</v>
      </c>
      <c r="H29" s="21">
        <f t="shared" si="7"/>
        <v>0.62367314351410397</v>
      </c>
      <c r="I29" s="21">
        <v>9</v>
      </c>
      <c r="J29" s="22">
        <f t="shared" si="2"/>
        <v>71.922790235934059</v>
      </c>
      <c r="K29" s="20">
        <f t="shared" si="8"/>
        <v>0.56754256059783459</v>
      </c>
      <c r="L29" s="20">
        <f t="shared" si="3"/>
        <v>2.4878577998809187E-2</v>
      </c>
      <c r="M29" s="20">
        <f t="shared" si="4"/>
        <v>0.705295246977241</v>
      </c>
      <c r="N29" s="21">
        <v>27</v>
      </c>
      <c r="O29" s="21">
        <v>107</v>
      </c>
      <c r="P29" s="23">
        <f t="shared" si="5"/>
        <v>0.17797169783537856</v>
      </c>
      <c r="Q29" s="115">
        <f t="shared" si="6"/>
        <v>6.5915443642732803E-3</v>
      </c>
      <c r="R29" s="119"/>
    </row>
    <row r="30" spans="1:18" ht="13.8" customHeight="1" x14ac:dyDescent="0.25">
      <c r="A30" s="19">
        <v>1995</v>
      </c>
      <c r="B30" s="20">
        <v>1.6371732875144902</v>
      </c>
      <c r="C30" s="21">
        <v>8</v>
      </c>
      <c r="D30" s="20">
        <f t="shared" si="0"/>
        <v>1.506199424513331</v>
      </c>
      <c r="E30" s="21">
        <v>14.00759012316408</v>
      </c>
      <c r="F30" s="20">
        <f t="shared" si="1"/>
        <v>1.2952171826900474</v>
      </c>
      <c r="G30" s="21">
        <v>61</v>
      </c>
      <c r="H30" s="21">
        <f t="shared" si="7"/>
        <v>0.50513470124911852</v>
      </c>
      <c r="I30" s="21">
        <v>9</v>
      </c>
      <c r="J30" s="22">
        <f t="shared" si="2"/>
        <v>71.922790235934059</v>
      </c>
      <c r="K30" s="20">
        <f t="shared" si="8"/>
        <v>0.45967257813669787</v>
      </c>
      <c r="L30" s="20">
        <f t="shared" si="3"/>
        <v>2.0150030822430592E-2</v>
      </c>
      <c r="M30" s="20">
        <f t="shared" si="4"/>
        <v>0.57124329880049607</v>
      </c>
      <c r="N30" s="21">
        <v>27</v>
      </c>
      <c r="O30" s="21">
        <v>107</v>
      </c>
      <c r="P30" s="23">
        <f t="shared" si="5"/>
        <v>0.14414550530479808</v>
      </c>
      <c r="Q30" s="115">
        <f t="shared" si="6"/>
        <v>5.338722418696225E-3</v>
      </c>
      <c r="R30" s="119"/>
    </row>
    <row r="31" spans="1:18" ht="13.8" customHeight="1" x14ac:dyDescent="0.25">
      <c r="A31" s="13">
        <v>1996</v>
      </c>
      <c r="B31" s="14">
        <v>1.7210114697015209</v>
      </c>
      <c r="C31" s="15">
        <v>8</v>
      </c>
      <c r="D31" s="16">
        <f t="shared" si="0"/>
        <v>1.5833305521253993</v>
      </c>
      <c r="E31" s="15">
        <v>14.00759012316408</v>
      </c>
      <c r="F31" s="16">
        <f t="shared" si="1"/>
        <v>1.3615440980888427</v>
      </c>
      <c r="G31" s="15">
        <v>61</v>
      </c>
      <c r="H31" s="15">
        <f t="shared" si="7"/>
        <v>0.53100219825464867</v>
      </c>
      <c r="I31" s="15">
        <v>9</v>
      </c>
      <c r="J31" s="17">
        <f t="shared" si="2"/>
        <v>71.922790235934059</v>
      </c>
      <c r="K31" s="16">
        <f t="shared" si="8"/>
        <v>0.48321200041173029</v>
      </c>
      <c r="L31" s="16">
        <f t="shared" si="3"/>
        <v>2.1181895908459411E-2</v>
      </c>
      <c r="M31" s="16">
        <f t="shared" si="4"/>
        <v>0.60049615805687007</v>
      </c>
      <c r="N31" s="15">
        <v>27</v>
      </c>
      <c r="O31" s="15">
        <v>107</v>
      </c>
      <c r="P31" s="18">
        <f t="shared" si="5"/>
        <v>0.15152706792089243</v>
      </c>
      <c r="Q31" s="114">
        <f t="shared" si="6"/>
        <v>5.6121136266997201E-3</v>
      </c>
      <c r="R31" s="119"/>
    </row>
    <row r="32" spans="1:18" ht="13.8" customHeight="1" x14ac:dyDescent="0.25">
      <c r="A32" s="13">
        <v>1997</v>
      </c>
      <c r="B32" s="14">
        <v>1.7654042328662718</v>
      </c>
      <c r="C32" s="15">
        <v>8</v>
      </c>
      <c r="D32" s="16">
        <f t="shared" si="0"/>
        <v>1.6241718942369701</v>
      </c>
      <c r="E32" s="15">
        <v>14.00759012316408</v>
      </c>
      <c r="F32" s="16">
        <f t="shared" si="1"/>
        <v>1.3966645523966252</v>
      </c>
      <c r="G32" s="15">
        <v>61</v>
      </c>
      <c r="H32" s="15">
        <f t="shared" si="7"/>
        <v>0.54469917543468382</v>
      </c>
      <c r="I32" s="15">
        <v>9</v>
      </c>
      <c r="J32" s="17">
        <f t="shared" si="2"/>
        <v>71.922790235934059</v>
      </c>
      <c r="K32" s="16">
        <f t="shared" si="8"/>
        <v>0.49567624964556228</v>
      </c>
      <c r="L32" s="16">
        <f t="shared" si="3"/>
        <v>2.1728273957065745E-2</v>
      </c>
      <c r="M32" s="16">
        <f t="shared" si="4"/>
        <v>0.61598570254583529</v>
      </c>
      <c r="N32" s="15">
        <v>27</v>
      </c>
      <c r="O32" s="15">
        <v>107</v>
      </c>
      <c r="P32" s="18">
        <f t="shared" si="5"/>
        <v>0.15543564456764067</v>
      </c>
      <c r="Q32" s="114">
        <f t="shared" si="6"/>
        <v>5.7568757247274324E-3</v>
      </c>
      <c r="R32" s="119"/>
    </row>
    <row r="33" spans="1:18" ht="13.8" customHeight="1" x14ac:dyDescent="0.25">
      <c r="A33" s="13">
        <v>1998</v>
      </c>
      <c r="B33" s="14">
        <v>1.4588124513336833</v>
      </c>
      <c r="C33" s="15">
        <v>8</v>
      </c>
      <c r="D33" s="16">
        <f t="shared" si="0"/>
        <v>1.3421074552269887</v>
      </c>
      <c r="E33" s="15">
        <v>14.00759012316408</v>
      </c>
      <c r="F33" s="16">
        <f t="shared" si="1"/>
        <v>1.1541105438863641</v>
      </c>
      <c r="G33" s="15">
        <v>61</v>
      </c>
      <c r="H33" s="15">
        <f t="shared" si="7"/>
        <v>0.4501031121156821</v>
      </c>
      <c r="I33" s="15">
        <v>9</v>
      </c>
      <c r="J33" s="17">
        <f t="shared" si="2"/>
        <v>71.922790235934059</v>
      </c>
      <c r="K33" s="16">
        <f t="shared" si="8"/>
        <v>0.40959383202527072</v>
      </c>
      <c r="L33" s="16">
        <f t="shared" si="3"/>
        <v>1.795479811617625E-2</v>
      </c>
      <c r="M33" s="16">
        <f t="shared" si="4"/>
        <v>0.50900954919453856</v>
      </c>
      <c r="N33" s="15">
        <v>27</v>
      </c>
      <c r="O33" s="15">
        <v>107</v>
      </c>
      <c r="P33" s="18">
        <f t="shared" si="5"/>
        <v>0.12844166194628542</v>
      </c>
      <c r="Q33" s="114">
        <f t="shared" si="6"/>
        <v>4.757098590603164E-3</v>
      </c>
      <c r="R33" s="119"/>
    </row>
    <row r="34" spans="1:18" ht="13.8" customHeight="1" x14ac:dyDescent="0.25">
      <c r="A34" s="13">
        <v>1999</v>
      </c>
      <c r="B34" s="14">
        <v>1.764442614439929</v>
      </c>
      <c r="C34" s="15">
        <v>8</v>
      </c>
      <c r="D34" s="16">
        <f t="shared" si="0"/>
        <v>1.6232872052847347</v>
      </c>
      <c r="E34" s="15">
        <v>14.00759012316408</v>
      </c>
      <c r="F34" s="16">
        <f t="shared" si="1"/>
        <v>1.3959037870466839</v>
      </c>
      <c r="G34" s="15">
        <v>61</v>
      </c>
      <c r="H34" s="15">
        <f t="shared" si="7"/>
        <v>0.54440247694820665</v>
      </c>
      <c r="I34" s="15">
        <v>9</v>
      </c>
      <c r="J34" s="17">
        <f t="shared" si="2"/>
        <v>71.922790235934059</v>
      </c>
      <c r="K34" s="16">
        <f t="shared" si="8"/>
        <v>0.49540625402286803</v>
      </c>
      <c r="L34" s="16">
        <f t="shared" si="3"/>
        <v>2.1716438532509284E-2</v>
      </c>
      <c r="M34" s="16">
        <f t="shared" si="4"/>
        <v>0.61565017417737189</v>
      </c>
      <c r="N34" s="15">
        <v>27</v>
      </c>
      <c r="O34" s="15">
        <v>107</v>
      </c>
      <c r="P34" s="18">
        <f t="shared" si="5"/>
        <v>0.1553509785307387</v>
      </c>
      <c r="Q34" s="114">
        <f t="shared" si="6"/>
        <v>5.7537399455829148E-3</v>
      </c>
      <c r="R34" s="119"/>
    </row>
    <row r="35" spans="1:18" ht="13.8" customHeight="1" x14ac:dyDescent="0.25">
      <c r="A35" s="13">
        <v>2000</v>
      </c>
      <c r="B35" s="14">
        <v>1.7370173654407988</v>
      </c>
      <c r="C35" s="15">
        <v>8</v>
      </c>
      <c r="D35" s="16">
        <f t="shared" si="0"/>
        <v>1.5980559762055349</v>
      </c>
      <c r="E35" s="15">
        <v>14.00759012316408</v>
      </c>
      <c r="F35" s="16">
        <f t="shared" si="1"/>
        <v>1.374206845119935</v>
      </c>
      <c r="G35" s="15">
        <v>61</v>
      </c>
      <c r="H35" s="15">
        <f t="shared" si="7"/>
        <v>0.53594066959677455</v>
      </c>
      <c r="I35" s="15">
        <v>9</v>
      </c>
      <c r="J35" s="17">
        <f t="shared" si="2"/>
        <v>71.922790235934059</v>
      </c>
      <c r="K35" s="16">
        <f t="shared" si="8"/>
        <v>0.48770600933306485</v>
      </c>
      <c r="L35" s="16">
        <f t="shared" si="3"/>
        <v>2.1378893559805583E-2</v>
      </c>
      <c r="M35" s="16">
        <f t="shared" si="4"/>
        <v>0.6060809429737084</v>
      </c>
      <c r="N35" s="15">
        <v>27</v>
      </c>
      <c r="O35" s="15">
        <v>107</v>
      </c>
      <c r="P35" s="18">
        <f t="shared" si="5"/>
        <v>0.15293631271299185</v>
      </c>
      <c r="Q35" s="114">
        <f t="shared" si="6"/>
        <v>5.6643078782589572E-3</v>
      </c>
      <c r="R35" s="119"/>
    </row>
    <row r="36" spans="1:18" ht="13.8" customHeight="1" x14ac:dyDescent="0.25">
      <c r="A36" s="19">
        <v>2001</v>
      </c>
      <c r="B36" s="20">
        <v>1.5193312972345965</v>
      </c>
      <c r="C36" s="21">
        <v>8</v>
      </c>
      <c r="D36" s="20">
        <f t="shared" si="0"/>
        <v>1.3977847934558287</v>
      </c>
      <c r="E36" s="21">
        <v>14.00759012316408</v>
      </c>
      <c r="F36" s="20">
        <f t="shared" si="1"/>
        <v>1.2019888287846205</v>
      </c>
      <c r="G36" s="21">
        <v>61</v>
      </c>
      <c r="H36" s="21">
        <f t="shared" si="7"/>
        <v>0.46877564322600207</v>
      </c>
      <c r="I36" s="21">
        <v>9</v>
      </c>
      <c r="J36" s="22">
        <f t="shared" si="2"/>
        <v>71.922790235934059</v>
      </c>
      <c r="K36" s="20">
        <f t="shared" si="8"/>
        <v>0.42658583533566186</v>
      </c>
      <c r="L36" s="20">
        <f t="shared" si="3"/>
        <v>1.8699653055809836E-2</v>
      </c>
      <c r="M36" s="20">
        <f t="shared" si="4"/>
        <v>0.53012581430568095</v>
      </c>
      <c r="N36" s="21">
        <v>27</v>
      </c>
      <c r="O36" s="21">
        <v>107</v>
      </c>
      <c r="P36" s="23">
        <f t="shared" si="5"/>
        <v>0.13377006529208771</v>
      </c>
      <c r="Q36" s="115">
        <f t="shared" si="6"/>
        <v>4.954446862669915E-3</v>
      </c>
      <c r="R36" s="119"/>
    </row>
    <row r="37" spans="1:18" ht="13.8" customHeight="1" x14ac:dyDescent="0.25">
      <c r="A37" s="19">
        <v>2002</v>
      </c>
      <c r="B37" s="20">
        <v>1.4253419549547413</v>
      </c>
      <c r="C37" s="21">
        <v>8</v>
      </c>
      <c r="D37" s="20">
        <f t="shared" si="0"/>
        <v>1.3113145985583619</v>
      </c>
      <c r="E37" s="21">
        <v>14.00759012316408</v>
      </c>
      <c r="F37" s="20">
        <f t="shared" si="1"/>
        <v>1.1276310243670919</v>
      </c>
      <c r="G37" s="21">
        <v>61</v>
      </c>
      <c r="H37" s="21">
        <f t="shared" si="7"/>
        <v>0.43977609950316587</v>
      </c>
      <c r="I37" s="21">
        <v>9</v>
      </c>
      <c r="J37" s="22">
        <f t="shared" si="2"/>
        <v>71.922790235934059</v>
      </c>
      <c r="K37" s="20">
        <f t="shared" si="8"/>
        <v>0.40019625054788094</v>
      </c>
      <c r="L37" s="20">
        <f t="shared" si="3"/>
        <v>1.7542849339085193E-2</v>
      </c>
      <c r="M37" s="20">
        <f t="shared" si="4"/>
        <v>0.49733100733839569</v>
      </c>
      <c r="N37" s="21">
        <v>27</v>
      </c>
      <c r="O37" s="21">
        <v>107</v>
      </c>
      <c r="P37" s="23">
        <f t="shared" si="5"/>
        <v>0.12549474016950171</v>
      </c>
      <c r="Q37" s="115">
        <f t="shared" si="6"/>
        <v>4.6479533396111749E-3</v>
      </c>
      <c r="R37" s="119"/>
    </row>
    <row r="38" spans="1:18" ht="13.8" customHeight="1" x14ac:dyDescent="0.25">
      <c r="A38" s="19">
        <v>2003</v>
      </c>
      <c r="B38" s="20">
        <v>1.5592271237092605</v>
      </c>
      <c r="C38" s="21">
        <v>8</v>
      </c>
      <c r="D38" s="20">
        <f t="shared" si="0"/>
        <v>1.4344889538125196</v>
      </c>
      <c r="E38" s="21">
        <v>14.00759012316408</v>
      </c>
      <c r="F38" s="20">
        <f t="shared" si="1"/>
        <v>1.2335516208003974</v>
      </c>
      <c r="G38" s="21">
        <v>61</v>
      </c>
      <c r="H38" s="21">
        <f t="shared" si="7"/>
        <v>0.48108513211215498</v>
      </c>
      <c r="I38" s="21">
        <v>9</v>
      </c>
      <c r="J38" s="22">
        <f t="shared" si="2"/>
        <v>71.922790235934059</v>
      </c>
      <c r="K38" s="20">
        <f t="shared" si="8"/>
        <v>0.43778747022206105</v>
      </c>
      <c r="L38" s="20">
        <f t="shared" si="3"/>
        <v>1.9190683626172537E-2</v>
      </c>
      <c r="M38" s="20">
        <f t="shared" si="4"/>
        <v>0.5440462854601783</v>
      </c>
      <c r="N38" s="21">
        <v>27</v>
      </c>
      <c r="O38" s="21">
        <v>107</v>
      </c>
      <c r="P38" s="23">
        <f t="shared" si="5"/>
        <v>0.13728270754602631</v>
      </c>
      <c r="Q38" s="115">
        <f t="shared" si="6"/>
        <v>5.0845447239269001E-3</v>
      </c>
      <c r="R38" s="119"/>
    </row>
    <row r="39" spans="1:18" ht="13.8" customHeight="1" x14ac:dyDescent="0.25">
      <c r="A39" s="19">
        <v>2004</v>
      </c>
      <c r="B39" s="20">
        <v>1.559213112779376</v>
      </c>
      <c r="C39" s="21">
        <v>8</v>
      </c>
      <c r="D39" s="20">
        <f t="shared" si="0"/>
        <v>1.434476063757026</v>
      </c>
      <c r="E39" s="21">
        <v>14.00759012316408</v>
      </c>
      <c r="F39" s="20">
        <f t="shared" si="1"/>
        <v>1.2335405363310439</v>
      </c>
      <c r="G39" s="21">
        <v>61</v>
      </c>
      <c r="H39" s="21">
        <f t="shared" si="7"/>
        <v>0.48108080916910712</v>
      </c>
      <c r="I39" s="21">
        <v>9</v>
      </c>
      <c r="J39" s="22">
        <f t="shared" si="2"/>
        <v>71.922790235934059</v>
      </c>
      <c r="K39" s="20">
        <f t="shared" si="8"/>
        <v>0.43778353634388745</v>
      </c>
      <c r="L39" s="20">
        <f t="shared" si="3"/>
        <v>1.9190511182197806E-2</v>
      </c>
      <c r="M39" s="20">
        <f t="shared" si="4"/>
        <v>0.54404139675971663</v>
      </c>
      <c r="N39" s="21">
        <v>27</v>
      </c>
      <c r="O39" s="21">
        <v>107</v>
      </c>
      <c r="P39" s="23">
        <f t="shared" si="5"/>
        <v>0.13728147394871354</v>
      </c>
      <c r="Q39" s="115">
        <f t="shared" si="6"/>
        <v>5.0844990351375388E-3</v>
      </c>
      <c r="R39" s="119"/>
    </row>
    <row r="40" spans="1:18" ht="13.8" customHeight="1" x14ac:dyDescent="0.25">
      <c r="A40" s="19">
        <v>2005</v>
      </c>
      <c r="B40" s="20">
        <v>1.7506484070143222</v>
      </c>
      <c r="C40" s="21">
        <v>8</v>
      </c>
      <c r="D40" s="20">
        <f t="shared" si="0"/>
        <v>1.6105965344531765</v>
      </c>
      <c r="E40" s="21">
        <v>14.00759012316408</v>
      </c>
      <c r="F40" s="20">
        <f t="shared" si="1"/>
        <v>1.3849907733690905</v>
      </c>
      <c r="G40" s="21">
        <v>61</v>
      </c>
      <c r="H40" s="21">
        <f t="shared" si="7"/>
        <v>0.54014640161394534</v>
      </c>
      <c r="I40" s="21">
        <v>9</v>
      </c>
      <c r="J40" s="22">
        <f t="shared" si="2"/>
        <v>71.922790235934059</v>
      </c>
      <c r="K40" s="20">
        <f t="shared" si="8"/>
        <v>0.49153322546869027</v>
      </c>
      <c r="L40" s="20">
        <f t="shared" si="3"/>
        <v>2.1546661938353546E-2</v>
      </c>
      <c r="M40" s="20">
        <f t="shared" si="4"/>
        <v>0.61083709262135377</v>
      </c>
      <c r="N40" s="21">
        <v>27</v>
      </c>
      <c r="O40" s="21">
        <v>107</v>
      </c>
      <c r="P40" s="23">
        <f t="shared" si="5"/>
        <v>0.1541364626240799</v>
      </c>
      <c r="Q40" s="115">
        <f t="shared" si="6"/>
        <v>5.7087578749659227E-3</v>
      </c>
      <c r="R40" s="119"/>
    </row>
    <row r="41" spans="1:18" ht="13.8" customHeight="1" x14ac:dyDescent="0.25">
      <c r="A41" s="13">
        <v>2006</v>
      </c>
      <c r="B41" s="14">
        <v>1.6973812319620178</v>
      </c>
      <c r="C41" s="15">
        <v>8</v>
      </c>
      <c r="D41" s="16">
        <f t="shared" si="0"/>
        <v>1.5615907334050565</v>
      </c>
      <c r="E41" s="15">
        <v>14.00759012316408</v>
      </c>
      <c r="F41" s="16">
        <f t="shared" si="1"/>
        <v>1.3428495040683643</v>
      </c>
      <c r="G41" s="15">
        <v>61</v>
      </c>
      <c r="H41" s="15">
        <f t="shared" si="7"/>
        <v>0.5237113065866621</v>
      </c>
      <c r="I41" s="15">
        <v>9</v>
      </c>
      <c r="J41" s="17">
        <f t="shared" si="2"/>
        <v>71.922790235934059</v>
      </c>
      <c r="K41" s="16">
        <f t="shared" si="8"/>
        <v>0.47657728899386254</v>
      </c>
      <c r="L41" s="16">
        <f t="shared" si="3"/>
        <v>2.0891059243566577E-2</v>
      </c>
      <c r="M41" s="16">
        <f t="shared" si="4"/>
        <v>0.59225108402549065</v>
      </c>
      <c r="N41" s="15">
        <v>27</v>
      </c>
      <c r="O41" s="15">
        <v>107</v>
      </c>
      <c r="P41" s="18">
        <f t="shared" si="5"/>
        <v>0.14944653522138551</v>
      </c>
      <c r="Q41" s="114">
        <f t="shared" si="6"/>
        <v>5.5350568600513149E-3</v>
      </c>
      <c r="R41" s="119"/>
    </row>
    <row r="42" spans="1:18" ht="13.8" customHeight="1" x14ac:dyDescent="0.25">
      <c r="A42" s="13">
        <v>2007</v>
      </c>
      <c r="B42" s="14">
        <v>1.6802089723227003</v>
      </c>
      <c r="C42" s="15">
        <v>8</v>
      </c>
      <c r="D42" s="16">
        <f t="shared" si="0"/>
        <v>1.5457922545368843</v>
      </c>
      <c r="E42" s="15">
        <v>14.670565286223834</v>
      </c>
      <c r="F42" s="16">
        <f t="shared" si="1"/>
        <v>1.3190157926456594</v>
      </c>
      <c r="G42" s="15">
        <v>61</v>
      </c>
      <c r="H42" s="15">
        <f t="shared" si="7"/>
        <v>0.51441615913180716</v>
      </c>
      <c r="I42" s="15">
        <v>9</v>
      </c>
      <c r="J42" s="17">
        <f t="shared" si="2"/>
        <v>72.139256930474374</v>
      </c>
      <c r="K42" s="16">
        <f t="shared" si="8"/>
        <v>0.4681187048099445</v>
      </c>
      <c r="L42" s="16">
        <f t="shared" si="3"/>
        <v>2.0520271991668799E-2</v>
      </c>
      <c r="M42" s="16">
        <f t="shared" si="4"/>
        <v>0.58173945082781464</v>
      </c>
      <c r="N42" s="15">
        <v>27</v>
      </c>
      <c r="O42" s="15">
        <v>107</v>
      </c>
      <c r="P42" s="18">
        <f t="shared" si="5"/>
        <v>0.14679406703131773</v>
      </c>
      <c r="Q42" s="114">
        <f t="shared" si="6"/>
        <v>5.4368172974562116E-3</v>
      </c>
      <c r="R42" s="119"/>
    </row>
    <row r="43" spans="1:18" ht="13.8" customHeight="1" x14ac:dyDescent="0.25">
      <c r="A43" s="13">
        <v>2008</v>
      </c>
      <c r="B43" s="14">
        <v>1.5722572238050661</v>
      </c>
      <c r="C43" s="15">
        <v>8</v>
      </c>
      <c r="D43" s="16">
        <f t="shared" si="0"/>
        <v>1.4464766459006608</v>
      </c>
      <c r="E43" s="15">
        <v>15.333540449283587</v>
      </c>
      <c r="F43" s="16">
        <f t="shared" si="1"/>
        <v>1.2246805643120424</v>
      </c>
      <c r="G43" s="15">
        <v>61</v>
      </c>
      <c r="H43" s="15">
        <f t="shared" si="7"/>
        <v>0.47762542008169651</v>
      </c>
      <c r="I43" s="15">
        <v>9</v>
      </c>
      <c r="J43" s="17">
        <f t="shared" si="2"/>
        <v>72.35572362501469</v>
      </c>
      <c r="K43" s="16">
        <f t="shared" si="8"/>
        <v>0.43463913227434381</v>
      </c>
      <c r="L43" s="16">
        <f t="shared" si="3"/>
        <v>1.9052674291478083E-2</v>
      </c>
      <c r="M43" s="16">
        <f t="shared" si="4"/>
        <v>0.54013378982625793</v>
      </c>
      <c r="N43" s="15">
        <v>27</v>
      </c>
      <c r="O43" s="15">
        <v>107</v>
      </c>
      <c r="P43" s="18">
        <f t="shared" si="5"/>
        <v>0.13629544229260715</v>
      </c>
      <c r="Q43" s="114">
        <f t="shared" si="6"/>
        <v>5.0479793441706349E-3</v>
      </c>
      <c r="R43" s="119"/>
    </row>
    <row r="44" spans="1:18" ht="13.8" customHeight="1" x14ac:dyDescent="0.25">
      <c r="A44" s="13">
        <v>2009</v>
      </c>
      <c r="B44" s="14">
        <v>1.7329623929120523</v>
      </c>
      <c r="C44" s="15">
        <v>8</v>
      </c>
      <c r="D44" s="16">
        <f t="shared" si="0"/>
        <v>1.5943254014790882</v>
      </c>
      <c r="E44" s="15">
        <v>15.996515612343341</v>
      </c>
      <c r="F44" s="16">
        <f t="shared" si="1"/>
        <v>1.3392888897199302</v>
      </c>
      <c r="G44" s="15">
        <v>61</v>
      </c>
      <c r="H44" s="15">
        <f t="shared" si="7"/>
        <v>0.52232266699077279</v>
      </c>
      <c r="I44" s="15">
        <v>9</v>
      </c>
      <c r="J44" s="17">
        <f t="shared" si="2"/>
        <v>72.572190319555006</v>
      </c>
      <c r="K44" s="16">
        <f t="shared" si="8"/>
        <v>0.47531362696160323</v>
      </c>
      <c r="L44" s="16">
        <f t="shared" si="3"/>
        <v>2.0835665839412744E-2</v>
      </c>
      <c r="M44" s="16">
        <f t="shared" si="4"/>
        <v>0.59068070871443157</v>
      </c>
      <c r="N44" s="15">
        <v>27</v>
      </c>
      <c r="O44" s="15">
        <v>107</v>
      </c>
      <c r="P44" s="18">
        <f t="shared" si="5"/>
        <v>0.14905027229242668</v>
      </c>
      <c r="Q44" s="114">
        <f t="shared" si="6"/>
        <v>5.5203804552750617E-3</v>
      </c>
      <c r="R44" s="119"/>
    </row>
    <row r="45" spans="1:18" ht="13.8" customHeight="1" x14ac:dyDescent="0.25">
      <c r="A45" s="13">
        <v>2010</v>
      </c>
      <c r="B45" s="14">
        <v>1.334243190780587</v>
      </c>
      <c r="C45" s="15">
        <v>8</v>
      </c>
      <c r="D45" s="16">
        <f t="shared" si="0"/>
        <v>1.22750373551814</v>
      </c>
      <c r="E45" s="15">
        <v>16.659490775403093</v>
      </c>
      <c r="F45" s="16">
        <f t="shared" si="1"/>
        <v>1.023007863931767</v>
      </c>
      <c r="G45" s="15">
        <v>61</v>
      </c>
      <c r="H45" s="15">
        <f t="shared" si="7"/>
        <v>0.39897306693338908</v>
      </c>
      <c r="I45" s="15">
        <v>9</v>
      </c>
      <c r="J45" s="17">
        <f t="shared" si="2"/>
        <v>72.788657014095321</v>
      </c>
      <c r="K45" s="16">
        <f t="shared" si="8"/>
        <v>0.36306549090938406</v>
      </c>
      <c r="L45" s="16">
        <f t="shared" si="3"/>
        <v>1.5915199601507245E-2</v>
      </c>
      <c r="M45" s="16">
        <f t="shared" si="4"/>
        <v>0.45118795110292964</v>
      </c>
      <c r="N45" s="15">
        <v>27</v>
      </c>
      <c r="O45" s="15">
        <v>107</v>
      </c>
      <c r="P45" s="18">
        <f t="shared" si="5"/>
        <v>0.11385116523158038</v>
      </c>
      <c r="Q45" s="114">
        <f t="shared" si="6"/>
        <v>4.2167098233918659E-3</v>
      </c>
      <c r="R45" s="119"/>
    </row>
    <row r="46" spans="1:18" ht="13.8" customHeight="1" x14ac:dyDescent="0.25">
      <c r="A46" s="24">
        <v>2011</v>
      </c>
      <c r="B46" s="20">
        <v>1.2472418505335676</v>
      </c>
      <c r="C46" s="25">
        <v>8</v>
      </c>
      <c r="D46" s="26">
        <f t="shared" si="0"/>
        <v>1.1474625024908822</v>
      </c>
      <c r="E46" s="21">
        <v>17.322465938462848</v>
      </c>
      <c r="F46" s="26">
        <f t="shared" si="1"/>
        <v>0.94869370134026576</v>
      </c>
      <c r="G46" s="25">
        <v>61</v>
      </c>
      <c r="H46" s="21">
        <f t="shared" si="7"/>
        <v>0.36999054352270366</v>
      </c>
      <c r="I46" s="25">
        <v>9</v>
      </c>
      <c r="J46" s="27">
        <f t="shared" si="2"/>
        <v>73.005123708635622</v>
      </c>
      <c r="K46" s="20">
        <f t="shared" si="8"/>
        <v>0.33669139460566033</v>
      </c>
      <c r="L46" s="26">
        <f t="shared" si="3"/>
        <v>1.4759074832028946E-2</v>
      </c>
      <c r="M46" s="26">
        <f t="shared" si="4"/>
        <v>0.41841239195060459</v>
      </c>
      <c r="N46" s="21">
        <v>27</v>
      </c>
      <c r="O46" s="21">
        <v>107</v>
      </c>
      <c r="P46" s="28">
        <f t="shared" si="5"/>
        <v>0.10558069703426472</v>
      </c>
      <c r="Q46" s="116">
        <f t="shared" si="6"/>
        <v>3.9103961864542488E-3</v>
      </c>
      <c r="R46" s="119"/>
    </row>
    <row r="47" spans="1:18" ht="13.8" customHeight="1" x14ac:dyDescent="0.25">
      <c r="A47" s="19">
        <v>2012</v>
      </c>
      <c r="B47" s="20">
        <v>1.1759382023234879</v>
      </c>
      <c r="C47" s="21">
        <v>8</v>
      </c>
      <c r="D47" s="20">
        <f t="shared" ref="D47:D52" si="9">+B47-B47*(C47/100)</f>
        <v>1.0818631461376089</v>
      </c>
      <c r="E47" s="25">
        <v>17.322465938462848</v>
      </c>
      <c r="F47" s="20">
        <f t="shared" ref="F47:F52" si="10">+(D47-D47*(E47)/100)</f>
        <v>0.89445777114713909</v>
      </c>
      <c r="G47" s="21">
        <v>61</v>
      </c>
      <c r="H47" s="21">
        <f t="shared" si="7"/>
        <v>0.34883853074738425</v>
      </c>
      <c r="I47" s="21">
        <v>9</v>
      </c>
      <c r="J47" s="22">
        <f t="shared" ref="J47:J52" si="11">100-(K47/B47*100)</f>
        <v>73.005123708635622</v>
      </c>
      <c r="K47" s="20">
        <f t="shared" si="8"/>
        <v>0.31744306298011965</v>
      </c>
      <c r="L47" s="20">
        <f t="shared" ref="L47:L52" si="12">+(K47/365)*16</f>
        <v>1.3915312349813464E-2</v>
      </c>
      <c r="M47" s="20">
        <f t="shared" ref="M47:M52" si="13">+L47*28.3495</f>
        <v>0.39449214746103678</v>
      </c>
      <c r="N47" s="21">
        <v>27</v>
      </c>
      <c r="O47" s="21">
        <v>107</v>
      </c>
      <c r="P47" s="23">
        <f t="shared" ref="P47:P52" si="14">+Q47*N47</f>
        <v>9.9544747490168159E-2</v>
      </c>
      <c r="Q47" s="115">
        <f t="shared" ref="Q47:Q52" si="15">+M47/O47</f>
        <v>3.6868424996358579E-3</v>
      </c>
      <c r="R47" s="119"/>
    </row>
    <row r="48" spans="1:18" ht="13.8" customHeight="1" x14ac:dyDescent="0.25">
      <c r="A48" s="19">
        <v>2013</v>
      </c>
      <c r="B48" s="20">
        <v>1.3309032964307099</v>
      </c>
      <c r="C48" s="21">
        <v>8</v>
      </c>
      <c r="D48" s="20">
        <f t="shared" si="9"/>
        <v>1.2244310327162531</v>
      </c>
      <c r="E48" s="25">
        <v>17.322465938462848</v>
      </c>
      <c r="F48" s="20">
        <f t="shared" si="10"/>
        <v>1.0123293841340113</v>
      </c>
      <c r="G48" s="21">
        <v>61</v>
      </c>
      <c r="H48" s="21">
        <f t="shared" si="7"/>
        <v>0.39480845981226442</v>
      </c>
      <c r="I48" s="21">
        <v>9</v>
      </c>
      <c r="J48" s="22">
        <f t="shared" si="11"/>
        <v>73.005123708635622</v>
      </c>
      <c r="K48" s="20">
        <f t="shared" si="8"/>
        <v>0.35927569842916063</v>
      </c>
      <c r="L48" s="20">
        <f t="shared" si="12"/>
        <v>1.5749071711963207E-2</v>
      </c>
      <c r="M48" s="20">
        <f t="shared" si="13"/>
        <v>0.44647830849830095</v>
      </c>
      <c r="N48" s="21">
        <v>27</v>
      </c>
      <c r="O48" s="21">
        <v>107</v>
      </c>
      <c r="P48" s="23">
        <f t="shared" si="14"/>
        <v>0.11266275074256192</v>
      </c>
      <c r="Q48" s="115">
        <f t="shared" si="15"/>
        <v>4.172694471946738E-3</v>
      </c>
      <c r="R48" s="119"/>
    </row>
    <row r="49" spans="1:18" ht="13.8" customHeight="1" x14ac:dyDescent="0.25">
      <c r="A49" s="19">
        <v>2014</v>
      </c>
      <c r="B49" s="20">
        <v>1.2918761876366105</v>
      </c>
      <c r="C49" s="21">
        <v>8</v>
      </c>
      <c r="D49" s="20">
        <f t="shared" si="9"/>
        <v>1.1885260926256818</v>
      </c>
      <c r="E49" s="25">
        <v>17.322465938462848</v>
      </c>
      <c r="F49" s="20">
        <f t="shared" si="10"/>
        <v>0.98264406506085467</v>
      </c>
      <c r="G49" s="21">
        <v>61</v>
      </c>
      <c r="H49" s="21">
        <f t="shared" si="7"/>
        <v>0.38323118537373335</v>
      </c>
      <c r="I49" s="21">
        <v>9</v>
      </c>
      <c r="J49" s="22">
        <f t="shared" si="11"/>
        <v>73.005123708635622</v>
      </c>
      <c r="K49" s="20">
        <f t="shared" si="8"/>
        <v>0.34874037869009733</v>
      </c>
      <c r="L49" s="20">
        <f t="shared" si="12"/>
        <v>1.5287249476826184E-2</v>
      </c>
      <c r="M49" s="20">
        <f t="shared" si="13"/>
        <v>0.43338587904328391</v>
      </c>
      <c r="N49" s="21">
        <v>27</v>
      </c>
      <c r="O49" s="21">
        <v>107</v>
      </c>
      <c r="P49" s="23">
        <f t="shared" si="14"/>
        <v>0.10935905359036137</v>
      </c>
      <c r="Q49" s="115">
        <f t="shared" si="15"/>
        <v>4.0503353181615322E-3</v>
      </c>
      <c r="R49" s="119"/>
    </row>
    <row r="50" spans="1:18" ht="13.8" customHeight="1" x14ac:dyDescent="0.25">
      <c r="A50" s="24">
        <v>2015</v>
      </c>
      <c r="B50" s="20">
        <v>1.578898047534804</v>
      </c>
      <c r="C50" s="25">
        <v>8</v>
      </c>
      <c r="D50" s="26">
        <f t="shared" si="9"/>
        <v>1.4525862037320196</v>
      </c>
      <c r="E50" s="25">
        <v>17.322465938462848</v>
      </c>
      <c r="F50" s="26">
        <f t="shared" si="10"/>
        <v>1.20096245336373</v>
      </c>
      <c r="G50" s="25">
        <v>61</v>
      </c>
      <c r="H50" s="21">
        <f t="shared" si="7"/>
        <v>0.46837535681185472</v>
      </c>
      <c r="I50" s="25">
        <v>9</v>
      </c>
      <c r="J50" s="27">
        <f t="shared" si="11"/>
        <v>73.005123708635622</v>
      </c>
      <c r="K50" s="20">
        <f t="shared" si="8"/>
        <v>0.4262215746987878</v>
      </c>
      <c r="L50" s="26">
        <f t="shared" si="12"/>
        <v>1.8683685466248233E-2</v>
      </c>
      <c r="M50" s="26">
        <f t="shared" si="13"/>
        <v>0.52967314112540431</v>
      </c>
      <c r="N50" s="25">
        <v>27</v>
      </c>
      <c r="O50" s="25">
        <v>107</v>
      </c>
      <c r="P50" s="28">
        <f t="shared" si="14"/>
        <v>0.13365583934940109</v>
      </c>
      <c r="Q50" s="116">
        <f t="shared" si="15"/>
        <v>4.9502162722000406E-3</v>
      </c>
      <c r="R50" s="119"/>
    </row>
    <row r="51" spans="1:18" ht="13.8" customHeight="1" x14ac:dyDescent="0.25">
      <c r="A51" s="29">
        <v>2016</v>
      </c>
      <c r="B51" s="14">
        <v>1.6584868844832275</v>
      </c>
      <c r="C51" s="30">
        <v>8</v>
      </c>
      <c r="D51" s="14">
        <f t="shared" si="9"/>
        <v>1.5258079337245691</v>
      </c>
      <c r="E51" s="30">
        <v>17.322465938462848</v>
      </c>
      <c r="F51" s="14">
        <f t="shared" si="10"/>
        <v>1.2615003741187669</v>
      </c>
      <c r="G51" s="30">
        <v>61</v>
      </c>
      <c r="H51" s="30">
        <f t="shared" si="7"/>
        <v>0.49198514590631914</v>
      </c>
      <c r="I51" s="30">
        <v>9</v>
      </c>
      <c r="J51" s="32">
        <f t="shared" si="11"/>
        <v>73.005123708635622</v>
      </c>
      <c r="K51" s="14">
        <f t="shared" si="8"/>
        <v>0.44770648277475045</v>
      </c>
      <c r="L51" s="14">
        <f t="shared" si="12"/>
        <v>1.9625489655879472E-2</v>
      </c>
      <c r="M51" s="14">
        <f t="shared" si="13"/>
        <v>0.55637281899935509</v>
      </c>
      <c r="N51" s="30">
        <v>27</v>
      </c>
      <c r="O51" s="30">
        <v>107</v>
      </c>
      <c r="P51" s="33">
        <f t="shared" si="14"/>
        <v>0.14039314124282792</v>
      </c>
      <c r="Q51" s="117">
        <f t="shared" si="15"/>
        <v>5.1997459719565894E-3</v>
      </c>
      <c r="R51" s="119"/>
    </row>
    <row r="52" spans="1:18" ht="13.8" customHeight="1" x14ac:dyDescent="0.25">
      <c r="A52" s="29">
        <v>2017</v>
      </c>
      <c r="B52" s="14">
        <v>2.370915976732781</v>
      </c>
      <c r="C52" s="30">
        <v>8</v>
      </c>
      <c r="D52" s="14">
        <f t="shared" si="9"/>
        <v>2.1812426985941586</v>
      </c>
      <c r="E52" s="30">
        <v>17.322465938462848</v>
      </c>
      <c r="F52" s="14">
        <f t="shared" si="10"/>
        <v>1.8033976750949776</v>
      </c>
      <c r="G52" s="30">
        <v>61</v>
      </c>
      <c r="H52" s="30">
        <f t="shared" si="7"/>
        <v>0.7033250932870414</v>
      </c>
      <c r="I52" s="30">
        <v>9</v>
      </c>
      <c r="J52" s="32">
        <f t="shared" si="11"/>
        <v>73.005123708635622</v>
      </c>
      <c r="K52" s="14">
        <f t="shared" si="8"/>
        <v>0.64002583489120768</v>
      </c>
      <c r="L52" s="14">
        <f t="shared" si="12"/>
        <v>2.805592700892965E-2</v>
      </c>
      <c r="M52" s="14">
        <f t="shared" si="13"/>
        <v>0.79537150273965107</v>
      </c>
      <c r="N52" s="30">
        <v>27</v>
      </c>
      <c r="O52" s="30">
        <v>107</v>
      </c>
      <c r="P52" s="33">
        <f t="shared" si="14"/>
        <v>0.20070122031748205</v>
      </c>
      <c r="Q52" s="117">
        <f t="shared" si="15"/>
        <v>7.4333785302771131E-3</v>
      </c>
      <c r="R52" s="119"/>
    </row>
    <row r="53" spans="1:18" ht="13.8" customHeight="1" x14ac:dyDescent="0.25">
      <c r="A53" s="29">
        <v>2018</v>
      </c>
      <c r="B53" s="14">
        <v>2.5027510259228585</v>
      </c>
      <c r="C53" s="30">
        <v>8</v>
      </c>
      <c r="D53" s="14">
        <f>+B53-B53*(C53/100)</f>
        <v>2.30253094384903</v>
      </c>
      <c r="E53" s="30">
        <v>17.322465938462848</v>
      </c>
      <c r="F53" s="14">
        <f>+(D53-D53*(E53)/100)</f>
        <v>1.9036758053782146</v>
      </c>
      <c r="G53" s="30">
        <v>61</v>
      </c>
      <c r="H53" s="30">
        <f>F53-(F53*G53/100)</f>
        <v>0.74243356409750372</v>
      </c>
      <c r="I53" s="30">
        <v>9</v>
      </c>
      <c r="J53" s="32">
        <f>100-(K53/B53*100)</f>
        <v>73.005123708635622</v>
      </c>
      <c r="K53" s="14">
        <f>+H53-H53*I53/100</f>
        <v>0.67561454332872839</v>
      </c>
      <c r="L53" s="14">
        <f>+(K53/365)*16</f>
        <v>2.96159799815333E-2</v>
      </c>
      <c r="M53" s="14">
        <f>+L53*28.3495</f>
        <v>0.83959822448647825</v>
      </c>
      <c r="N53" s="30">
        <v>27</v>
      </c>
      <c r="O53" s="30">
        <v>107</v>
      </c>
      <c r="P53" s="33">
        <f>+Q53*N53</f>
        <v>0.21186123421621414</v>
      </c>
      <c r="Q53" s="117">
        <f>+M53/O53</f>
        <v>7.8467123783783014E-3</v>
      </c>
      <c r="R53" s="119"/>
    </row>
    <row r="54" spans="1:18" ht="13.8" customHeight="1" x14ac:dyDescent="0.25">
      <c r="A54" s="34">
        <v>2019</v>
      </c>
      <c r="B54" s="14">
        <v>3.0258955957749456</v>
      </c>
      <c r="C54" s="36">
        <v>8</v>
      </c>
      <c r="D54" s="37">
        <f>+B54-B54*(C54/100)</f>
        <v>2.7838239481129499</v>
      </c>
      <c r="E54" s="36">
        <v>17.322465938462848</v>
      </c>
      <c r="F54" s="37">
        <f>+(D54-D54*(E54)/100)</f>
        <v>2.3015969929143125</v>
      </c>
      <c r="G54" s="36">
        <v>61</v>
      </c>
      <c r="H54" s="36">
        <f>F54-(F54*G54/100)</f>
        <v>0.89762282723658182</v>
      </c>
      <c r="I54" s="36">
        <v>9</v>
      </c>
      <c r="J54" s="39">
        <f>100-(K54/B54*100)</f>
        <v>73.005123708635637</v>
      </c>
      <c r="K54" s="37">
        <f>+H54-H54*I54/100</f>
        <v>0.81683677278528943</v>
      </c>
      <c r="L54" s="37">
        <f>+(K54/365)*16</f>
        <v>3.5806543464560629E-2</v>
      </c>
      <c r="M54" s="37">
        <f>+L54*28.3495</f>
        <v>1.0150976039485615</v>
      </c>
      <c r="N54" s="36">
        <v>27</v>
      </c>
      <c r="O54" s="36">
        <v>107</v>
      </c>
      <c r="P54" s="41">
        <f>+Q54*N54</f>
        <v>0.25614612436085199</v>
      </c>
      <c r="Q54" s="118">
        <f>+M54/O54</f>
        <v>9.4868934948463702E-3</v>
      </c>
      <c r="R54" s="119"/>
    </row>
    <row r="55" spans="1:18" ht="13.8" customHeight="1" x14ac:dyDescent="0.25">
      <c r="A55" s="59">
        <v>2020</v>
      </c>
      <c r="B55" s="37">
        <v>2.6475851461970801</v>
      </c>
      <c r="C55" s="31">
        <v>8</v>
      </c>
      <c r="D55" s="35">
        <f>+B55-B55*(C55/100)</f>
        <v>2.4357783345013138</v>
      </c>
      <c r="E55" s="31">
        <v>17.322465938462848</v>
      </c>
      <c r="F55" s="35">
        <f>+(D55-D55*(E55)/100)</f>
        <v>2.0138414621708662</v>
      </c>
      <c r="G55" s="31">
        <v>61</v>
      </c>
      <c r="H55" s="31">
        <f>F55-(F55*G55/100)</f>
        <v>0.78539817024663794</v>
      </c>
      <c r="I55" s="31">
        <v>9</v>
      </c>
      <c r="J55" s="60">
        <f>100-(K55/B55*100)</f>
        <v>73.005123708635622</v>
      </c>
      <c r="K55" s="35">
        <f>+H55-H55*I55/100</f>
        <v>0.71471233492444053</v>
      </c>
      <c r="L55" s="35">
        <f>+(K55/365)*16</f>
        <v>3.132985577750972E-2</v>
      </c>
      <c r="M55" s="35">
        <f>+L55*28.3495</f>
        <v>0.88818574636451175</v>
      </c>
      <c r="N55" s="31">
        <v>27</v>
      </c>
      <c r="O55" s="31">
        <v>107</v>
      </c>
      <c r="P55" s="61">
        <f>+Q55*N55</f>
        <v>0.22412163693310108</v>
      </c>
      <c r="Q55" s="120">
        <f>+M55/O55</f>
        <v>8.300801367892633E-3</v>
      </c>
      <c r="R55" s="119"/>
    </row>
    <row r="56" spans="1:18" ht="13.8" customHeight="1" x14ac:dyDescent="0.25">
      <c r="A56" s="19">
        <v>2021</v>
      </c>
      <c r="B56" s="121">
        <v>2.2545847925069658</v>
      </c>
      <c r="C56" s="21">
        <v>8</v>
      </c>
      <c r="D56" s="20">
        <f t="shared" ref="D56:D57" si="16">+B56-B56*(C56/100)</f>
        <v>2.0742180091064086</v>
      </c>
      <c r="E56" s="21">
        <v>17.322465938462848</v>
      </c>
      <c r="F56" s="20">
        <f t="shared" ref="F56:F57" si="17">+(D56-D56*(E56)/100)</f>
        <v>1.7149123009894889</v>
      </c>
      <c r="G56" s="21">
        <v>61</v>
      </c>
      <c r="H56" s="21">
        <f t="shared" ref="H56:H57" si="18">F56-(F56*G56/100)</f>
        <v>0.66881579738590058</v>
      </c>
      <c r="I56" s="21">
        <v>9</v>
      </c>
      <c r="J56" s="22">
        <f t="shared" ref="J56:J57" si="19">100-(K56/B56*100)</f>
        <v>73.005123708635622</v>
      </c>
      <c r="K56" s="20">
        <f t="shared" ref="K56:K57" si="20">+H56-H56*I56/100</f>
        <v>0.6086223756211695</v>
      </c>
      <c r="L56" s="20">
        <f t="shared" ref="L56:L57" si="21">+(K56/365)*16</f>
        <v>2.6679337013530719E-2</v>
      </c>
      <c r="M56" s="20">
        <f t="shared" ref="M56:M57" si="22">+L56*28.3495</f>
        <v>0.75634586466508913</v>
      </c>
      <c r="N56" s="21">
        <v>27</v>
      </c>
      <c r="O56" s="21">
        <v>107</v>
      </c>
      <c r="P56" s="23">
        <f t="shared" ref="P56:P57" si="23">+Q56*N56</f>
        <v>0.19085362940147108</v>
      </c>
      <c r="Q56" s="115">
        <f t="shared" ref="Q56:Q57" si="24">+M56/O56</f>
        <v>7.0686529407952255E-3</v>
      </c>
      <c r="R56" s="119"/>
    </row>
    <row r="57" spans="1:18" ht="13.8" customHeight="1" thickBot="1" x14ac:dyDescent="0.3">
      <c r="A57" s="123">
        <v>2022</v>
      </c>
      <c r="B57" s="124">
        <v>2.1205860514830057</v>
      </c>
      <c r="C57" s="125">
        <v>8</v>
      </c>
      <c r="D57" s="124">
        <f t="shared" si="16"/>
        <v>1.9509391673643652</v>
      </c>
      <c r="E57" s="125">
        <v>17.322465938462848</v>
      </c>
      <c r="F57" s="124">
        <f t="shared" si="17"/>
        <v>1.6129883946175423</v>
      </c>
      <c r="G57" s="125">
        <v>61</v>
      </c>
      <c r="H57" s="125">
        <f t="shared" si="18"/>
        <v>0.62906547390084144</v>
      </c>
      <c r="I57" s="125">
        <v>9</v>
      </c>
      <c r="J57" s="126">
        <f t="shared" si="19"/>
        <v>73.005123708635622</v>
      </c>
      <c r="K57" s="124">
        <f t="shared" si="20"/>
        <v>0.57244958124976575</v>
      </c>
      <c r="L57" s="124">
        <f t="shared" si="21"/>
        <v>2.5093680273962336E-2</v>
      </c>
      <c r="M57" s="124">
        <f t="shared" si="22"/>
        <v>0.71139328892669518</v>
      </c>
      <c r="N57" s="125">
        <v>27</v>
      </c>
      <c r="O57" s="125">
        <v>107</v>
      </c>
      <c r="P57" s="127">
        <f t="shared" si="23"/>
        <v>0.17951045608430627</v>
      </c>
      <c r="Q57" s="128">
        <f t="shared" si="24"/>
        <v>6.6485354105298615E-3</v>
      </c>
      <c r="R57" s="119"/>
    </row>
    <row r="58" spans="1:18" ht="15" customHeight="1" thickTop="1" x14ac:dyDescent="0.25">
      <c r="A58" s="7" t="s">
        <v>96</v>
      </c>
      <c r="Q58" s="7"/>
    </row>
    <row r="59" spans="1:18" ht="15" customHeight="1" x14ac:dyDescent="0.25">
      <c r="A59" s="7" t="s">
        <v>104</v>
      </c>
      <c r="Q59" s="7"/>
    </row>
    <row r="60" spans="1:18" ht="15" customHeight="1" x14ac:dyDescent="0.25">
      <c r="A60" s="7" t="s">
        <v>209</v>
      </c>
      <c r="Q60" s="7"/>
    </row>
    <row r="61" spans="1:18" ht="15" customHeight="1" x14ac:dyDescent="0.25">
      <c r="A61" s="7" t="s">
        <v>210</v>
      </c>
      <c r="Q61" s="7"/>
    </row>
    <row r="62" spans="1:18" ht="15" customHeight="1" x14ac:dyDescent="0.25">
      <c r="A62" s="7" t="s">
        <v>105</v>
      </c>
      <c r="Q62" s="7"/>
    </row>
    <row r="63" spans="1:18" ht="15" customHeight="1" x14ac:dyDescent="0.25">
      <c r="A63" s="7" t="s">
        <v>106</v>
      </c>
      <c r="Q63" s="7"/>
    </row>
    <row r="64" spans="1:18" ht="15" customHeight="1" x14ac:dyDescent="0.25">
      <c r="A64" s="7" t="s">
        <v>214</v>
      </c>
      <c r="Q64" s="7"/>
    </row>
    <row r="65" spans="17:17" x14ac:dyDescent="0.25">
      <c r="Q65" s="7"/>
    </row>
    <row r="66" spans="17:17" x14ac:dyDescent="0.25">
      <c r="Q66" s="7"/>
    </row>
    <row r="67" spans="17:17" x14ac:dyDescent="0.25">
      <c r="Q67" s="7"/>
    </row>
    <row r="68" spans="17:17" x14ac:dyDescent="0.25">
      <c r="Q68" s="7"/>
    </row>
    <row r="69" spans="17:17" x14ac:dyDescent="0.25">
      <c r="Q69" s="7"/>
    </row>
    <row r="70" spans="17:17" x14ac:dyDescent="0.25">
      <c r="Q70" s="7"/>
    </row>
  </sheetData>
  <phoneticPr fontId="0" type="noConversion"/>
  <printOptions horizontalCentered="1"/>
  <pageMargins left="0.5" right="0.5" top="0.61" bottom="0.56000000000000005" header="0.5" footer="0.5"/>
  <pageSetup scale="7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74</vt:i4>
      </vt:variant>
      <vt:variant>
        <vt:lpstr>Named Ranges</vt:lpstr>
      </vt:variant>
      <vt:variant>
        <vt:i4>65</vt:i4>
      </vt:variant>
    </vt:vector>
  </HeadingPairs>
  <TitlesOfParts>
    <vt:vector size="139" baseType="lpstr">
      <vt:lpstr>TableOfContents</vt:lpstr>
      <vt:lpstr>Fresh artichokes</vt:lpstr>
      <vt:lpstr>Fresh asparagus</vt:lpstr>
      <vt:lpstr>Fresh bell peppers</vt:lpstr>
      <vt:lpstr>Fresh broccoli</vt:lpstr>
      <vt:lpstr>Fresh brussels sprouts</vt:lpstr>
      <vt:lpstr>Fresh cabbage</vt:lpstr>
      <vt:lpstr>Fresh carrots</vt:lpstr>
      <vt:lpstr>Fresh cauliflower</vt:lpstr>
      <vt:lpstr>Fresh celery</vt:lpstr>
      <vt:lpstr>Fresh collard greens</vt:lpstr>
      <vt:lpstr>Fresh sweet corn</vt:lpstr>
      <vt:lpstr>Fresh cucumbers</vt:lpstr>
      <vt:lpstr>Fresh eggplant</vt:lpstr>
      <vt:lpstr>Fresh escarole</vt:lpstr>
      <vt:lpstr>Fresh garlic</vt:lpstr>
      <vt:lpstr>Fresh kale</vt:lpstr>
      <vt:lpstr>Fresh head lettuce</vt:lpstr>
      <vt:lpstr>Fresh leaf lettuce</vt:lpstr>
      <vt:lpstr>Fresh lima beans</vt:lpstr>
      <vt:lpstr>Fresh mushrooms</vt:lpstr>
      <vt:lpstr>Fresh mustard greens</vt:lpstr>
      <vt:lpstr>Fresh okra</vt:lpstr>
      <vt:lpstr>Fresh onions</vt:lpstr>
      <vt:lpstr>Fresh potatoes</vt:lpstr>
      <vt:lpstr>Fresh pumpkin</vt:lpstr>
      <vt:lpstr>Fresh radishes</vt:lpstr>
      <vt:lpstr>Fresh snap beans</vt:lpstr>
      <vt:lpstr>Fresh spinach</vt:lpstr>
      <vt:lpstr>Fresh squash</vt:lpstr>
      <vt:lpstr>Fresh sweet potatoes</vt:lpstr>
      <vt:lpstr>Fresh tomatoes</vt:lpstr>
      <vt:lpstr>Fresh turnip greens</vt:lpstr>
      <vt:lpstr>Fresh vegetables</vt:lpstr>
      <vt:lpstr>Canned asparagus</vt:lpstr>
      <vt:lpstr>Canned snap beans</vt:lpstr>
      <vt:lpstr>Canned cabbage</vt:lpstr>
      <vt:lpstr>Canned carrots</vt:lpstr>
      <vt:lpstr>Canned sweet corn</vt:lpstr>
      <vt:lpstr>Canned cucumbers</vt:lpstr>
      <vt:lpstr>Canned green peas</vt:lpstr>
      <vt:lpstr>Canned mushrooms</vt:lpstr>
      <vt:lpstr>Canned chile peppers</vt:lpstr>
      <vt:lpstr>Canned potatoes</vt:lpstr>
      <vt:lpstr>Canned tomatoes</vt:lpstr>
      <vt:lpstr>Other canned vegetables</vt:lpstr>
      <vt:lpstr>Canned vegetables</vt:lpstr>
      <vt:lpstr>Frozen asparagus</vt:lpstr>
      <vt:lpstr>Frozen snap beans</vt:lpstr>
      <vt:lpstr>Frozen broccoli</vt:lpstr>
      <vt:lpstr>Frozen carrots</vt:lpstr>
      <vt:lpstr>Frozen cauliflower</vt:lpstr>
      <vt:lpstr>Frozen sweet corn</vt:lpstr>
      <vt:lpstr>Frozen green peas</vt:lpstr>
      <vt:lpstr>Frozen lima beans</vt:lpstr>
      <vt:lpstr>Frozen potatoes</vt:lpstr>
      <vt:lpstr>Frozen spinach</vt:lpstr>
      <vt:lpstr>Misc frozen vegetables</vt:lpstr>
      <vt:lpstr>Frozen vegetables</vt:lpstr>
      <vt:lpstr>Dehydrated onions</vt:lpstr>
      <vt:lpstr>Dehydrated potatoes</vt:lpstr>
      <vt:lpstr>Potato chips</vt:lpstr>
      <vt:lpstr>Total dehydrated vegetables</vt:lpstr>
      <vt:lpstr>Dry peas and lentils</vt:lpstr>
      <vt:lpstr>Dry black beans</vt:lpstr>
      <vt:lpstr>Dry great northern beans</vt:lpstr>
      <vt:lpstr>Dry lima beans</vt:lpstr>
      <vt:lpstr>Dry navy beans</vt:lpstr>
      <vt:lpstr>Dry pinto beans</vt:lpstr>
      <vt:lpstr>Dry red kidney beans</vt:lpstr>
      <vt:lpstr>Other dry beans</vt:lpstr>
      <vt:lpstr>Dry edible beans</vt:lpstr>
      <vt:lpstr>Pulses</vt:lpstr>
      <vt:lpstr>Vegetables</vt:lpstr>
      <vt:lpstr>'Canned asparagus'!Print_Titles</vt:lpstr>
      <vt:lpstr>'Canned cabbage'!Print_Titles</vt:lpstr>
      <vt:lpstr>'Canned carrots'!Print_Titles</vt:lpstr>
      <vt:lpstr>'Canned chile peppers'!Print_Titles</vt:lpstr>
      <vt:lpstr>'Canned cucumbers'!Print_Titles</vt:lpstr>
      <vt:lpstr>'Canned green peas'!Print_Titles</vt:lpstr>
      <vt:lpstr>'Canned mushrooms'!Print_Titles</vt:lpstr>
      <vt:lpstr>'Canned potatoes'!Print_Titles</vt:lpstr>
      <vt:lpstr>'Canned snap beans'!Print_Titles</vt:lpstr>
      <vt:lpstr>'Canned sweet corn'!Print_Titles</vt:lpstr>
      <vt:lpstr>'Canned tomatoes'!Print_Titles</vt:lpstr>
      <vt:lpstr>'Canned vegetables'!Print_Titles</vt:lpstr>
      <vt:lpstr>'Dehydrated onions'!Print_Titles</vt:lpstr>
      <vt:lpstr>'Dehydrated potatoes'!Print_Titles</vt:lpstr>
      <vt:lpstr>'Dry edible beans'!Print_Titles</vt:lpstr>
      <vt:lpstr>'Fresh artichokes'!Print_Titles</vt:lpstr>
      <vt:lpstr>'Fresh asparagus'!Print_Titles</vt:lpstr>
      <vt:lpstr>'Fresh bell peppers'!Print_Titles</vt:lpstr>
      <vt:lpstr>'Fresh broccoli'!Print_Titles</vt:lpstr>
      <vt:lpstr>'Fresh brussels sprouts'!Print_Titles</vt:lpstr>
      <vt:lpstr>'Fresh cabbage'!Print_Titles</vt:lpstr>
      <vt:lpstr>'Fresh carrots'!Print_Titles</vt:lpstr>
      <vt:lpstr>'Fresh cauliflower'!Print_Titles</vt:lpstr>
      <vt:lpstr>'Fresh celery'!Print_Titles</vt:lpstr>
      <vt:lpstr>'Fresh collard greens'!Print_Titles</vt:lpstr>
      <vt:lpstr>'Fresh cucumbers'!Print_Titles</vt:lpstr>
      <vt:lpstr>'Fresh eggplant'!Print_Titles</vt:lpstr>
      <vt:lpstr>'Fresh escarole'!Print_Titles</vt:lpstr>
      <vt:lpstr>'Fresh garlic'!Print_Titles</vt:lpstr>
      <vt:lpstr>'Fresh head lettuce'!Print_Titles</vt:lpstr>
      <vt:lpstr>'Fresh kale'!Print_Titles</vt:lpstr>
      <vt:lpstr>'Fresh leaf lettuce'!Print_Titles</vt:lpstr>
      <vt:lpstr>'Fresh lima beans'!Print_Titles</vt:lpstr>
      <vt:lpstr>'Fresh mushrooms'!Print_Titles</vt:lpstr>
      <vt:lpstr>'Fresh mustard greens'!Print_Titles</vt:lpstr>
      <vt:lpstr>'Fresh okra'!Print_Titles</vt:lpstr>
      <vt:lpstr>'Fresh onions'!Print_Titles</vt:lpstr>
      <vt:lpstr>'Fresh potatoes'!Print_Titles</vt:lpstr>
      <vt:lpstr>'Fresh pumpkin'!Print_Titles</vt:lpstr>
      <vt:lpstr>'Fresh radishes'!Print_Titles</vt:lpstr>
      <vt:lpstr>'Fresh snap beans'!Print_Titles</vt:lpstr>
      <vt:lpstr>'Fresh spinach'!Print_Titles</vt:lpstr>
      <vt:lpstr>'Fresh squash'!Print_Titles</vt:lpstr>
      <vt:lpstr>'Fresh sweet corn'!Print_Titles</vt:lpstr>
      <vt:lpstr>'Fresh sweet potatoes'!Print_Titles</vt:lpstr>
      <vt:lpstr>'Fresh tomatoes'!Print_Titles</vt:lpstr>
      <vt:lpstr>'Fresh turnip greens'!Print_Titles</vt:lpstr>
      <vt:lpstr>'Fresh vegetables'!Print_Titles</vt:lpstr>
      <vt:lpstr>'Frozen asparagus'!Print_Titles</vt:lpstr>
      <vt:lpstr>'Frozen broccoli'!Print_Titles</vt:lpstr>
      <vt:lpstr>'Frozen carrots'!Print_Titles</vt:lpstr>
      <vt:lpstr>'Frozen cauliflower'!Print_Titles</vt:lpstr>
      <vt:lpstr>'Frozen green peas'!Print_Titles</vt:lpstr>
      <vt:lpstr>'Frozen lima beans'!Print_Titles</vt:lpstr>
      <vt:lpstr>'Frozen potatoes'!Print_Titles</vt:lpstr>
      <vt:lpstr>'Frozen snap beans'!Print_Titles</vt:lpstr>
      <vt:lpstr>'Frozen spinach'!Print_Titles</vt:lpstr>
      <vt:lpstr>'Frozen sweet corn'!Print_Titles</vt:lpstr>
      <vt:lpstr>'Frozen vegetables'!Print_Titles</vt:lpstr>
      <vt:lpstr>'Misc frozen vegetables'!Print_Titles</vt:lpstr>
      <vt:lpstr>'Other canned vegetables'!Print_Titles</vt:lpstr>
      <vt:lpstr>'Potato chips'!Print_Titles</vt:lpstr>
      <vt:lpstr>Pulses!Print_Titles</vt:lpstr>
      <vt:lpstr>'Total dehydrated vegetables'!Print_Titles</vt:lpstr>
      <vt:lpstr>Vegetables!Print_Titles</vt:lpstr>
    </vt:vector>
  </TitlesOfParts>
  <Manager/>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Vegetables</dc:title>
  <dc:subject>Agricultural Economics</dc:subject>
  <dc:creator>Andrzej Blazejczyk; Linda Kantor</dc:creator>
  <cp:keywords>Vegetables, food loss, loss-adjusted food availability, food, consumption, availability, Food Pattern Equivalents, per capita, loss, adjusted, loss-adjusted, vegetables, fresh vegetables, fresh, frozen, canned, dehydrated, processed, artichokes, asparagus, bell peppers, broccoli, Brussels sprouts, cabbage, carrots, cauliflower, celery, collard greens, sweet corn, cucumbers, eggplant, escarole and endive, garlic, kale, head lettuce, Romaine and leaf lettuce, lima beans, mushrooms, mustard greens, okra, onions, potatoes, pumpkin, radishes, snap beans, spinach, squash, sweet potatoes, tomatoes, turnip greens, sauerkraut, pickles, green peas, chile peppers, potato chips, shoestring potatoes, pulses, dry peas, lentils, beans, black beans, great northern beans, lima beans, navy beans, pinto beans, red kidney beans, other beans</cp:keywords>
  <dc:description>Vegetables: Per capita availability adjusted for loss</dc:description>
  <cp:lastModifiedBy>Blazejczyk, Andrzej - REE-ERS</cp:lastModifiedBy>
  <cp:lastPrinted>2013-07-03T17:46:56Z</cp:lastPrinted>
  <dcterms:created xsi:type="dcterms:W3CDTF">2001-11-14T12:38:29Z</dcterms:created>
  <dcterms:modified xsi:type="dcterms:W3CDTF">2024-04-15T15:05:52Z</dcterms:modified>
  <cp:category>Loss-Adjusted Food Availability</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1696955936</vt:i4>
  </property>
  <property fmtid="{D5CDD505-2E9C-101B-9397-08002B2CF9AE}" pid="3" name="_NewReviewCycle">
    <vt:lpwstr/>
  </property>
  <property fmtid="{D5CDD505-2E9C-101B-9397-08002B2CF9AE}" pid="4" name="_EmailSubject">
    <vt:lpwstr>food loss back-up</vt:lpwstr>
  </property>
  <property fmtid="{D5CDD505-2E9C-101B-9397-08002B2CF9AE}" pid="5" name="_AuthorEmail">
    <vt:lpwstr>HFARAH@ers.usda.gov</vt:lpwstr>
  </property>
  <property fmtid="{D5CDD505-2E9C-101B-9397-08002B2CF9AE}" pid="6" name="_AuthorEmailDisplayName">
    <vt:lpwstr>Wells, Hodan Farah</vt:lpwstr>
  </property>
  <property fmtid="{D5CDD505-2E9C-101B-9397-08002B2CF9AE}" pid="7" name="_ReviewingToolsShownOnce">
    <vt:lpwstr/>
  </property>
</Properties>
</file>