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<sst xmlns="http://schemas.openxmlformats.org/spreadsheetml/2006/main" count="33" uniqueCount="31">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</sst>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6" t="s">
        <v>1</v>
      </c>
      <c r="C2" s="16"/>
      <c r="D2" s="16"/>
      <c r="E2" s="16"/>
      <c r="F2" s="3"/>
      <c r="G2" s="16" t="s">
        <v>15</v>
      </c>
      <c r="H2" s="16"/>
      <c r="I2" s="16"/>
      <c r="J2" s="16"/>
      <c r="K2" s="16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6" t="s">
        <v>8</v>
      </c>
      <c r="H3" s="17"/>
      <c r="I3" s="17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22</v>
      </c>
      <c r="B7" s="9">
        <v>1655</v>
      </c>
      <c r="C7" s="9">
        <v>20130</v>
      </c>
      <c r="D7" s="9">
        <v>165.039</v>
      </c>
      <c r="E7" s="9">
        <f>+B7+C7+D7</f>
        <v>21950.039</v>
      </c>
      <c r="F7" s="9"/>
      <c r="G7" s="9">
        <f>+K7-J7</f>
        <v>18907.957000000002</v>
      </c>
      <c r="H7" s="9">
        <v>5009.83</v>
      </c>
      <c r="I7" s="9">
        <f>G7-H7</f>
        <v>13898.127000000002</v>
      </c>
      <c r="J7" s="9">
        <v>1877.082</v>
      </c>
      <c r="K7" s="9">
        <f>+E7-L7</f>
        <v>20785.039</v>
      </c>
      <c r="L7" s="9">
        <v>1165</v>
      </c>
    </row>
    <row r="8" spans="1:12" ht="18.75">
      <c r="A8" s="2" t="s">
        <v>21</v>
      </c>
      <c r="B8" s="9">
        <f>+L7</f>
        <v>1165</v>
      </c>
      <c r="C8" s="9">
        <v>21398.8</v>
      </c>
      <c r="D8" s="9">
        <v>264.333</v>
      </c>
      <c r="E8" s="9">
        <f>+B8+C8+D8</f>
        <v>22828.132999999998</v>
      </c>
      <c r="F8" s="9"/>
      <c r="G8" s="9">
        <f>+K8-J8</f>
        <v>18959.235</v>
      </c>
      <c r="H8" s="9">
        <v>5036.66</v>
      </c>
      <c r="I8" s="9">
        <f>G8-H8</f>
        <v>13922.575</v>
      </c>
      <c r="J8" s="9">
        <v>2014.08</v>
      </c>
      <c r="K8" s="9">
        <f>+E8-L8</f>
        <v>20973.315</v>
      </c>
      <c r="L8" s="9">
        <v>1854.818</v>
      </c>
    </row>
    <row r="9" spans="1:12" ht="18.75">
      <c r="A9" s="2" t="s">
        <v>20</v>
      </c>
      <c r="B9" s="9">
        <f>+L8</f>
        <v>1854.818</v>
      </c>
      <c r="C9" s="9">
        <v>21730</v>
      </c>
      <c r="D9" s="9">
        <v>300</v>
      </c>
      <c r="E9" s="9">
        <f>+B9+C9+D9</f>
        <v>23884.818</v>
      </c>
      <c r="F9" s="9"/>
      <c r="G9" s="9">
        <f>+K9-J9</f>
        <v>19599.818</v>
      </c>
      <c r="H9" s="9">
        <v>5500</v>
      </c>
      <c r="I9" s="9">
        <f>G9-H9</f>
        <v>14099.818</v>
      </c>
      <c r="J9" s="9">
        <v>2100</v>
      </c>
      <c r="K9" s="9">
        <f>+E9-L9</f>
        <v>21699.818</v>
      </c>
      <c r="L9" s="9">
        <v>2185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24</v>
      </c>
      <c r="B13" s="13">
        <f>L8</f>
        <v>1854.818</v>
      </c>
      <c r="C13" s="13">
        <v>1962.937</v>
      </c>
      <c r="D13" s="13">
        <f>(11.263021+0+8.383554+0)*2.204622</f>
        <v>43.31327146965</v>
      </c>
      <c r="E13" s="13">
        <f>SUM(B13:D13)</f>
        <v>3861.06827146965</v>
      </c>
      <c r="F13" s="13"/>
      <c r="G13" s="13">
        <f>K13-J13</f>
        <v>1741.3795067714498</v>
      </c>
      <c r="H13" s="13">
        <v>407.75</v>
      </c>
      <c r="I13" s="13">
        <f>G13-H13</f>
        <v>1333.6295067714498</v>
      </c>
      <c r="J13" s="13">
        <f>(68.3167+0.1688+12.5154+0.3372)*2.204622</f>
        <v>179.3197646982</v>
      </c>
      <c r="K13" s="13">
        <f>E13-L13</f>
        <v>1920.6992714696498</v>
      </c>
      <c r="L13" s="13">
        <f>1569.861+370.508</f>
        <v>1940.3690000000001</v>
      </c>
    </row>
    <row r="14" spans="1:12" ht="15.75">
      <c r="A14" s="3" t="s">
        <v>27</v>
      </c>
      <c r="B14" s="13">
        <f>L13</f>
        <v>1940.3690000000001</v>
      </c>
      <c r="C14" s="13">
        <v>1901.853</v>
      </c>
      <c r="D14" s="13">
        <f>(0.404275+0.020412+7.673322+0)*2.204622</f>
        <v>17.853048797598</v>
      </c>
      <c r="E14" s="13">
        <f>SUM(B14:D14)</f>
        <v>3860.0750487975984</v>
      </c>
      <c r="F14" s="13"/>
      <c r="G14" s="13">
        <f>K14-J14</f>
        <v>1661.2206622187123</v>
      </c>
      <c r="H14" s="13">
        <v>463.63</v>
      </c>
      <c r="I14" s="13">
        <f>G14-H14</f>
        <v>1197.5906622187122</v>
      </c>
      <c r="J14" s="13">
        <f>(96.450176+0.052248+8.908958+0.274031)*2.204622</f>
        <v>232.996386578886</v>
      </c>
      <c r="K14" s="13">
        <f>E14-L14</f>
        <v>1894.2170487975982</v>
      </c>
      <c r="L14" s="13">
        <f>1545.181+420.677</f>
        <v>1965.8580000000002</v>
      </c>
    </row>
    <row r="15" spans="1:12" ht="15.75">
      <c r="A15" s="3" t="s">
        <v>29</v>
      </c>
      <c r="B15" s="13">
        <f>L14</f>
        <v>1965.8580000000002</v>
      </c>
      <c r="C15" s="13">
        <v>1929.027</v>
      </c>
      <c r="D15" s="13">
        <f>(0.42448+0+9.716081+0)*2.204622</f>
        <v>22.356103872942004</v>
      </c>
      <c r="E15" s="13">
        <f>SUM(B15:D15)</f>
        <v>3917.2411038729424</v>
      </c>
      <c r="F15" s="13"/>
      <c r="G15" s="13">
        <f>K15-J15</f>
        <v>1625.3220623719524</v>
      </c>
      <c r="H15" s="13">
        <v>435.62</v>
      </c>
      <c r="I15" s="13">
        <f>G15-H15</f>
        <v>1189.7020623719523</v>
      </c>
      <c r="J15" s="14">
        <f>(127.264422+0.149723+17.1423+0.3251)*2.204622</f>
        <v>319.40904150099</v>
      </c>
      <c r="K15" s="13">
        <f>E15-L15</f>
        <v>1944.7311038729424</v>
      </c>
      <c r="L15" s="13">
        <f>1576.849+395.661</f>
        <v>1972.51</v>
      </c>
    </row>
    <row r="16" spans="1:12" ht="15.75">
      <c r="A16" s="3" t="s">
        <v>30</v>
      </c>
      <c r="B16" s="13">
        <f>L15</f>
        <v>1972.51</v>
      </c>
      <c r="C16" s="13">
        <v>1864.887</v>
      </c>
      <c r="D16" s="13">
        <f>(0.66165+0+6.999396+0)*2.204622</f>
        <v>16.889710554612</v>
      </c>
      <c r="E16" s="13">
        <f>SUM(B16:D16)</f>
        <v>3854.286710554612</v>
      </c>
      <c r="F16" s="13"/>
      <c r="G16" s="13">
        <f>K16-J16</f>
        <v>1575.461717707198</v>
      </c>
      <c r="H16" s="13" t="s">
        <v>25</v>
      </c>
      <c r="I16" s="13" t="s">
        <v>25</v>
      </c>
      <c r="J16" s="14">
        <f>(64.793732+0.202493+10.705986+0.514026)*2.204622</f>
        <v>168.02799284741403</v>
      </c>
      <c r="K16" s="13">
        <f>E16-L16</f>
        <v>1743.489710554612</v>
      </c>
      <c r="L16" s="13">
        <f>1724.459+386.338</f>
        <v>2110.797</v>
      </c>
    </row>
    <row r="17" spans="1:12" ht="15.75">
      <c r="A17" s="1" t="s">
        <v>28</v>
      </c>
      <c r="B17" s="12"/>
      <c r="C17" s="12">
        <f>SUM(C13:C16)</f>
        <v>7658.704</v>
      </c>
      <c r="D17" s="12">
        <f>SUM(D13:D16)</f>
        <v>100.412134694802</v>
      </c>
      <c r="E17" s="12">
        <f>B13+C17+D17</f>
        <v>9613.9341346948</v>
      </c>
      <c r="F17" s="12"/>
      <c r="G17" s="12">
        <f>SUM(G13:G16)</f>
        <v>6603.383949069313</v>
      </c>
      <c r="H17" s="12">
        <f>SUM(H13:H16)</f>
        <v>1307</v>
      </c>
      <c r="I17" s="12">
        <f>SUM(I13:I16)</f>
        <v>3720.9222313621144</v>
      </c>
      <c r="J17" s="12">
        <f>SUM(J13:J16)</f>
        <v>899.75318562549</v>
      </c>
      <c r="K17" s="12">
        <f>SUM(K13:K16)</f>
        <v>7503.137134694802</v>
      </c>
      <c r="L17" s="12"/>
    </row>
    <row r="18" spans="1:12" ht="18.75">
      <c r="A18" s="5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 t="s">
        <v>11</v>
      </c>
      <c r="B20" s="6">
        <f ca="1">NOW()</f>
        <v>42439.716646064815</v>
      </c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2016-03-10T22:12:07Z</dcterms:modified>
  <cp:category/>
  <cp:version/>
  <cp:contentType/>
  <cp:contentStatus/>
</cp:coreProperties>
</file>