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'Import Regs (2014)'!#REF!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<sst xmlns="http://schemas.openxmlformats.org/spreadsheetml/2006/main" count="4241" uniqueCount="1034">
  <si>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</si>
  <si>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</si>
  <si>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</si>
  <si>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</si>
  <si>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</si>
  <si>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</si>
  <si>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</si>
  <si>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</si>
  <si>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</si>
  <si>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</si>
  <si>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</si>
  <si>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</si>
  <si>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</si>
  <si>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</si>
  <si>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</si>
  <si>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</si>
  <si>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</si>
  <si>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</si>
  <si>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</si>
  <si>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</si>
  <si>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</si>
  <si>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</si>
  <si>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</si>
  <si>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</si>
  <si>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</si>
  <si>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</si>
  <si>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</si>
  <si>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</si>
  <si>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</si>
  <si>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</si>
  <si>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</si>
  <si>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</si>
  <si>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</si>
  <si>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</si>
  <si>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</si>
  <si>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</si>
  <si>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</si>
  <si>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</si>
  <si>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</si>
  <si>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</si>
  <si>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</si>
  <si>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</si>
  <si>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</si>
  <si>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</si>
  <si>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</si>
  <si>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</si>
  <si>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</si>
  <si>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</si>
  <si>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</si>
  <si>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</si>
  <si>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</si>
  <si>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</si>
  <si>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</si>
  <si>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</si>
  <si>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</si>
  <si>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</si>
  <si>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</si>
  <si>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</si>
  <si>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</si>
  <si>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</si>
  <si>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</si>
  <si>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</si>
  <si>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</si>
  <si>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</si>
  <si>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Avocado</t>
  </si>
  <si>
    <t>Avocado</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</si>
  <si>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</si>
  <si>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</si>
  <si>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</si>
  <si>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</si>
  <si>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</si>
  <si>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</si>
  <si>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</si>
  <si>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</si>
  <si>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</si>
  <si>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</si>
  <si>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</si>
  <si>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</si>
  <si>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</si>
  <si>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</si>
  <si>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</si>
  <si>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</si>
  <si>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</si>
  <si>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</si>
  <si>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</si>
  <si>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</si>
  <si>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</si>
  <si>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NA, NP, USVI</t>
  </si>
  <si>
    <t>Yes</t>
  </si>
  <si>
    <t/>
  </si>
  <si>
    <t>Bahamas</t>
  </si>
  <si>
    <t>NA, NP, SAG, USVI</t>
  </si>
  <si>
    <t>Barbados</t>
  </si>
  <si>
    <t>Bermuda</t>
  </si>
  <si>
    <t>All</t>
  </si>
  <si>
    <t>Cayman Islands (United Kingdom)</t>
  </si>
  <si>
    <t>Chile</t>
  </si>
  <si>
    <t>Dominica</t>
  </si>
  <si>
    <t>Dominican Republic</t>
  </si>
  <si>
    <t>Grenada</t>
  </si>
  <si>
    <t>Guadeloupe</t>
  </si>
  <si>
    <t>Haiti</t>
  </si>
  <si>
    <t>Israel</t>
  </si>
  <si>
    <t>NA</t>
  </si>
  <si>
    <t>Jamaica</t>
  </si>
  <si>
    <t>Martinique</t>
  </si>
  <si>
    <t>NA, PR, USVI</t>
  </si>
  <si>
    <t>Mexico</t>
  </si>
  <si>
    <t>Ports as specified in RSAP</t>
  </si>
  <si>
    <t>Regulatory Systems Approach Protocol</t>
  </si>
  <si>
    <t>Montserrat (United Kindom)</t>
  </si>
  <si>
    <t>New Zealand</t>
  </si>
  <si>
    <t>Peru</t>
  </si>
  <si>
    <t>Continental US</t>
  </si>
  <si>
    <t>Hass Avocados admissible</t>
  </si>
  <si>
    <t>Philippines</t>
  </si>
  <si>
    <t>NA, NP</t>
  </si>
  <si>
    <t>Treatment only required if entering NP ports</t>
  </si>
  <si>
    <t>Saint Barthelemy</t>
  </si>
  <si>
    <t>Saint Kitts and Nevis</t>
  </si>
  <si>
    <t>NP, PR</t>
  </si>
  <si>
    <t>Saint Lucia</t>
  </si>
  <si>
    <t>Saint Vincent and the Grenadines</t>
  </si>
  <si>
    <t>Spain</t>
  </si>
  <si>
    <t>Treatment not required for Hass variety; Approved production sites only</t>
  </si>
  <si>
    <r>
      <t xml:space="preserve">Species: </t>
    </r>
    <r>
      <rPr>
        <i/>
        <sz val="11"/>
        <color indexed="8"/>
        <rFont val="Calibri"/>
        <family val="2"/>
      </rPr>
      <t>Persea americana</t>
    </r>
  </si>
  <si>
    <t xml:space="preserve">Notes:  The U.S. Virgin Islands can receive avocadoes from the British Virgin Islands, the Turks and Caicos,  Saint Martin (French) and Sint Maarten (Dutch), and Anguilla (United Kingdom). </t>
  </si>
  <si>
    <t>No</t>
  </si>
  <si>
    <t>Graphs on Avocado</t>
  </si>
  <si>
    <t>Tables on Avocado</t>
  </si>
  <si>
    <t>Aggregate Tariff, Action, and Risk Rates: Avocado</t>
  </si>
  <si>
    <t>2006-2013</t>
  </si>
  <si>
    <t>Disaggregated Risk Rates: Avocado</t>
  </si>
  <si>
    <t>Disaggregated Action Rates: Avocado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</si>
  <si>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</si>
  <si>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</si>
  <si>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</si>
  <si>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</si>
  <si>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</si>
  <si>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</si>
  <si>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</si>
  <si>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</si>
  <si>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</si>
  <si>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</si>
  <si>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</si>
  <si>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</si>
  <si>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</si>
  <si>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</si>
  <si>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</si>
  <si>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</si>
  <si>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</si>
  <si>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</si>
  <si>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</si>
  <si>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</si>
  <si>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</si>
  <si>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</si>
  <si>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</si>
  <si>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</si>
  <si>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</si>
  <si>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</si>
  <si>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</si>
  <si>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</si>
  <si>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</si>
  <si>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</si>
  <si>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</si>
  <si>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</si>
  <si>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</si>
  <si>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</si>
  <si>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</si>
  <si>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</si>
  <si>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</si>
  <si>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</si>
  <si>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</si>
  <si>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</si>
  <si>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</si>
  <si>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</si>
  <si>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</si>
  <si>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</si>
  <si>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</si>
  <si>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</si>
  <si>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</si>
  <si>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</si>
  <si>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</si>
  <si>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</si>
  <si>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</si>
  <si>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</si>
  <si>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</si>
  <si>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</si>
  <si>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</si>
  <si>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</si>
  <si>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</si>
  <si>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</si>
  <si>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</si>
  <si>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</si>
  <si>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</si>
  <si>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</si>
  <si>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</si>
  <si>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</si>
  <si>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</si>
  <si>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</si>
  <si>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</si>
  <si>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</si>
  <si>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</si>
  <si>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</si>
  <si>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</si>
  <si>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</si>
  <si>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</si>
  <si>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</si>
  <si>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</si>
  <si>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</si>
  <si>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</si>
  <si>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</si>
  <si>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</si>
  <si>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</si>
  <si>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</si>
  <si>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</si>
  <si>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</si>
  <si>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</si>
  <si>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</si>
  <si>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</si>
  <si>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</si>
  <si>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</si>
  <si>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</si>
  <si>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</si>
  <si>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</si>
  <si>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</si>
  <si>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</si>
  <si>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</si>
  <si>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</si>
  <si>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</si>
  <si>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</si>
  <si>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</si>
  <si>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</si>
  <si>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</si>
  <si>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</si>
  <si>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</si>
  <si>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</si>
  <si>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</si>
  <si>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</si>
  <si>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</si>
  <si>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</si>
  <si>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</si>
  <si>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</si>
  <si>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</si>
  <si>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</si>
  <si>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</si>
  <si>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</si>
  <si>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</si>
  <si>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</si>
  <si>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</si>
  <si>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</si>
  <si>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</si>
  <si>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</si>
  <si>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</si>
  <si>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</si>
  <si>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</si>
  <si>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</si>
  <si>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</si>
  <si>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</si>
  <si>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</si>
  <si>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</si>
  <si>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</si>
  <si>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</si>
  <si>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</si>
  <si>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</si>
  <si>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</si>
  <si>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</si>
  <si>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</si>
  <si>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</si>
  <si>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</si>
  <si>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</si>
  <si>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</si>
  <si>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</si>
  <si>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</si>
  <si>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</si>
  <si>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</si>
  <si>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</si>
  <si>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</si>
  <si>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</si>
  <si>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</si>
  <si>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</si>
  <si>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</si>
  <si>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</si>
  <si>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</si>
  <si>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</si>
  <si>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</si>
  <si>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</si>
  <si>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</si>
  <si>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</si>
  <si>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</si>
  <si>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</si>
  <si>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</si>
  <si>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</si>
  <si>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</si>
  <si>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</si>
  <si>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</si>
  <si>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</si>
  <si>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</si>
  <si>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</si>
  <si>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</si>
  <si>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</si>
  <si>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</si>
  <si>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</si>
  <si>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</si>
  <si>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</si>
  <si>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</si>
  <si>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</si>
  <si>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</si>
  <si>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</si>
  <si>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</si>
  <si>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</si>
  <si>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</si>
  <si>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</si>
  <si>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</si>
  <si>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</si>
  <si>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</si>
  <si>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</si>
  <si>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</si>
  <si>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</si>
  <si>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</si>
  <si>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</si>
  <si>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</si>
  <si>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</si>
  <si>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</si>
  <si>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</si>
  <si>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</si>
  <si>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</si>
  <si>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</si>
  <si>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</si>
  <si>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</si>
  <si>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</si>
  <si>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</si>
  <si>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</si>
  <si>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</si>
  <si>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</si>
  <si>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</si>
  <si>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</si>
  <si>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</si>
  <si>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</si>
  <si>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</si>
  <si>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</si>
  <si>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</si>
  <si>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</si>
  <si>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</si>
  <si>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</si>
  <si>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</si>
  <si>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</si>
  <si>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</si>
  <si>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</si>
  <si>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</si>
  <si>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</si>
  <si>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</si>
  <si>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</si>
  <si>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</si>
  <si>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</si>
  <si>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</si>
  <si>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</si>
  <si>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</si>
  <si>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</si>
  <si>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</si>
  <si>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</si>
  <si>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</si>
  <si>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</si>
  <si>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</si>
  <si>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</si>
  <si>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</si>
  <si>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</si>
  <si>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</si>
  <si>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</si>
  <si>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</si>
  <si>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</si>
  <si>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</si>
  <si>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</si>
  <si>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</si>
  <si>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</si>
  <si>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</si>
  <si>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</si>
  <si>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</si>
  <si>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</si>
  <si>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</si>
  <si>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</si>
  <si>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</si>
  <si>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</si>
  <si>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</si>
  <si>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</si>
  <si>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</si>
  <si>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</si>
  <si>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</si>
  <si>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</si>
  <si>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</si>
  <si>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</si>
  <si>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</si>
  <si>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</si>
  <si>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</si>
  <si>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</si>
  <si>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</si>
  <si>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</si>
  <si>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</si>
  <si>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</si>
  <si>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</si>
  <si>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</si>
  <si>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</si>
  <si>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</si>
  <si>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</si>
  <si>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</si>
  <si>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</si>
  <si>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</si>
  <si>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</si>
  <si>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</si>
  <si>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</si>
  <si>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</si>
  <si>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</si>
  <si>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</si>
  <si>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</si>
  <si>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</si>
  <si>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</si>
  <si>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</si>
  <si>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</si>
  <si>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</si>
  <si>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</si>
  <si>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</si>
  <si>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</si>
  <si>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</si>
  <si>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</si>
  <si>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</si>
  <si>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</si>
  <si>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</si>
  <si>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</si>
  <si>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</si>
  <si>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</si>
  <si>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</si>
  <si>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</si>
  <si>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</si>
  <si>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</si>
  <si>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</si>
  <si>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</si>
  <si>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</si>
  <si>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</si>
  <si>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</si>
  <si>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</si>
  <si>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</si>
  <si>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</si>
  <si>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</si>
  <si>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</si>
  <si>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</si>
  <si>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</si>
  <si>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</si>
  <si>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</si>
  <si>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</si>
  <si>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</si>
  <si>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</si>
  <si>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</si>
  <si>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</si>
  <si>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</si>
  <si>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</si>
  <si>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</si>
  <si>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</si>
  <si>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</si>
  <si>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</si>
  <si>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</si>
  <si>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</si>
  <si>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</si>
  <si>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</si>
  <si>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</si>
  <si>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</si>
  <si>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</si>
  <si>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</si>
  <si>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</si>
  <si>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</si>
  <si>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</si>
  <si>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</si>
  <si>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</si>
  <si>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</si>
  <si>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</si>
  <si>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</si>
  <si>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</si>
  <si>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</si>
  <si>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</si>
  <si>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</si>
  <si>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</si>
  <si>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</si>
  <si>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</si>
  <si>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</si>
  <si>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</si>
  <si>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</si>
  <si>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</si>
  <si>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</si>
  <si>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</si>
  <si>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</si>
  <si>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</si>
  <si>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</si>
  <si>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</si>
  <si>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</si>
  <si>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</si>
  <si>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</si>
  <si>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</si>
  <si>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</si>
  <si>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</si>
  <si>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</si>
  <si>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</si>
  <si>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</si>
  <si>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</si>
  <si>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</si>
  <si>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</si>
  <si>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</si>
  <si>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</si>
  <si>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</si>
  <si>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</si>
  <si>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</si>
  <si>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</si>
  <si>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</si>
  <si>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</si>
  <si>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</si>
  <si>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</si>
  <si>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</si>
  <si>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</si>
  <si>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</si>
  <si>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</si>
  <si>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</si>
  <si>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</si>
  <si>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</si>
  <si>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</si>
  <si>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</si>
  <si>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</si>
  <si>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</si>
  <si>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</si>
  <si>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</si>
  <si>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</si>
  <si>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</si>
  <si>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</si>
  <si>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</si>
  <si>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</si>
  <si>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</si>
  <si>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</si>
  <si>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</si>
  <si>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</si>
  <si>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</si>
  <si>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</si>
  <si>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</si>
  <si>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</si>
  <si>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</si>
  <si>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</si>
  <si>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</si>
  <si>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</si>
  <si>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</si>
  <si>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</si>
  <si>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</si>
  <si>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</si>
  <si>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</si>
  <si>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</si>
  <si>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</si>
  <si>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</si>
  <si>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</si>
  <si>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</si>
  <si>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</si>
  <si>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</si>
  <si>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</si>
  <si>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</si>
  <si>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</si>
  <si>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</si>
  <si>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</si>
  <si>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</si>
  <si>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</si>
  <si>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</si>
  <si>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</si>
  <si>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</si>
  <si>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</si>
  <si>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</si>
  <si>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</si>
  <si>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</si>
  <si>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</si>
  <si>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</si>
  <si>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</si>
  <si>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</si>
  <si>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</si>
  <si>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</si>
  <si>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</si>
  <si>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</si>
  <si>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</si>
  <si>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</si>
  <si>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</si>
  <si>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</si>
  <si>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</si>
  <si>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</si>
  <si>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</si>
  <si>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</si>
  <si>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</si>
  <si>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</si>
  <si>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</si>
  <si>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</si>
  <si>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</si>
  <si>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</si>
  <si>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</si>
  <si>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</si>
  <si>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</si>
  <si>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</si>
  <si>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</si>
  <si>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</si>
  <si>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</si>
  <si>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</si>
  <si>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</si>
  <si>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</si>
  <si>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</si>
  <si>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</si>
  <si>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</si>
  <si>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</si>
  <si>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</si>
  <si>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</si>
  <si>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</si>
  <si>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</si>
  <si>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</si>
  <si>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</si>
  <si>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</si>
  <si>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</si>
  <si>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</si>
  <si>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</si>
  <si>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</si>
  <si>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</si>
  <si>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</si>
  <si>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</si>
  <si>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</si>
  <si>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</si>
  <si>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</si>
  <si>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</si>
  <si>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</si>
  <si>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</si>
  <si>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</si>
  <si>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</si>
  <si>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</si>
  <si>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</si>
  <si>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</si>
  <si>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</si>
  <si>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</si>
  <si>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</si>
  <si>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</si>
  <si>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</si>
  <si>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</si>
  <si>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</si>
  <si>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</si>
  <si>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</si>
  <si>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</si>
  <si>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</si>
  <si>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</si>
  <si>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</si>
  <si>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</si>
  <si>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</si>
  <si>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</si>
  <si>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</si>
  <si>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</si>
  <si>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</si>
  <si>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</si>
  <si>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</si>
  <si>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</si>
  <si>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</si>
  <si>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</si>
  <si>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</si>
  <si>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</si>
  <si>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</si>
  <si>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</si>
  <si>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</si>
  <si>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</si>
  <si>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</si>
  <si>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</si>
  <si>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</si>
  <si>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</si>
  <si>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</si>
  <si>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</si>
  <si>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</si>
  <si>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</si>
  <si>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</si>
  <si>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</si>
  <si>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</si>
  <si>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</si>
  <si>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</si>
  <si>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</si>
  <si>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</si>
  <si>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</si>
  <si>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</si>
  <si>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</si>
  <si>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</si>
  <si>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</si>
  <si>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</si>
  <si>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</si>
  <si>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</si>
  <si>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</si>
  <si>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</si>
  <si>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</si>
  <si>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</si>
  <si>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</si>
  <si>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</si>
  <si>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</si>
  <si>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</si>
  <si>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</si>
  <si>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</si>
  <si>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</si>
  <si>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</si>
  <si>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</si>
  <si>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</si>
  <si>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</si>
  <si>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</si>
  <si>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</si>
  <si>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</si>
  <si>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</si>
  <si>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</si>
  <si>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</si>
  <si>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</si>
  <si>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</si>
  <si>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</si>
  <si>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</si>
  <si>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</si>
  <si>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</si>
  <si>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</si>
  <si>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</si>
  <si>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</si>
  <si>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</si>
  <si>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</si>
  <si>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</si>
  <si>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</si>
  <si>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</si>
  <si>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</si>
  <si>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</si>
  <si>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</si>
  <si>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</si>
  <si>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</si>
  <si>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</si>
  <si>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</si>
  <si>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</si>
  <si>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</si>
  <si>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</si>
  <si>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</si>
  <si>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</si>
  <si>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</si>
  <si>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</si>
  <si>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</si>
  <si>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</si>
  <si>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</si>
  <si>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</si>
  <si>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</si>
  <si>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</si>
  <si>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</si>
  <si>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</si>
  <si>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</si>
  <si>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</si>
  <si>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</si>
  <si>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</si>
  <si>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</si>
  <si>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</si>
  <si>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</si>
  <si>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</si>
  <si>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</si>
  <si>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</si>
  <si>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</si>
  <si>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</si>
  <si>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</si>
  <si>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</si>
  <si>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</si>
  <si>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</si>
  <si>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</si>
  <si>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</si>
  <si>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</si>
  <si>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</si>
  <si>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</si>
  <si>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</si>
  <si>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</si>
  <si>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</si>
  <si>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</si>
  <si>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</si>
  <si>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</si>
  <si>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</si>
  <si>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</si>
  <si>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</si>
  <si>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</si>
  <si>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</si>
  <si>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</si>
  <si>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</si>
  <si>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</si>
  <si>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</si>
  <si>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</si>
  <si>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</si>
  <si>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</si>
  <si>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</si>
  <si>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</si>
  <si>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</si>
  <si>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</si>
  <si>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</si>
  <si>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</si>
  <si>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</si>
  <si>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</si>
  <si>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</si>
  <si>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</si>
  <si>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</si>
  <si>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</si>
  <si>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</si>
  <si>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</si>
  <si>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</si>
  <si>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</si>
  <si>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</si>
  <si>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</si>
  <si>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</si>
  <si>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</si>
  <si>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</si>
  <si>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</si>
  <si>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</si>
  <si>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</si>
  <si>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</si>
  <si>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</si>
  <si>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</si>
  <si>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</si>
  <si>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</si>
  <si>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</si>
  <si>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</si>
  <si>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</si>
  <si>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</si>
  <si>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</si>
  <si>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</si>
  <si>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</si>
  <si>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</si>
  <si>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</si>
  <si>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</si>
  <si>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</si>
  <si>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</si>
  <si>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</si>
  <si>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</si>
  <si>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</si>
  <si>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</si>
  <si>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</si>
  <si>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</si>
  <si>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</si>
  <si>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</si>
  <si>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Avocado Imports</t>
  </si>
  <si>
    <t>Dom. Rep. -</t>
  </si>
  <si>
    <t>St. Vinc. /Grenadines -</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</si>
  <si>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</si>
  <si>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</si>
  <si>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</si>
  <si>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</si>
  <si>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</si>
  <si>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</si>
  <si>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Brazil</t>
  </si>
  <si>
    <t>Kenya</t>
  </si>
  <si>
    <t>Colombia</t>
  </si>
  <si>
    <t>China</t>
  </si>
  <si>
    <t>United States of America</t>
  </si>
  <si>
    <t>Indonesia</t>
  </si>
  <si>
    <t>Dominican Rep.</t>
  </si>
  <si>
    <t>Italy</t>
  </si>
  <si>
    <t>France</t>
  </si>
  <si>
    <t>South Africa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</si>
  <si>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</si>
  <si>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</si>
  <si>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</si>
  <si>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</si>
  <si>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</si>
  <si>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</si>
  <si>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</si>
  <si>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</si>
  <si>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</si>
  <si>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</si>
  <si>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</si>
  <si>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</si>
  <si>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</si>
  <si>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</si>
  <si>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</si>
  <si>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</si>
  <si>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</si>
  <si>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</si>
  <si>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</si>
  <si>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</si>
  <si>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</si>
  <si>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Belize</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</si>
  <si>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</si>
  <si>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</si>
  <si>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</si>
  <si>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</si>
  <si>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</si>
  <si>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</si>
  <si>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</si>
  <si>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</si>
  <si>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</si>
  <si>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</si>
  <si>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</si>
  <si>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</si>
  <si>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</si>
  <si>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</si>
  <si>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</si>
  <si>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</si>
  <si>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</si>
  <si>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</si>
  <si>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</si>
  <si>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</si>
  <si>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</si>
  <si>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</si>
  <si>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</si>
  <si>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</si>
  <si>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</si>
  <si>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</si>
  <si>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Ecuador</t>
  </si>
  <si>
    <t>Egypt</t>
  </si>
  <si>
    <t>El Salvador</t>
  </si>
  <si>
    <t>Equatorial Guinea</t>
  </si>
  <si>
    <t>Estonia</t>
  </si>
  <si>
    <t>Ethiopia</t>
  </si>
  <si>
    <t>Fiji</t>
  </si>
  <si>
    <t>Finland</t>
  </si>
  <si>
    <t>French Polynesia</t>
  </si>
  <si>
    <t>Gabon</t>
  </si>
  <si>
    <t>Gambia</t>
  </si>
  <si>
    <t>Georgia</t>
  </si>
  <si>
    <t>Germany</t>
  </si>
  <si>
    <t>Ghana</t>
  </si>
  <si>
    <t>Greece</t>
  </si>
  <si>
    <t>Guatemala</t>
  </si>
  <si>
    <t>Guinea</t>
  </si>
  <si>
    <t>Guinea-Bissau</t>
  </si>
  <si>
    <t>Guyana</t>
  </si>
  <si>
    <t>Honduras</t>
  </si>
  <si>
    <t>Hong Kong</t>
  </si>
  <si>
    <t>Hungary</t>
  </si>
  <si>
    <t>Iceland</t>
  </si>
  <si>
    <t>India</t>
  </si>
  <si>
    <t>Iran</t>
  </si>
  <si>
    <t>Iraq</t>
  </si>
  <si>
    <t>Ireland</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</si>
  <si>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</si>
  <si>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</si>
  <si>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</si>
  <si>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</si>
  <si>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</si>
  <si>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</si>
  <si>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</si>
  <si>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</si>
  <si>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</si>
  <si>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</si>
  <si>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</si>
  <si>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</si>
  <si>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</si>
  <si>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</si>
  <si>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</si>
  <si>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</si>
  <si>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</si>
  <si>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</si>
  <si>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</si>
  <si>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</si>
  <si>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</si>
  <si>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</si>
  <si>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</si>
  <si>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</si>
  <si>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</si>
  <si>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</si>
  <si>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</si>
  <si>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</si>
  <si>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</si>
  <si>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</si>
  <si>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</si>
  <si>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</si>
  <si>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</si>
  <si>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</si>
  <si>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</si>
  <si>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</si>
  <si>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</si>
  <si>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</si>
  <si>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</si>
  <si>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</si>
  <si>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</si>
  <si>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</si>
  <si>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</si>
  <si>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</si>
  <si>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</si>
  <si>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</si>
  <si>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</si>
  <si>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</si>
  <si>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</si>
  <si>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</si>
  <si>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</si>
  <si>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</si>
  <si>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</si>
  <si>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</si>
  <si>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</si>
  <si>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</si>
  <si>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</si>
  <si>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</si>
  <si>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</si>
  <si>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</si>
  <si>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</si>
  <si>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</si>
  <si>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</si>
  <si>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</si>
  <si>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</si>
  <si>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</si>
  <si>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</si>
  <si>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</si>
  <si>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</si>
  <si>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</si>
  <si>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</si>
  <si>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</si>
  <si>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</si>
  <si>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</si>
  <si>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</si>
  <si>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</si>
  <si>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</si>
  <si>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</si>
  <si>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</si>
  <si>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</si>
  <si>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</si>
  <si>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</si>
  <si>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</si>
  <si>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</si>
  <si>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</si>
  <si>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</si>
  <si>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</si>
  <si>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</si>
  <si>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</si>
  <si>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</si>
  <si>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</si>
  <si>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</si>
  <si>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</si>
  <si>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</si>
  <si>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</si>
  <si>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</si>
  <si>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</si>
  <si>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</si>
  <si>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</si>
  <si>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</si>
  <si>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</si>
  <si>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</si>
  <si>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</si>
  <si>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</si>
  <si>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</si>
  <si>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t>St. Vincent and the Grenadines</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</si>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</sst>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thin"/>
    </border>
    <border>
      <left/>
      <right style="thin"/>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top/>
      <bottom style="medium"/>
    </border>
    <border>
      <left/>
      <right/>
      <top/>
      <bottom style="medium"/>
    </border>
    <border>
      <left style="medium"/>
      <right style="medium"/>
      <top style="medium"/>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34" xfId="0" applyFont="1" applyBorder="1" applyAlignment="1">
      <alignment/>
    </xf>
    <xf numFmtId="0" fontId="52" fillId="0" borderId="34" xfId="53" applyBorder="1" applyAlignment="1">
      <alignment/>
    </xf>
    <xf numFmtId="0" fontId="0" fillId="0" borderId="28" xfId="0" applyBorder="1" applyAlignment="1">
      <alignment/>
    </xf>
    <xf numFmtId="0" fontId="0" fillId="0" borderId="36" xfId="0" applyBorder="1" applyAlignment="1">
      <alignment/>
    </xf>
    <xf numFmtId="0" fontId="0" fillId="0" borderId="30" xfId="0" applyBorder="1" applyAlignment="1">
      <alignment/>
    </xf>
    <xf numFmtId="0" fontId="0" fillId="0" borderId="18" xfId="0" applyBorder="1" applyAlignment="1">
      <alignment/>
    </xf>
    <xf numFmtId="0" fontId="0" fillId="0" borderId="17" xfId="0" applyBorder="1" applyAlignment="1">
      <alignment/>
    </xf>
    <xf numFmtId="0" fontId="0" fillId="0" borderId="27" xfId="0" applyBorder="1" applyAlignment="1">
      <alignment/>
    </xf>
    <xf numFmtId="0" fontId="0" fillId="0" borderId="0" xfId="0" applyFill="1" applyBorder="1" applyAlignment="1">
      <alignment/>
    </xf>
    <xf numFmtId="0" fontId="15" fillId="0" borderId="0" xfId="0" applyFont="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52" fillId="0" borderId="25" xfId="53" applyBorder="1" applyAlignment="1">
      <alignment horizontal="center"/>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6" fillId="0" borderId="32" xfId="57" applyFont="1" applyFill="1" applyBorder="1" applyAlignment="1">
      <alignment horizontal="center"/>
      <protection/>
    </xf>
    <xf numFmtId="0" fontId="6" fillId="0" borderId="35" xfId="57" applyFont="1" applyFill="1" applyBorder="1" applyAlignment="1">
      <alignment horizontal="center"/>
      <protection/>
    </xf>
    <xf numFmtId="0" fontId="6" fillId="0" borderId="36" xfId="57" applyFont="1" applyFill="1" applyBorder="1" applyAlignment="1">
      <alignment horizontal="center"/>
      <protection/>
    </xf>
    <xf numFmtId="166" fontId="6" fillId="0" borderId="41"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3"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35"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35" xfId="57" applyFont="1" applyBorder="1" applyAlignment="1">
      <alignment horizontal="left"/>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47" xfId="0" applyFont="1" applyBorder="1" applyAlignment="1">
      <alignment horizontal="left" wrapText="1"/>
    </xf>
    <xf numFmtId="0" fontId="0" fillId="0" borderId="48" xfId="0" applyFont="1" applyBorder="1" applyAlignment="1">
      <alignment horizontal="left" wrapText="1"/>
    </xf>
    <xf numFmtId="0" fontId="0" fillId="0" borderId="39"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48"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Chile</c:v>
                </c:pt>
                <c:pt idx="1">
                  <c:v>Brazil</c:v>
                </c:pt>
                <c:pt idx="2">
                  <c:v>Kenya</c:v>
                </c:pt>
                <c:pt idx="3">
                  <c:v>Peru</c:v>
                </c:pt>
                <c:pt idx="4">
                  <c:v>Colombia</c:v>
                </c:pt>
                <c:pt idx="5">
                  <c:v>China</c:v>
                </c:pt>
                <c:pt idx="6">
                  <c:v>United States of America</c:v>
                </c:pt>
                <c:pt idx="7">
                  <c:v>Indonesia</c:v>
                </c:pt>
                <c:pt idx="8">
                  <c:v>Dominican Rep.</c:v>
                </c:pt>
                <c:pt idx="9">
                  <c:v>Mexico</c:v>
                </c:pt>
              </c:strCache>
            </c:strRef>
          </c:cat>
          <c:val>
            <c:numRef>
              <c:f>'Data for Charts'!$B$2:$B$11</c:f>
              <c:numCache>
                <c:ptCount val="10"/>
                <c:pt idx="0">
                  <c:v>156.247</c:v>
                </c:pt>
                <c:pt idx="1">
                  <c:v>160.376</c:v>
                </c:pt>
                <c:pt idx="2">
                  <c:v>201.478</c:v>
                </c:pt>
                <c:pt idx="3">
                  <c:v>212.857</c:v>
                </c:pt>
                <c:pt idx="4">
                  <c:v>215.095</c:v>
                </c:pt>
                <c:pt idx="5">
                  <c:v>217</c:v>
                </c:pt>
                <c:pt idx="6">
                  <c:v>238.544</c:v>
                </c:pt>
                <c:pt idx="7">
                  <c:v>275.953</c:v>
                </c:pt>
                <c:pt idx="8">
                  <c:v>295.08074</c:v>
                </c:pt>
                <c:pt idx="9">
                  <c:v>1264.141</c:v>
                </c:pt>
              </c:numCache>
            </c:numRef>
          </c:val>
        </c:ser>
        <c:axId val="62236402"/>
        <c:axId val="23256707"/>
      </c:barChart>
      <c:catAx>
        <c:axId val="62236402"/>
        <c:scaling>
          <c:orientation val="minMax"/>
        </c:scaling>
        <c:axPos val="l"/>
        <c:delete val="0"/>
        <c:numFmt formatCode="General" sourceLinked="0"/>
        <c:majorTickMark val="out"/>
        <c:minorTickMark val="none"/>
        <c:tickLblPos val="nextTo"/>
        <c:spPr>
          <a:ln w="3175">
            <a:solidFill>
              <a:srgbClr val="808080"/>
            </a:solidFill>
          </a:ln>
        </c:spPr>
        <c:crossAx val="23256707"/>
        <c:crosses val="autoZero"/>
        <c:auto val="1"/>
        <c:lblOffset val="100"/>
        <c:tickLblSkip val="1"/>
        <c:noMultiLvlLbl val="0"/>
      </c:catAx>
      <c:valAx>
        <c:axId val="2325670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23640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United States of America</c:v>
                </c:pt>
                <c:pt idx="3">
                  <c:v>Dominican Rep.</c:v>
                </c:pt>
                <c:pt idx="4">
                  <c:v>South Africa</c:v>
                </c:pt>
                <c:pt idx="5">
                  <c:v>Israel</c:v>
                </c:pt>
                <c:pt idx="6">
                  <c:v>Spain</c:v>
                </c:pt>
                <c:pt idx="7">
                  <c:v>Peru</c:v>
                </c:pt>
                <c:pt idx="8">
                  <c:v>Chile</c:v>
                </c:pt>
                <c:pt idx="9">
                  <c:v>Mexico</c:v>
                </c:pt>
              </c:strCache>
            </c:strRef>
          </c:cat>
          <c:val>
            <c:numRef>
              <c:f>'Data for Charts'!$B$26:$B$35</c:f>
              <c:numCache>
                <c:ptCount val="10"/>
                <c:pt idx="0">
                  <c:v>21522</c:v>
                </c:pt>
                <c:pt idx="1">
                  <c:v>23936</c:v>
                </c:pt>
                <c:pt idx="2">
                  <c:v>30887</c:v>
                </c:pt>
                <c:pt idx="3">
                  <c:v>31396</c:v>
                </c:pt>
                <c:pt idx="4">
                  <c:v>59469</c:v>
                </c:pt>
                <c:pt idx="5">
                  <c:v>71487</c:v>
                </c:pt>
                <c:pt idx="6">
                  <c:v>164399</c:v>
                </c:pt>
                <c:pt idx="7">
                  <c:v>172358</c:v>
                </c:pt>
                <c:pt idx="8">
                  <c:v>226346</c:v>
                </c:pt>
                <c:pt idx="9">
                  <c:v>887642</c:v>
                </c:pt>
              </c:numCache>
            </c:numRef>
          </c:val>
        </c:ser>
        <c:axId val="7983772"/>
        <c:axId val="4745085"/>
      </c:barChart>
      <c:catAx>
        <c:axId val="7983772"/>
        <c:scaling>
          <c:orientation val="minMax"/>
        </c:scaling>
        <c:axPos val="l"/>
        <c:delete val="0"/>
        <c:numFmt formatCode="General" sourceLinked="0"/>
        <c:majorTickMark val="out"/>
        <c:minorTickMark val="none"/>
        <c:tickLblPos val="nextTo"/>
        <c:spPr>
          <a:ln w="3175">
            <a:solidFill>
              <a:srgbClr val="808080"/>
            </a:solidFill>
          </a:ln>
        </c:spPr>
        <c:crossAx val="4745085"/>
        <c:crosses val="autoZero"/>
        <c:auto val="1"/>
        <c:lblOffset val="100"/>
        <c:tickLblSkip val="1"/>
        <c:noMultiLvlLbl val="0"/>
      </c:catAx>
      <c:valAx>
        <c:axId val="474508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USDs</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98377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United States of America</c:v>
                </c:pt>
                <c:pt idx="3">
                  <c:v>Dominican Rep.</c:v>
                </c:pt>
                <c:pt idx="4">
                  <c:v>South Africa</c:v>
                </c:pt>
                <c:pt idx="5">
                  <c:v>Israel</c:v>
                </c:pt>
                <c:pt idx="6">
                  <c:v>Spain</c:v>
                </c:pt>
                <c:pt idx="7">
                  <c:v>Peru</c:v>
                </c:pt>
                <c:pt idx="8">
                  <c:v>Chile</c:v>
                </c:pt>
                <c:pt idx="9">
                  <c:v>Mexico</c:v>
                </c:pt>
              </c:strCache>
            </c:strRef>
          </c:cat>
          <c:val>
            <c:numRef>
              <c:f>'Data for Charts'!$B$14:$B$23</c:f>
              <c:numCache>
                <c:ptCount val="10"/>
                <c:pt idx="0">
                  <c:v>9.982</c:v>
                </c:pt>
                <c:pt idx="1">
                  <c:v>12.64</c:v>
                </c:pt>
                <c:pt idx="2">
                  <c:v>17.919</c:v>
                </c:pt>
                <c:pt idx="3">
                  <c:v>19.877</c:v>
                </c:pt>
                <c:pt idx="4">
                  <c:v>30.285</c:v>
                </c:pt>
                <c:pt idx="5">
                  <c:v>35.744</c:v>
                </c:pt>
                <c:pt idx="6">
                  <c:v>70.866</c:v>
                </c:pt>
                <c:pt idx="7">
                  <c:v>81.431</c:v>
                </c:pt>
                <c:pt idx="8">
                  <c:v>102.82</c:v>
                </c:pt>
                <c:pt idx="9">
                  <c:v>347.209</c:v>
                </c:pt>
              </c:numCache>
            </c:numRef>
          </c:val>
        </c:ser>
        <c:axId val="42705766"/>
        <c:axId val="48807575"/>
      </c:barChart>
      <c:catAx>
        <c:axId val="42705766"/>
        <c:scaling>
          <c:orientation val="minMax"/>
        </c:scaling>
        <c:axPos val="l"/>
        <c:delete val="0"/>
        <c:numFmt formatCode="General" sourceLinked="0"/>
        <c:majorTickMark val="out"/>
        <c:minorTickMark val="none"/>
        <c:tickLblPos val="nextTo"/>
        <c:spPr>
          <a:ln w="3175">
            <a:solidFill>
              <a:srgbClr val="808080"/>
            </a:solidFill>
          </a:ln>
        </c:spPr>
        <c:crossAx val="48807575"/>
        <c:crosses val="autoZero"/>
        <c:auto val="1"/>
        <c:lblOffset val="100"/>
        <c:tickLblSkip val="1"/>
        <c:noMultiLvlLbl val="0"/>
      </c:catAx>
      <c:valAx>
        <c:axId val="4880757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70576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025"/>
          <c:y val="0.08325"/>
          <c:w val="0.651"/>
          <c:h val="0.89225"/>
        </c:manualLayout>
      </c:layout>
      <c:pieChart>
        <c:varyColors val="1"/>
        <c:ser>
          <c:idx val="0"/>
          <c:order val="0"/>
          <c:tx>
            <c:strRef>
              <c:f>'Data for Charts'!$A$38</c:f>
              <c:strCache>
                <c:ptCount val="1"/>
                <c:pt idx="0">
                  <c:v>U.S. Volume Import Share by Source (2011): Avocado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76.77%</c:v>
                  </c:pt>
                  <c:pt idx="1">
                    <c:v>16.81%</c:v>
                  </c:pt>
                  <c:pt idx="2">
                    <c:v>4.03%</c:v>
                  </c:pt>
                  <c:pt idx="3">
                    <c:v>2.20%</c:v>
                  </c:pt>
                  <c:pt idx="4">
                    <c:v>0.18%</c:v>
                  </c:pt>
                  <c:pt idx="5">
                    <c:v>0.01%</c:v>
                  </c:pt>
                  <c:pt idx="6">
                    <c:v>0.00%</c:v>
                  </c:pt>
                  <c:pt idx="7">
                    <c:v>0.00%</c:v>
                  </c:pt>
                  <c:pt idx="8">
                    <c:v>0.00%</c:v>
                  </c:pt>
                  <c:pt idx="9">
                    <c:v>0.00%</c:v>
                  </c:pt>
                  <c:pt idx="10">
                    <c:v>0.00%</c:v>
                  </c:pt>
                </c:lvl>
                <c:lvl>
                  <c:pt idx="0">
                    <c:v>Mexico -</c:v>
                  </c:pt>
                  <c:pt idx="1">
                    <c:v>Chile -</c:v>
                  </c:pt>
                  <c:pt idx="2">
                    <c:v>Dom. Rep. -</c:v>
                  </c:pt>
                  <c:pt idx="3">
                    <c:v>Peru -</c:v>
                  </c:pt>
                  <c:pt idx="4">
                    <c:v>New Zealand -</c:v>
                  </c:pt>
                  <c:pt idx="5">
                    <c:v>Jamaica -</c:v>
                  </c:pt>
                  <c:pt idx="6">
                    <c:v>Dominica -</c:v>
                  </c:pt>
                  <c:pt idx="7">
                    <c:v>Grenada -</c:v>
                  </c:pt>
                  <c:pt idx="8">
                    <c:v>St. Vinc. /Grenadines -</c:v>
                  </c:pt>
                  <c:pt idx="9">
                    <c:v>Brazil -</c:v>
                  </c:pt>
                  <c:pt idx="10">
                    <c:v>0 -</c:v>
                  </c:pt>
                </c:lvl>
              </c:multiLvlStrCache>
            </c:multiLvlStrRef>
          </c:cat>
          <c:val>
            <c:numRef>
              <c:f>'Data for Charts'!$B$41:$B$51</c:f>
              <c:numCache>
                <c:ptCount val="11"/>
                <c:pt idx="0">
                  <c:v>0.7676861892800344</c:v>
                </c:pt>
                <c:pt idx="1">
                  <c:v>0.16809169299981716</c:v>
                </c:pt>
                <c:pt idx="2">
                  <c:v>0.040271630531313225</c:v>
                </c:pt>
                <c:pt idx="3">
                  <c:v>0.02204174156153132</c:v>
                </c:pt>
                <c:pt idx="4">
                  <c:v>0.0018186047680057989</c:v>
                </c:pt>
                <c:pt idx="5">
                  <c:v>7.103569464874646E-05</c:v>
                </c:pt>
                <c:pt idx="6">
                  <c:v>1.1308857555170964E-05</c:v>
                </c:pt>
                <c:pt idx="7">
                  <c:v>7.63263037852992E-06</c:v>
                </c:pt>
                <c:pt idx="8">
                  <c:v>1.636767157805218E-07</c:v>
                </c:pt>
                <c:pt idx="9">
                  <c:v>0</c:v>
                </c:pt>
                <c:pt idx="10">
                  <c:v>0</c:v>
                </c:pt>
              </c:numCache>
            </c:numRef>
          </c:val>
        </c:ser>
      </c:pieChart>
      <c:spPr>
        <a:noFill/>
        <a:ln>
          <a:noFill/>
        </a:ln>
      </c:spPr>
    </c:plotArea>
    <c:legend>
      <c:legendPos val="r"/>
      <c:layout>
        <c:manualLayout>
          <c:xMode val="edge"/>
          <c:yMode val="edge"/>
          <c:x val="0.80575"/>
          <c:y val="0.46375"/>
          <c:w val="0.179"/>
          <c:h val="0.398"/>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92"/>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0.6905</cdr:x>
      <cdr:y>0.961</cdr:y>
    </cdr:from>
    <cdr:to>
      <cdr:x>1</cdr:x>
      <cdr:y>1</cdr:y>
    </cdr:to>
    <cdr:sp>
      <cdr:nvSpPr>
        <cdr:cNvPr id="1" name="TextBox 1"/>
        <cdr:cNvSpPr txBox="1">
          <a:spLocks noChangeArrowheads="1"/>
        </cdr:cNvSpPr>
      </cdr:nvSpPr>
      <cdr:spPr>
        <a:xfrm>
          <a:off x="6048375" y="6124575"/>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0.68975</cdr:x>
      <cdr:y>0.96125</cdr:y>
    </cdr:from>
    <cdr:to>
      <cdr:x>1</cdr:x>
      <cdr:y>1</cdr:y>
    </cdr:to>
    <cdr:sp>
      <cdr:nvSpPr>
        <cdr:cNvPr id="1" name="TextBox 1"/>
        <cdr:cNvSpPr txBox="1">
          <a:spLocks noChangeArrowheads="1"/>
        </cdr:cNvSpPr>
      </cdr:nvSpPr>
      <cdr:spPr>
        <a:xfrm>
          <a:off x="6038850" y="6134100"/>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0.687</cdr:x>
      <cdr:y>0.96225</cdr:y>
    </cdr:from>
    <cdr:to>
      <cdr:x>1</cdr:x>
      <cdr:y>1</cdr:y>
    </cdr:to>
    <cdr:sp fLocksText="0">
      <cdr:nvSpPr>
        <cdr:cNvPr id="1" name="TextBox 1"/>
        <cdr:cNvSpPr txBox="1">
          <a:spLocks noChangeArrowheads="1"/>
        </cdr:cNvSpPr>
      </cdr:nvSpPr>
      <cdr:spPr>
        <a:xfrm>
          <a:off x="6019800" y="6134100"/>
          <a:ext cx="2743200"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0.70875</cdr:x>
      <cdr:y>0.94975</cdr:y>
    </cdr:from>
    <cdr:to>
      <cdr:x>1</cdr:x>
      <cdr:y>0.996</cdr:y>
    </cdr:to>
    <cdr:sp fLocksText="0">
      <cdr:nvSpPr>
        <cdr:cNvPr id="2" name="TextBox 2"/>
        <cdr:cNvSpPr txBox="1">
          <a:spLocks noChangeArrowheads="1"/>
        </cdr:cNvSpPr>
      </cdr:nvSpPr>
      <cdr:spPr>
        <a:xfrm>
          <a:off x="6210300" y="6057900"/>
          <a:ext cx="2552700" cy="2952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0.6895</cdr:x>
      <cdr:y>0.961</cdr:y>
    </cdr:from>
    <cdr:to>
      <cdr:x>1</cdr:x>
      <cdr:y>1</cdr:y>
    </cdr:to>
    <cdr:sp>
      <cdr:nvSpPr>
        <cdr:cNvPr id="3" name="TextBox 1"/>
        <cdr:cNvSpPr txBox="1">
          <a:spLocks noChangeArrowheads="1"/>
        </cdr:cNvSpPr>
      </cdr:nvSpPr>
      <cdr:spPr>
        <a:xfrm>
          <a:off x="6038850" y="6124575"/>
          <a:ext cx="27241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0.8635</cdr:y>
    </cdr:from>
    <cdr:to>
      <cdr:x>0.98575</cdr:x>
      <cdr:y>0.95725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f3a70da7-3eaa-4521-ae60-acf6025876f6}" type="TxLink">
            <a:rPr lang="en-US" cap="none" sz="1100" b="0" i="1" u="none" baseline="0">
              <a:solidFill>
                <a:srgbClr val="000000"/>
              </a:solidFill>
              <a:latin typeface="Calibri"/>
              <a:ea typeface="Calibri"/>
              <a:cs typeface="Calibri"/>
            </a:rPr>
            <a:t>Total Imports -     415,453 (MT)</a:t>
          </a:fld>
        </a:p>
      </cdr:txBody>
    </cdr:sp>
  </cdr:relSizeAnchor>
  <cdr:relSizeAnchor xmlns:cdr="http://schemas.openxmlformats.org/drawingml/2006/chartDrawing">
    <cdr:from>
      <cdr:x>0.7285</cdr:x>
      <cdr:y>0.13825</cdr:y>
    </cdr:from>
    <cdr:to>
      <cdr:x>0.9605</cdr:x>
      <cdr:y>0.37925</cdr:y>
    </cdr:to>
    <cdr:sp fLocksText="0">
      <cdr:nvSpPr>
        <cdr:cNvPr id="2" name="TextBox 3"/>
        <cdr:cNvSpPr txBox="1">
          <a:spLocks noChangeArrowheads="1"/>
        </cdr:cNvSpPr>
      </cdr:nvSpPr>
      <cdr:spPr>
        <a:xfrm>
          <a:off x="637222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0.76225</cdr:x>
      <cdr:y>0.07825</cdr:y>
    </cdr:from>
    <cdr:to>
      <cdr:x>0.964</cdr:x>
      <cdr:y>0.29875</cdr:y>
    </cdr:to>
    <cdr:sp fLocksText="0">
      <cdr:nvSpPr>
        <cdr:cNvPr id="3" name="TextBox 4"/>
        <cdr:cNvSpPr txBox="1">
          <a:spLocks noChangeArrowheads="1"/>
        </cdr:cNvSpPr>
      </cdr:nvSpPr>
      <cdr:spPr>
        <a:xfrm>
          <a:off x="666750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cdr:y>
    </cdr:from>
    <cdr:to>
      <cdr:x>0.98575</cdr:x>
      <cdr:y>0.9545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17549b48-14cc-410f-99dc-eb133a0c31ed}" type="TxLink">
            <a:rPr lang="en-US" cap="none" sz="1100" b="0" i="1" u="none" baseline="0">
              <a:solidFill>
                <a:srgbClr val="000000"/>
              </a:solidFill>
              <a:latin typeface="Calibri"/>
              <a:ea typeface="Calibri"/>
              <a:cs typeface="Calibri"/>
            </a:rPr>
            <a:t>U.S. Production - 238,544 (MT)</a:t>
          </a:fld>
        </a:p>
      </cdr:txBody>
    </cdr:sp>
  </cdr:relSizeAnchor>
  <cdr:relSizeAnchor xmlns:cdr="http://schemas.openxmlformats.org/drawingml/2006/chartDrawing">
    <cdr:from>
      <cdr:x>0</cdr:x>
      <cdr:y>0.95975</cdr:y>
    </cdr:from>
    <cdr:to>
      <cdr:x>0.3075</cdr:x>
      <cdr:y>1</cdr:y>
    </cdr:to>
    <cdr:sp>
      <cdr:nvSpPr>
        <cdr:cNvPr id="5" name="TextBox 1"/>
        <cdr:cNvSpPr txBox="1">
          <a:spLocks noChangeArrowheads="1"/>
        </cdr:cNvSpPr>
      </cdr:nvSpPr>
      <cdr:spPr>
        <a:xfrm>
          <a:off x="0" y="6124575"/>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9307" TargetMode="Externa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A50" sqref="A50"/>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Avocado</v>
      </c>
    </row>
    <row r="2" spans="1:2" ht="14.25">
      <c r="A2" t="s">
        <v>96</v>
      </c>
      <c r="B2" s="33">
        <v>156.247</v>
      </c>
    </row>
    <row r="3" spans="1:2" ht="14.25">
      <c r="A3" t="s">
        <v>838</v>
      </c>
      <c r="B3" s="33">
        <v>160.376</v>
      </c>
    </row>
    <row r="4" spans="1:2" ht="14.25">
      <c r="A4" t="s">
        <v>839</v>
      </c>
      <c r="B4" s="33">
        <v>201.478</v>
      </c>
    </row>
    <row r="5" spans="1:2" ht="14.25">
      <c r="A5" t="s">
        <v>112</v>
      </c>
      <c r="B5" s="33">
        <v>212.857</v>
      </c>
    </row>
    <row r="6" spans="1:2" ht="14.25">
      <c r="A6" t="s">
        <v>840</v>
      </c>
      <c r="B6" s="33">
        <v>215.095</v>
      </c>
    </row>
    <row r="7" spans="1:2" ht="14.25">
      <c r="A7" t="s">
        <v>841</v>
      </c>
      <c r="B7" s="33">
        <v>217</v>
      </c>
    </row>
    <row r="8" spans="1:2" ht="14.25">
      <c r="A8" t="s">
        <v>842</v>
      </c>
      <c r="B8" s="33">
        <v>238.544</v>
      </c>
    </row>
    <row r="9" spans="1:2" ht="14.25">
      <c r="A9" t="s">
        <v>843</v>
      </c>
      <c r="B9" s="33">
        <v>275.953</v>
      </c>
    </row>
    <row r="10" spans="1:2" ht="14.25">
      <c r="A10" t="s">
        <v>844</v>
      </c>
      <c r="B10" s="33">
        <v>295.08074</v>
      </c>
    </row>
    <row r="11" spans="1:2" ht="14.25">
      <c r="A11" t="s">
        <v>107</v>
      </c>
      <c r="B11" s="33">
        <v>1264.141</v>
      </c>
    </row>
    <row r="13" ht="14.25">
      <c r="A13" t="str">
        <f>CONCATENATE(Key!D6,Key!A1)</f>
        <v>Top 10 World Exporters by Volume (2011): Avocado</v>
      </c>
    </row>
    <row r="14" spans="1:2" ht="14.25">
      <c r="A14" t="s">
        <v>845</v>
      </c>
      <c r="B14" s="33">
        <v>9.982</v>
      </c>
    </row>
    <row r="15" spans="1:2" ht="14.25">
      <c r="A15" t="s">
        <v>846</v>
      </c>
      <c r="B15" s="33">
        <v>12.64</v>
      </c>
    </row>
    <row r="16" spans="1:2" ht="14.25">
      <c r="A16" t="s">
        <v>842</v>
      </c>
      <c r="B16" s="33">
        <v>17.919</v>
      </c>
    </row>
    <row r="17" spans="1:2" ht="14.25">
      <c r="A17" t="s">
        <v>844</v>
      </c>
      <c r="B17" s="33">
        <v>19.877</v>
      </c>
    </row>
    <row r="18" spans="1:2" ht="14.25">
      <c r="A18" t="s">
        <v>847</v>
      </c>
      <c r="B18" s="33">
        <v>30.285</v>
      </c>
    </row>
    <row r="19" spans="1:2" ht="14.25">
      <c r="A19" t="s">
        <v>102</v>
      </c>
      <c r="B19" s="33">
        <v>35.744</v>
      </c>
    </row>
    <row r="20" spans="1:2" ht="14.25">
      <c r="A20" t="s">
        <v>123</v>
      </c>
      <c r="B20" s="33">
        <v>70.866</v>
      </c>
    </row>
    <row r="21" spans="1:2" ht="14.25">
      <c r="A21" t="s">
        <v>112</v>
      </c>
      <c r="B21" s="33">
        <v>81.431</v>
      </c>
    </row>
    <row r="22" spans="1:2" ht="14.25">
      <c r="A22" t="s">
        <v>96</v>
      </c>
      <c r="B22" s="33">
        <v>102.82</v>
      </c>
    </row>
    <row r="23" spans="1:2" ht="14.25">
      <c r="A23" t="s">
        <v>107</v>
      </c>
      <c r="B23" s="33">
        <v>347.209</v>
      </c>
    </row>
    <row r="25" ht="14.25">
      <c r="A25" t="str">
        <f>CONCATENATE(Key!D7,Key!A1)</f>
        <v>Top 10 World Exporters by Value (2011): Avocado</v>
      </c>
    </row>
    <row r="26" spans="1:2" ht="14.25">
      <c r="A26" t="s">
        <v>111</v>
      </c>
      <c r="B26" s="33">
        <v>21522</v>
      </c>
    </row>
    <row r="27" spans="1:2" ht="14.25">
      <c r="A27" t="s">
        <v>844</v>
      </c>
      <c r="B27" s="33">
        <v>23936</v>
      </c>
    </row>
    <row r="28" spans="1:2" ht="14.25">
      <c r="A28" t="s">
        <v>847</v>
      </c>
      <c r="B28" s="33">
        <v>30887</v>
      </c>
    </row>
    <row r="29" spans="1:2" ht="14.25">
      <c r="A29" t="s">
        <v>846</v>
      </c>
      <c r="B29" s="33">
        <v>31396</v>
      </c>
    </row>
    <row r="30" spans="1:2" ht="14.25">
      <c r="A30" t="s">
        <v>842</v>
      </c>
      <c r="B30" s="33">
        <v>59469</v>
      </c>
    </row>
    <row r="31" spans="1:2" ht="14.25">
      <c r="A31" t="s">
        <v>102</v>
      </c>
      <c r="B31" s="33">
        <v>71487</v>
      </c>
    </row>
    <row r="32" spans="1:2" ht="14.25">
      <c r="A32" t="s">
        <v>112</v>
      </c>
      <c r="B32" s="33">
        <v>164399</v>
      </c>
    </row>
    <row r="33" spans="1:2" ht="14.25">
      <c r="A33" t="s">
        <v>123</v>
      </c>
      <c r="B33" s="33">
        <v>172358</v>
      </c>
    </row>
    <row r="34" spans="1:2" ht="14.25">
      <c r="A34" t="s">
        <v>96</v>
      </c>
      <c r="B34" s="33">
        <v>226346</v>
      </c>
    </row>
    <row r="35" spans="1:2" ht="14.25">
      <c r="A35" t="s">
        <v>107</v>
      </c>
      <c r="B35" s="33">
        <v>887642</v>
      </c>
    </row>
    <row r="38" spans="1:2" ht="56.25" customHeight="1">
      <c r="A38" s="146" t="str">
        <f>CONCATENATE(Key!D8,Key!A1)</f>
        <v>U.S. Volume Import Share by Source (2011): Avocado</v>
      </c>
      <c r="B38" s="146"/>
    </row>
    <row r="39" spans="1:3" ht="14.25">
      <c r="A39" s="51" t="str">
        <f>CONCATENATE("Total Imports -     ",FIXED(B52,0,FALSE)," (MT)")</f>
        <v>Total Imports -     415,453 (MT)</v>
      </c>
      <c r="C39" s="1"/>
    </row>
    <row r="40" spans="1:3" ht="14.25">
      <c r="A40" s="51" t="str">
        <f>CONCATENATE("U.S. Production - ",FIXED(B53,0,FALSE)," (MT)")</f>
        <v>U.S. Production - 238,544 (MT)</v>
      </c>
      <c r="C40" s="1"/>
    </row>
    <row r="41" spans="1:3" ht="14.25">
      <c r="A41" s="1" t="str">
        <f aca="true" t="shared" si="0" ref="A41:A51">CONCATENATE(C41," -")</f>
        <v>Mexico -</v>
      </c>
      <c r="B41" s="6">
        <v>0.7676861892800344</v>
      </c>
      <c r="C41" s="1" t="s">
        <v>107</v>
      </c>
    </row>
    <row r="42" spans="1:3" ht="14.25">
      <c r="A42" s="1" t="str">
        <f t="shared" si="0"/>
        <v>Chile -</v>
      </c>
      <c r="B42" s="6">
        <v>0.16809169299981716</v>
      </c>
      <c r="C42" s="1" t="s">
        <v>96</v>
      </c>
    </row>
    <row r="43" spans="1:3" ht="14.25">
      <c r="A43" s="1" t="s">
        <v>830</v>
      </c>
      <c r="B43" s="6">
        <v>0.040271630531313225</v>
      </c>
      <c r="C43" s="1" t="s">
        <v>98</v>
      </c>
    </row>
    <row r="44" spans="1:3" ht="14.25">
      <c r="A44" s="1" t="str">
        <f t="shared" si="0"/>
        <v>Peru -</v>
      </c>
      <c r="B44" s="6">
        <v>0.02204174156153132</v>
      </c>
      <c r="C44" s="1" t="s">
        <v>112</v>
      </c>
    </row>
    <row r="45" spans="1:3" ht="14.25">
      <c r="A45" s="1" t="str">
        <f t="shared" si="0"/>
        <v>New Zealand -</v>
      </c>
      <c r="B45" s="6">
        <v>0.0018186047680057989</v>
      </c>
      <c r="C45" s="1" t="s">
        <v>111</v>
      </c>
    </row>
    <row r="46" spans="1:3" ht="14.25">
      <c r="A46" s="1" t="str">
        <f t="shared" si="0"/>
        <v>Jamaica -</v>
      </c>
      <c r="B46" s="6">
        <v>7.103569464874646E-05</v>
      </c>
      <c r="C46" s="1" t="s">
        <v>104</v>
      </c>
    </row>
    <row r="47" spans="1:3" ht="14.25">
      <c r="A47" s="1" t="str">
        <f t="shared" si="0"/>
        <v>Dominica -</v>
      </c>
      <c r="B47" s="6">
        <v>1.1308857555170964E-05</v>
      </c>
      <c r="C47" s="1" t="s">
        <v>97</v>
      </c>
    </row>
    <row r="48" spans="1:3" ht="14.25">
      <c r="A48" s="1" t="str">
        <f t="shared" si="0"/>
        <v>Grenada -</v>
      </c>
      <c r="B48" s="6">
        <v>7.63263037852992E-06</v>
      </c>
      <c r="C48" s="1" t="s">
        <v>99</v>
      </c>
    </row>
    <row r="49" spans="1:3" ht="14.25">
      <c r="A49" s="1" t="s">
        <v>831</v>
      </c>
      <c r="B49" s="6">
        <v>1.636767157805218E-07</v>
      </c>
      <c r="C49" s="1" t="s">
        <v>1028</v>
      </c>
    </row>
    <row r="50" spans="1:3" ht="14.25">
      <c r="A50" s="1" t="str">
        <f t="shared" si="0"/>
        <v>Brazil -</v>
      </c>
      <c r="B50" s="6">
        <v>0</v>
      </c>
      <c r="C50" s="1" t="s">
        <v>838</v>
      </c>
    </row>
    <row r="51" spans="1:3" ht="14.25">
      <c r="A51" s="1" t="str">
        <f t="shared" si="0"/>
        <v>0 -</v>
      </c>
      <c r="B51" s="6">
        <v>0</v>
      </c>
      <c r="C51" s="1">
        <v>0</v>
      </c>
    </row>
    <row r="52" spans="1:2" ht="14.25">
      <c r="A52" t="s">
        <v>44</v>
      </c>
      <c r="B52" s="34">
        <v>415453.1063</v>
      </c>
    </row>
    <row r="53" spans="1:2" ht="14.25">
      <c r="A53" t="s">
        <v>45</v>
      </c>
      <c r="B53" s="33">
        <f>'Summary of Production and Trade'!B200*1000</f>
        <v>238544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292.86315</v>
      </c>
      <c r="D4" s="3">
        <v>162.14015</v>
      </c>
      <c r="E4" s="3">
        <v>2.872</v>
      </c>
      <c r="F4" s="3">
        <v>159.45915</v>
      </c>
      <c r="G4" s="3">
        <v>0</v>
      </c>
      <c r="H4" s="6">
        <v>0.04319012614667584</v>
      </c>
      <c r="I4" s="6">
        <v>0.001161820627669032</v>
      </c>
      <c r="J4" s="6">
        <v>0.001161820627669032</v>
      </c>
    </row>
    <row r="5" spans="1:10" ht="14.25">
      <c r="A5" s="1">
        <v>2</v>
      </c>
      <c r="B5" s="1" t="s">
        <v>96</v>
      </c>
      <c r="C5" s="3">
        <v>116709.153</v>
      </c>
      <c r="D5" s="3">
        <v>87538.33390000001</v>
      </c>
      <c r="E5" s="3">
        <v>82674.6069</v>
      </c>
      <c r="F5" s="3">
        <v>4863.727</v>
      </c>
      <c r="G5" s="3">
        <v>0</v>
      </c>
      <c r="H5" s="6">
        <v>0.03762977730000001</v>
      </c>
      <c r="I5" s="6">
        <v>0</v>
      </c>
      <c r="J5" s="6">
        <v>0</v>
      </c>
    </row>
    <row r="6" spans="1:10" ht="14.25">
      <c r="A6" s="1">
        <v>3</v>
      </c>
      <c r="B6" s="1" t="s">
        <v>844</v>
      </c>
      <c r="C6" s="3">
        <v>14128.995</v>
      </c>
      <c r="D6" s="3">
        <v>15693.992</v>
      </c>
      <c r="E6" s="3">
        <v>0</v>
      </c>
      <c r="F6" s="3">
        <v>15758.685</v>
      </c>
      <c r="G6" s="3">
        <v>0</v>
      </c>
      <c r="H6" s="6">
        <v>0</v>
      </c>
      <c r="I6" s="6">
        <v>0.011818245893733459</v>
      </c>
      <c r="J6" s="6">
        <v>0.011818245893733459</v>
      </c>
    </row>
    <row r="7" spans="1:10" ht="14.25">
      <c r="A7" s="1">
        <v>4</v>
      </c>
      <c r="B7" s="1" t="s">
        <v>107</v>
      </c>
      <c r="C7" s="3">
        <v>300607.202</v>
      </c>
      <c r="D7" s="3">
        <v>324857.7707</v>
      </c>
      <c r="E7" s="3">
        <v>46.08</v>
      </c>
      <c r="F7" s="3">
        <v>313689.47969999997</v>
      </c>
      <c r="G7" s="3">
        <v>11180.837</v>
      </c>
      <c r="H7" s="6">
        <v>0</v>
      </c>
      <c r="I7" s="6">
        <v>0.0001290592135475601</v>
      </c>
      <c r="J7" s="6">
        <v>0.00010897219214455253</v>
      </c>
    </row>
    <row r="8" spans="1:10" ht="14.25">
      <c r="A8" s="1">
        <v>5</v>
      </c>
      <c r="B8" s="1" t="s">
        <v>112</v>
      </c>
      <c r="C8" s="3">
        <v>10.81</v>
      </c>
      <c r="D8" s="3">
        <v>0</v>
      </c>
      <c r="E8" s="3">
        <v>0</v>
      </c>
      <c r="F8" s="3">
        <v>0</v>
      </c>
      <c r="G8" s="3">
        <v>0</v>
      </c>
      <c r="H8" s="6">
        <v>0.0409121622</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117.60634999999999</v>
      </c>
      <c r="D4" s="3">
        <v>117.60634999999999</v>
      </c>
      <c r="E4" s="3">
        <v>27.94305</v>
      </c>
      <c r="F4" s="3">
        <v>89.69211</v>
      </c>
      <c r="G4" s="3">
        <v>0</v>
      </c>
      <c r="H4" s="6">
        <v>0</v>
      </c>
      <c r="I4" s="6">
        <v>0.00022957944022580413</v>
      </c>
      <c r="J4" s="6">
        <v>0.00022957944022580413</v>
      </c>
    </row>
    <row r="5" spans="1:10" ht="14.25">
      <c r="A5" s="1">
        <v>2</v>
      </c>
      <c r="B5" s="1" t="s">
        <v>96</v>
      </c>
      <c r="C5" s="3">
        <v>63407.574</v>
      </c>
      <c r="D5" s="3">
        <v>79139.591</v>
      </c>
      <c r="E5" s="3">
        <v>77930.104</v>
      </c>
      <c r="F5" s="3">
        <v>1190.341</v>
      </c>
      <c r="G5" s="3">
        <v>0</v>
      </c>
      <c r="H5" s="6">
        <v>0.017681263300000003</v>
      </c>
      <c r="I5" s="6">
        <v>0.0008963198401985647</v>
      </c>
      <c r="J5" s="6">
        <v>0.0005588397460926125</v>
      </c>
    </row>
    <row r="6" spans="1:10" ht="14.25">
      <c r="A6" s="1">
        <v>3</v>
      </c>
      <c r="B6" s="1" t="s">
        <v>844</v>
      </c>
      <c r="C6" s="3">
        <v>14819.808</v>
      </c>
      <c r="D6" s="3">
        <v>16790.085</v>
      </c>
      <c r="E6" s="3">
        <v>0</v>
      </c>
      <c r="F6" s="3">
        <v>16898.548</v>
      </c>
      <c r="G6" s="3">
        <v>0</v>
      </c>
      <c r="H6" s="6">
        <v>0.00010822820000000001</v>
      </c>
      <c r="I6" s="6">
        <v>0.018020225236234692</v>
      </c>
      <c r="J6" s="6">
        <v>0.018020225236234692</v>
      </c>
    </row>
    <row r="7" spans="1:10" ht="14.25">
      <c r="A7" s="1">
        <v>4</v>
      </c>
      <c r="B7" s="1" t="s">
        <v>107</v>
      </c>
      <c r="C7" s="3">
        <v>266645.449</v>
      </c>
      <c r="D7" s="3">
        <v>278860.913</v>
      </c>
      <c r="E7" s="3">
        <v>0</v>
      </c>
      <c r="F7" s="3">
        <v>258391.399</v>
      </c>
      <c r="G7" s="3">
        <v>20845.837</v>
      </c>
      <c r="H7" s="6">
        <v>0</v>
      </c>
      <c r="I7" s="6">
        <v>0.000248506800936437</v>
      </c>
      <c r="J7" s="6">
        <v>0.000248506800936437</v>
      </c>
    </row>
    <row r="8" spans="1:10" ht="14.25">
      <c r="A8" s="1">
        <v>5</v>
      </c>
      <c r="B8" s="1" t="s">
        <v>112</v>
      </c>
      <c r="C8" s="3">
        <v>232.581</v>
      </c>
      <c r="D8" s="3">
        <v>271.575</v>
      </c>
      <c r="E8" s="3">
        <v>95.63</v>
      </c>
      <c r="F8" s="3">
        <v>175.945</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6" sqref="H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1027</v>
      </c>
      <c r="C4" s="3">
        <v>2313.7105999999994</v>
      </c>
      <c r="D4" s="3">
        <v>104.9996</v>
      </c>
      <c r="E4" s="3">
        <v>8.45</v>
      </c>
      <c r="F4" s="3">
        <v>96.54960000000001</v>
      </c>
      <c r="G4" s="3">
        <v>0</v>
      </c>
      <c r="H4" s="6">
        <v>0.0876218999</v>
      </c>
      <c r="I4" s="6">
        <v>0</v>
      </c>
      <c r="J4" s="6">
        <v>0</v>
      </c>
    </row>
    <row r="5" spans="1:10" ht="14.25">
      <c r="A5" s="1">
        <v>2</v>
      </c>
      <c r="B5" s="1" t="s">
        <v>96</v>
      </c>
      <c r="C5" s="3">
        <v>209309.112</v>
      </c>
      <c r="D5" s="3">
        <v>67803.227</v>
      </c>
      <c r="E5" s="3">
        <v>66627.019</v>
      </c>
      <c r="F5" s="3">
        <v>1176.208</v>
      </c>
      <c r="G5" s="3">
        <v>0</v>
      </c>
      <c r="H5" s="6">
        <v>0.0188050063</v>
      </c>
      <c r="I5" s="6">
        <v>0</v>
      </c>
      <c r="J5" s="6">
        <v>0</v>
      </c>
    </row>
    <row r="6" spans="1:10" ht="14.25">
      <c r="A6" s="1">
        <v>3</v>
      </c>
      <c r="B6" s="1" t="s">
        <v>844</v>
      </c>
      <c r="C6" s="3">
        <v>50056.755</v>
      </c>
      <c r="D6" s="3">
        <v>16694.907619999998</v>
      </c>
      <c r="E6" s="3">
        <v>0</v>
      </c>
      <c r="F6" s="3">
        <v>16698.72062</v>
      </c>
      <c r="G6" s="3">
        <v>0</v>
      </c>
      <c r="H6" s="6">
        <v>0</v>
      </c>
      <c r="I6" s="6">
        <v>0.005967103088869763</v>
      </c>
      <c r="J6" s="6">
        <v>0.007851266535985684</v>
      </c>
    </row>
    <row r="7" spans="1:10" ht="14.25">
      <c r="A7" s="1">
        <v>4</v>
      </c>
      <c r="B7" s="1" t="s">
        <v>107</v>
      </c>
      <c r="C7" s="3">
        <v>956812.836</v>
      </c>
      <c r="D7" s="3">
        <v>289622.68152</v>
      </c>
      <c r="E7" s="3">
        <v>0</v>
      </c>
      <c r="F7" s="3">
        <v>288242.06852</v>
      </c>
      <c r="G7" s="3">
        <v>1560.56282</v>
      </c>
      <c r="H7" s="6">
        <v>3.7651287E-07</v>
      </c>
      <c r="I7" s="6">
        <v>0.00025605180532562436</v>
      </c>
      <c r="J7" s="6">
        <v>0.00017663916700134675</v>
      </c>
    </row>
    <row r="8" spans="1:10" ht="14.25">
      <c r="A8" s="1">
        <v>5</v>
      </c>
      <c r="B8" s="1" t="s">
        <v>112</v>
      </c>
      <c r="C8" s="3">
        <v>27471.93</v>
      </c>
      <c r="D8" s="3">
        <v>8878.708</v>
      </c>
      <c r="E8" s="3">
        <v>638.713</v>
      </c>
      <c r="F8" s="3">
        <v>8239.995</v>
      </c>
      <c r="G8" s="3">
        <v>0</v>
      </c>
      <c r="H8" s="6">
        <v>0.00020556459999999997</v>
      </c>
      <c r="I8" s="6">
        <v>0.016276126228844067</v>
      </c>
      <c r="J8" s="6">
        <v>0.016276126228844067</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7" sqref="I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1027</v>
      </c>
      <c r="C4" s="3">
        <v>896.4895</v>
      </c>
      <c r="D4" s="3">
        <v>825.1045</v>
      </c>
      <c r="E4" s="3">
        <v>4.568</v>
      </c>
      <c r="F4" s="3">
        <v>828.8465</v>
      </c>
      <c r="G4" s="3">
        <v>0</v>
      </c>
      <c r="H4" s="6">
        <v>0.08762189990000001</v>
      </c>
      <c r="I4" s="6">
        <v>0.009178021605384112</v>
      </c>
      <c r="J4" s="6">
        <v>0.009178021605384112</v>
      </c>
      <c r="L4" s="6"/>
    </row>
    <row r="5" spans="1:12" ht="14.25">
      <c r="A5" s="1">
        <v>2</v>
      </c>
      <c r="B5" s="1" t="s">
        <v>96</v>
      </c>
      <c r="C5" s="3">
        <v>120595.128</v>
      </c>
      <c r="D5" s="3">
        <v>49683.264</v>
      </c>
      <c r="E5" s="3">
        <v>49363.544</v>
      </c>
      <c r="F5" s="3">
        <v>319.72</v>
      </c>
      <c r="G5" s="3">
        <v>0</v>
      </c>
      <c r="H5" s="6">
        <v>0.0188050063</v>
      </c>
      <c r="I5" s="6">
        <v>0</v>
      </c>
      <c r="J5" s="6">
        <v>0</v>
      </c>
      <c r="L5" s="6"/>
    </row>
    <row r="6" spans="1:12" ht="14.25">
      <c r="A6" s="1">
        <v>3</v>
      </c>
      <c r="B6" s="1" t="s">
        <v>844</v>
      </c>
      <c r="C6" s="3">
        <v>45480.177</v>
      </c>
      <c r="D6" s="3">
        <v>17893.032320000002</v>
      </c>
      <c r="E6" s="3">
        <v>60.219</v>
      </c>
      <c r="F6" s="3">
        <v>17883.72732</v>
      </c>
      <c r="G6" s="3">
        <v>0</v>
      </c>
      <c r="H6" s="6">
        <v>0</v>
      </c>
      <c r="I6" s="6">
        <v>0.005381509331620729</v>
      </c>
      <c r="J6" s="6">
        <v>0.004879675149701911</v>
      </c>
      <c r="L6" s="6"/>
    </row>
    <row r="7" spans="1:12" ht="14.25">
      <c r="A7" s="1">
        <v>4</v>
      </c>
      <c r="B7" s="1" t="s">
        <v>107</v>
      </c>
      <c r="C7" s="3">
        <v>1293956.82</v>
      </c>
      <c r="D7" s="3">
        <v>433362.50745</v>
      </c>
      <c r="E7" s="3">
        <v>0</v>
      </c>
      <c r="F7" s="3">
        <v>427957.34602</v>
      </c>
      <c r="G7" s="3">
        <v>6400.738780000001</v>
      </c>
      <c r="H7" s="6">
        <v>3.7651287E-07</v>
      </c>
      <c r="I7" s="6">
        <v>0.0001645161265977696</v>
      </c>
      <c r="J7" s="6">
        <v>0.0001645161265977696</v>
      </c>
      <c r="L7" s="6"/>
    </row>
    <row r="8" spans="1:12" ht="14.25">
      <c r="A8" s="1">
        <v>5</v>
      </c>
      <c r="B8" s="1" t="s">
        <v>112</v>
      </c>
      <c r="C8" s="3">
        <v>48245.429</v>
      </c>
      <c r="D8" s="3">
        <v>17512.036</v>
      </c>
      <c r="E8" s="3">
        <v>21.296</v>
      </c>
      <c r="F8" s="3">
        <v>17490.74</v>
      </c>
      <c r="G8" s="3">
        <v>0</v>
      </c>
      <c r="H8" s="6">
        <v>0.00020556460000000003</v>
      </c>
      <c r="I8" s="6">
        <v>0.0019540561998694244</v>
      </c>
      <c r="J8" s="6">
        <v>0.0019540561998694244</v>
      </c>
      <c r="L8" s="6"/>
    </row>
    <row r="9" spans="1:12" ht="14.25">
      <c r="A9" s="1" t="s">
        <v>89</v>
      </c>
      <c r="B9" s="1" t="s">
        <v>89</v>
      </c>
      <c r="C9" s="3" t="s">
        <v>89</v>
      </c>
      <c r="D9" s="3" t="s">
        <v>89</v>
      </c>
      <c r="E9" s="3" t="s">
        <v>89</v>
      </c>
      <c r="F9" s="3" t="s">
        <v>89</v>
      </c>
      <c r="G9" s="3" t="s">
        <v>89</v>
      </c>
      <c r="H9" s="6" t="s">
        <v>89</v>
      </c>
      <c r="I9" s="6" t="s">
        <v>89</v>
      </c>
      <c r="J9" s="6" t="s">
        <v>89</v>
      </c>
      <c r="L9" s="6"/>
    </row>
    <row r="10" spans="1:12" ht="14.25">
      <c r="A10" s="1" t="s">
        <v>89</v>
      </c>
      <c r="B10" s="1" t="s">
        <v>89</v>
      </c>
      <c r="C10" s="3" t="s">
        <v>89</v>
      </c>
      <c r="D10" s="3" t="s">
        <v>89</v>
      </c>
      <c r="E10" s="3" t="s">
        <v>89</v>
      </c>
      <c r="F10" s="3" t="s">
        <v>89</v>
      </c>
      <c r="G10" s="3" t="s">
        <v>89</v>
      </c>
      <c r="H10" s="6" t="s">
        <v>89</v>
      </c>
      <c r="I10" s="6" t="s">
        <v>89</v>
      </c>
      <c r="J10" s="6" t="s">
        <v>89</v>
      </c>
      <c r="L10" s="6"/>
    </row>
    <row r="11" spans="1:12" ht="14.25">
      <c r="A11" s="1" t="s">
        <v>89</v>
      </c>
      <c r="B11" s="1" t="s">
        <v>89</v>
      </c>
      <c r="C11" s="3" t="s">
        <v>89</v>
      </c>
      <c r="D11" s="3" t="s">
        <v>89</v>
      </c>
      <c r="E11" s="3" t="s">
        <v>89</v>
      </c>
      <c r="F11" s="3" t="s">
        <v>89</v>
      </c>
      <c r="G11" s="3" t="s">
        <v>89</v>
      </c>
      <c r="H11" s="6" t="s">
        <v>89</v>
      </c>
      <c r="I11" s="6" t="s">
        <v>89</v>
      </c>
      <c r="J11" s="6" t="s">
        <v>89</v>
      </c>
      <c r="L11" s="6"/>
    </row>
    <row r="12" spans="1:12" ht="14.25">
      <c r="A12" s="1" t="s">
        <v>89</v>
      </c>
      <c r="B12" s="1" t="s">
        <v>89</v>
      </c>
      <c r="C12" s="3" t="s">
        <v>89</v>
      </c>
      <c r="D12" s="3" t="s">
        <v>89</v>
      </c>
      <c r="E12" s="3" t="s">
        <v>89</v>
      </c>
      <c r="F12" s="3" t="s">
        <v>89</v>
      </c>
      <c r="G12" s="3" t="s">
        <v>89</v>
      </c>
      <c r="H12" s="6" t="s">
        <v>89</v>
      </c>
      <c r="I12" s="6" t="s">
        <v>89</v>
      </c>
      <c r="J12" s="6" t="s">
        <v>89</v>
      </c>
      <c r="L12" s="6"/>
    </row>
    <row r="13" spans="1:12" ht="14.25">
      <c r="A13" s="1" t="s">
        <v>89</v>
      </c>
      <c r="B13" s="1" t="s">
        <v>89</v>
      </c>
      <c r="C13" s="3" t="s">
        <v>89</v>
      </c>
      <c r="D13" s="3" t="s">
        <v>89</v>
      </c>
      <c r="E13" s="3" t="s">
        <v>89</v>
      </c>
      <c r="F13" s="3" t="s">
        <v>89</v>
      </c>
      <c r="G13" s="3" t="s">
        <v>89</v>
      </c>
      <c r="H13" s="6" t="s">
        <v>89</v>
      </c>
      <c r="I13" s="6" t="s">
        <v>89</v>
      </c>
      <c r="J13" s="6" t="s">
        <v>89</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7" sqref="H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256.2179</v>
      </c>
      <c r="D4" s="3">
        <v>191.0459</v>
      </c>
      <c r="E4" s="3">
        <v>7.607</v>
      </c>
      <c r="F4" s="3">
        <v>183.4859</v>
      </c>
      <c r="G4" s="3">
        <v>0</v>
      </c>
      <c r="H4" s="6">
        <v>0</v>
      </c>
      <c r="I4" s="6">
        <v>0.0009003072036615284</v>
      </c>
      <c r="J4" s="6">
        <v>0.0009003072036615284</v>
      </c>
    </row>
    <row r="5" spans="1:10" ht="14.25">
      <c r="A5" s="1">
        <v>2</v>
      </c>
      <c r="B5" s="1" t="s">
        <v>96</v>
      </c>
      <c r="C5" s="3">
        <v>70313.517</v>
      </c>
      <c r="D5" s="3">
        <v>15265.037</v>
      </c>
      <c r="E5" s="3">
        <v>14637.841</v>
      </c>
      <c r="F5" s="3">
        <v>627.196</v>
      </c>
      <c r="G5" s="3">
        <v>0</v>
      </c>
      <c r="H5" s="6">
        <v>0.0188050063</v>
      </c>
      <c r="I5" s="6">
        <v>0</v>
      </c>
      <c r="J5" s="6">
        <v>0</v>
      </c>
    </row>
    <row r="6" spans="1:10" ht="14.25">
      <c r="A6" s="1">
        <v>3</v>
      </c>
      <c r="B6" s="1" t="s">
        <v>844</v>
      </c>
      <c r="C6" s="3">
        <v>50937.144</v>
      </c>
      <c r="D6" s="3">
        <v>17525.383710000002</v>
      </c>
      <c r="E6" s="3">
        <v>0</v>
      </c>
      <c r="F6" s="3">
        <v>17546.14071</v>
      </c>
      <c r="G6" s="3">
        <v>0</v>
      </c>
      <c r="H6" s="6">
        <v>0</v>
      </c>
      <c r="I6" s="6">
        <v>0.004854787491534446</v>
      </c>
      <c r="J6" s="6">
        <v>0.004854787491534446</v>
      </c>
    </row>
    <row r="7" spans="1:10" ht="14.25">
      <c r="A7" s="1">
        <v>4</v>
      </c>
      <c r="B7" s="1" t="s">
        <v>107</v>
      </c>
      <c r="C7" s="3">
        <v>1529313.453</v>
      </c>
      <c r="D7" s="3">
        <v>517873.95892</v>
      </c>
      <c r="E7" s="3">
        <v>0</v>
      </c>
      <c r="F7" s="3">
        <v>514266.78916</v>
      </c>
      <c r="G7" s="3">
        <v>3773.089920000001</v>
      </c>
      <c r="H7" s="6">
        <v>3.7651287E-07</v>
      </c>
      <c r="I7" s="6">
        <v>0.00010968408546879325</v>
      </c>
      <c r="J7" s="6">
        <v>0.00010968408546879325</v>
      </c>
    </row>
    <row r="8" spans="1:10" ht="14.25">
      <c r="A8" s="1">
        <v>5</v>
      </c>
      <c r="B8" s="1" t="s">
        <v>112</v>
      </c>
      <c r="C8" s="3">
        <v>64851.612</v>
      </c>
      <c r="D8" s="3">
        <v>24183.557</v>
      </c>
      <c r="E8" s="3">
        <v>65.99</v>
      </c>
      <c r="F8" s="3">
        <v>24141.437</v>
      </c>
      <c r="G8" s="3">
        <v>0</v>
      </c>
      <c r="H8" s="6">
        <v>0.0002055646</v>
      </c>
      <c r="I8" s="6">
        <v>0.0009282811372450182</v>
      </c>
      <c r="J8" s="6">
        <v>0.0009282811372450182</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8" sqref="F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Avocado (2006-2013)</v>
      </c>
    </row>
    <row r="3" spans="2:10" ht="14.25">
      <c r="B3" s="2"/>
      <c r="F3" s="158" t="s">
        <v>2</v>
      </c>
      <c r="G3" s="158"/>
      <c r="H3" s="158"/>
      <c r="I3" s="158"/>
      <c r="J3" s="158"/>
    </row>
    <row r="4" spans="2:10" ht="14.25">
      <c r="B4" s="7" t="s">
        <v>3</v>
      </c>
      <c r="C4" s="8" t="s">
        <v>4</v>
      </c>
      <c r="D4" s="8" t="s">
        <v>1</v>
      </c>
      <c r="E4" s="7" t="s">
        <v>5</v>
      </c>
      <c r="F4" s="7" t="s">
        <v>6</v>
      </c>
      <c r="G4" s="7" t="s">
        <v>7</v>
      </c>
      <c r="H4" s="7" t="s">
        <v>8</v>
      </c>
      <c r="I4" s="7" t="s">
        <v>9</v>
      </c>
      <c r="J4" s="7" t="s">
        <v>10</v>
      </c>
    </row>
    <row r="5" spans="1:10" ht="14.25">
      <c r="A5" s="1">
        <v>1</v>
      </c>
      <c r="B5" s="1" t="s">
        <v>1027</v>
      </c>
      <c r="C5" s="3">
        <v>7337.479179999999</v>
      </c>
      <c r="D5" s="3">
        <v>2489.51384</v>
      </c>
      <c r="E5" s="6">
        <v>0.0028742521232995597</v>
      </c>
      <c r="F5" s="6">
        <v>0.019958226966813646</v>
      </c>
      <c r="G5" s="6">
        <v>0.033534462752378744</v>
      </c>
      <c r="H5" s="6">
        <v>0</v>
      </c>
      <c r="I5" s="6">
        <v>0</v>
      </c>
      <c r="J5" s="6">
        <v>0.9465073102808077</v>
      </c>
    </row>
    <row r="6" spans="1:10" ht="14.25">
      <c r="A6" s="1">
        <v>2</v>
      </c>
      <c r="B6" s="1" t="s">
        <v>96</v>
      </c>
      <c r="C6" s="3">
        <v>828147.616</v>
      </c>
      <c r="D6" s="3">
        <v>27045.929</v>
      </c>
      <c r="E6" s="6">
        <v>0.0001225321525374663</v>
      </c>
      <c r="F6" s="6">
        <v>0.6506724930772075</v>
      </c>
      <c r="G6" s="6">
        <v>0</v>
      </c>
      <c r="H6" s="6">
        <v>0.3493275069227926</v>
      </c>
      <c r="I6" s="6">
        <v>0</v>
      </c>
      <c r="J6" s="6">
        <v>0</v>
      </c>
    </row>
    <row r="7" spans="1:10" ht="14.25">
      <c r="A7" s="1">
        <v>3</v>
      </c>
      <c r="B7" s="1" t="s">
        <v>844</v>
      </c>
      <c r="C7" s="3">
        <v>218819.818</v>
      </c>
      <c r="D7" s="3">
        <v>118507.22565</v>
      </c>
      <c r="E7" s="6">
        <v>0.008321547620824068</v>
      </c>
      <c r="F7" s="6">
        <v>0.7148657982822808</v>
      </c>
      <c r="G7" s="6">
        <v>0.01056131516589801</v>
      </c>
      <c r="H7" s="6">
        <v>0.014205793954943226</v>
      </c>
      <c r="I7" s="6">
        <v>0</v>
      </c>
      <c r="J7" s="6">
        <v>0.26036709259687796</v>
      </c>
    </row>
    <row r="8" spans="1:10" ht="14.25">
      <c r="A8" s="1">
        <v>4</v>
      </c>
      <c r="B8" s="1" t="s">
        <v>107</v>
      </c>
      <c r="C8" s="3">
        <v>4910181.203</v>
      </c>
      <c r="D8" s="3">
        <v>2351004.52104</v>
      </c>
      <c r="E8" s="6">
        <v>0.00020222117731136062</v>
      </c>
      <c r="F8" s="6">
        <v>0</v>
      </c>
      <c r="G8" s="6">
        <v>2.275582312187286E-05</v>
      </c>
      <c r="H8" s="6">
        <v>0.005169555245792599</v>
      </c>
      <c r="I8" s="6">
        <v>0</v>
      </c>
      <c r="J8" s="6">
        <v>0.9948076889310855</v>
      </c>
    </row>
    <row r="9" spans="1:11" ht="14.25">
      <c r="A9" s="1">
        <v>5</v>
      </c>
      <c r="B9" s="1" t="s">
        <v>112</v>
      </c>
      <c r="C9" s="3">
        <v>140824.332</v>
      </c>
      <c r="D9" s="3">
        <v>50048.117</v>
      </c>
      <c r="E9" s="6">
        <v>0.004279856746250988</v>
      </c>
      <c r="F9" s="6">
        <v>0.09065108636431696</v>
      </c>
      <c r="G9" s="6">
        <v>0</v>
      </c>
      <c r="H9" s="6">
        <v>0.8095673642823307</v>
      </c>
      <c r="I9" s="6">
        <v>0</v>
      </c>
      <c r="J9" s="6">
        <v>0.09978154935335239</v>
      </c>
      <c r="K9" s="9"/>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97.5036</v>
      </c>
      <c r="D5" s="3">
        <v>87.9495</v>
      </c>
      <c r="E5" s="6">
        <v>0</v>
      </c>
      <c r="F5" s="6" t="s">
        <v>89</v>
      </c>
      <c r="G5" s="6" t="s">
        <v>89</v>
      </c>
      <c r="H5" s="6" t="s">
        <v>89</v>
      </c>
      <c r="I5" s="6" t="s">
        <v>89</v>
      </c>
      <c r="J5" s="6" t="s">
        <v>89</v>
      </c>
    </row>
    <row r="6" spans="1:10" ht="14.25">
      <c r="A6" s="1">
        <v>2</v>
      </c>
      <c r="B6" s="1" t="s">
        <v>96</v>
      </c>
      <c r="C6" s="3">
        <v>71451.608</v>
      </c>
      <c r="D6" s="3">
        <v>13285.813</v>
      </c>
      <c r="E6" s="6">
        <v>0.00021130565310730417</v>
      </c>
      <c r="F6" s="6">
        <v>1</v>
      </c>
      <c r="G6" s="6">
        <v>0</v>
      </c>
      <c r="H6" s="6">
        <v>0</v>
      </c>
      <c r="I6" s="6">
        <v>0</v>
      </c>
      <c r="J6" s="6">
        <v>0</v>
      </c>
    </row>
    <row r="7" spans="1:10" ht="14.25">
      <c r="A7" s="1">
        <v>3</v>
      </c>
      <c r="B7" s="1" t="s">
        <v>844</v>
      </c>
      <c r="C7" s="3">
        <v>12351.716</v>
      </c>
      <c r="D7" s="3">
        <v>15207.199</v>
      </c>
      <c r="E7" s="6">
        <v>0.011412318178471778</v>
      </c>
      <c r="F7" s="6">
        <v>0.9999494987910411</v>
      </c>
      <c r="G7" s="6">
        <v>5.05012089589377E-05</v>
      </c>
      <c r="H7" s="6">
        <v>0</v>
      </c>
      <c r="I7" s="6">
        <v>0</v>
      </c>
      <c r="J7" s="6">
        <v>0</v>
      </c>
    </row>
    <row r="8" spans="1:10" ht="14.25">
      <c r="A8" s="1">
        <v>4</v>
      </c>
      <c r="B8" s="1" t="s">
        <v>107</v>
      </c>
      <c r="C8" s="3">
        <v>108974.658</v>
      </c>
      <c r="D8" s="3">
        <v>130436.92864</v>
      </c>
      <c r="E8" s="6">
        <v>0.00041386317658188013</v>
      </c>
      <c r="F8" s="6">
        <v>0</v>
      </c>
      <c r="G8" s="6">
        <v>1.5396187832150922E-05</v>
      </c>
      <c r="H8" s="6">
        <v>0</v>
      </c>
      <c r="I8" s="6">
        <v>0</v>
      </c>
      <c r="J8" s="6">
        <v>0.9999846038121679</v>
      </c>
    </row>
    <row r="9" spans="1:10" ht="14.25">
      <c r="A9" s="1">
        <v>5</v>
      </c>
      <c r="B9" s="1" t="s">
        <v>112</v>
      </c>
      <c r="C9" s="3">
        <v>11.97</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2431.2934</v>
      </c>
      <c r="D5" s="3">
        <v>85.82839999999999</v>
      </c>
      <c r="E5" s="6">
        <v>0</v>
      </c>
      <c r="F5" s="6" t="s">
        <v>89</v>
      </c>
      <c r="G5" s="6" t="s">
        <v>89</v>
      </c>
      <c r="H5" s="6" t="s">
        <v>89</v>
      </c>
      <c r="I5" s="6" t="s">
        <v>89</v>
      </c>
      <c r="J5" s="6" t="s">
        <v>89</v>
      </c>
    </row>
    <row r="6" spans="1:10" ht="14.25">
      <c r="A6" s="1">
        <v>2</v>
      </c>
      <c r="B6" s="1" t="s">
        <v>96</v>
      </c>
      <c r="C6" s="3">
        <v>111733.526</v>
      </c>
      <c r="D6" s="3">
        <v>4597.902</v>
      </c>
      <c r="E6" s="6">
        <v>0.00026406781344350406</v>
      </c>
      <c r="F6" s="6">
        <v>1</v>
      </c>
      <c r="G6" s="6">
        <v>0</v>
      </c>
      <c r="H6" s="6">
        <v>0</v>
      </c>
      <c r="I6" s="6">
        <v>0</v>
      </c>
      <c r="J6" s="6">
        <v>0</v>
      </c>
    </row>
    <row r="7" spans="1:10" ht="14.25">
      <c r="A7" s="1">
        <v>3</v>
      </c>
      <c r="B7" s="1" t="s">
        <v>844</v>
      </c>
      <c r="C7" s="3">
        <v>15361.781</v>
      </c>
      <c r="D7" s="3">
        <v>13193.528</v>
      </c>
      <c r="E7" s="6">
        <v>0.010990802513485694</v>
      </c>
      <c r="F7" s="6">
        <v>0.6377735105130393</v>
      </c>
      <c r="G7" s="6">
        <v>0</v>
      </c>
      <c r="H7" s="6">
        <v>0.135556689997143</v>
      </c>
      <c r="I7" s="6">
        <v>0</v>
      </c>
      <c r="J7" s="6">
        <v>0.22666979948981755</v>
      </c>
    </row>
    <row r="8" spans="1:10" ht="14.25">
      <c r="A8" s="1">
        <v>4</v>
      </c>
      <c r="B8" s="1" t="s">
        <v>107</v>
      </c>
      <c r="C8" s="3">
        <v>219363.619</v>
      </c>
      <c r="D8" s="3">
        <v>192334.658</v>
      </c>
      <c r="E8" s="6">
        <v>0.0005139708527383123</v>
      </c>
      <c r="F8" s="6">
        <v>0</v>
      </c>
      <c r="G8" s="6">
        <v>0</v>
      </c>
      <c r="H8" s="6">
        <v>0</v>
      </c>
      <c r="I8" s="6">
        <v>0</v>
      </c>
      <c r="J8" s="6">
        <v>1</v>
      </c>
    </row>
    <row r="9" spans="1:10" ht="14.25">
      <c r="A9" s="1">
        <v>5</v>
      </c>
      <c r="B9" s="1" t="s">
        <v>112</v>
      </c>
      <c r="C9" s="3">
        <v>0</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931.79468</v>
      </c>
      <c r="D5" s="3">
        <v>957.70268</v>
      </c>
      <c r="E5" s="6">
        <v>0</v>
      </c>
      <c r="F5" s="6" t="s">
        <v>89</v>
      </c>
      <c r="G5" s="6" t="s">
        <v>89</v>
      </c>
      <c r="H5" s="6" t="s">
        <v>89</v>
      </c>
      <c r="I5" s="6" t="s">
        <v>89</v>
      </c>
      <c r="J5" s="6" t="s">
        <v>89</v>
      </c>
    </row>
    <row r="6" spans="1:10" ht="14.25">
      <c r="A6" s="1">
        <v>2</v>
      </c>
      <c r="B6" s="1" t="s">
        <v>96</v>
      </c>
      <c r="C6" s="3">
        <v>64627.998</v>
      </c>
      <c r="D6" s="3">
        <v>985.022</v>
      </c>
      <c r="E6" s="6">
        <v>0</v>
      </c>
      <c r="F6" s="6" t="s">
        <v>89</v>
      </c>
      <c r="G6" s="6" t="s">
        <v>89</v>
      </c>
      <c r="H6" s="6" t="s">
        <v>89</v>
      </c>
      <c r="I6" s="6" t="s">
        <v>89</v>
      </c>
      <c r="J6" s="6" t="s">
        <v>89</v>
      </c>
    </row>
    <row r="7" spans="1:10" ht="14.25">
      <c r="A7" s="1">
        <v>3</v>
      </c>
      <c r="B7" s="1" t="s">
        <v>844</v>
      </c>
      <c r="C7" s="3">
        <v>15683.442</v>
      </c>
      <c r="D7" s="3">
        <v>5320.677</v>
      </c>
      <c r="E7" s="6">
        <v>0.018258012653420506</v>
      </c>
      <c r="F7" s="6">
        <v>0.5875898420734113</v>
      </c>
      <c r="G7" s="6">
        <v>0</v>
      </c>
      <c r="H7" s="6">
        <v>0.010408459127136475</v>
      </c>
      <c r="I7" s="6">
        <v>0</v>
      </c>
      <c r="J7" s="6">
        <v>0.4020016987994523</v>
      </c>
    </row>
    <row r="8" spans="1:10" ht="14.25">
      <c r="A8" s="1">
        <v>4</v>
      </c>
      <c r="B8" s="1" t="s">
        <v>107</v>
      </c>
      <c r="C8" s="3">
        <v>234507.166</v>
      </c>
      <c r="D8" s="3">
        <v>225685.852</v>
      </c>
      <c r="E8" s="6">
        <v>0.0004452930753150166</v>
      </c>
      <c r="F8" s="6">
        <v>0</v>
      </c>
      <c r="G8" s="6">
        <v>3.6755134692608103E-05</v>
      </c>
      <c r="H8" s="6">
        <v>0</v>
      </c>
      <c r="I8" s="6">
        <v>0</v>
      </c>
      <c r="J8" s="6">
        <v>0.9999632448653074</v>
      </c>
    </row>
    <row r="9" spans="1:10" ht="14.25">
      <c r="A9" s="1">
        <v>5</v>
      </c>
      <c r="B9" s="1" t="s">
        <v>112</v>
      </c>
      <c r="C9" s="3">
        <v>0</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292.86315</v>
      </c>
      <c r="D5" s="3">
        <v>159.45915</v>
      </c>
      <c r="E5" s="6">
        <v>0.001161820627669032</v>
      </c>
      <c r="F5" s="6">
        <v>0</v>
      </c>
      <c r="G5" s="6">
        <v>1</v>
      </c>
      <c r="H5" s="6">
        <v>0</v>
      </c>
      <c r="I5" s="6">
        <v>0</v>
      </c>
      <c r="J5" s="6">
        <v>0</v>
      </c>
    </row>
    <row r="6" spans="1:10" ht="14.25">
      <c r="A6" s="1">
        <v>2</v>
      </c>
      <c r="B6" s="1" t="s">
        <v>96</v>
      </c>
      <c r="C6" s="3">
        <v>116709.153</v>
      </c>
      <c r="D6" s="3">
        <v>4863.727</v>
      </c>
      <c r="E6" s="6">
        <v>0</v>
      </c>
      <c r="F6" s="6" t="s">
        <v>89</v>
      </c>
      <c r="G6" s="6" t="s">
        <v>89</v>
      </c>
      <c r="H6" s="6" t="s">
        <v>89</v>
      </c>
      <c r="I6" s="6" t="s">
        <v>89</v>
      </c>
      <c r="J6" s="6" t="s">
        <v>89</v>
      </c>
    </row>
    <row r="7" spans="1:10" ht="14.25">
      <c r="A7" s="1">
        <v>3</v>
      </c>
      <c r="B7" s="1" t="s">
        <v>844</v>
      </c>
      <c r="C7" s="3">
        <v>14128.995</v>
      </c>
      <c r="D7" s="3">
        <v>15758.685</v>
      </c>
      <c r="E7" s="6">
        <v>0.011818245893733459</v>
      </c>
      <c r="F7" s="6">
        <v>0.6857918784266342</v>
      </c>
      <c r="G7" s="6">
        <v>0</v>
      </c>
      <c r="H7" s="6">
        <v>0</v>
      </c>
      <c r="I7" s="6">
        <v>0</v>
      </c>
      <c r="J7" s="6">
        <v>0.3142081215733656</v>
      </c>
    </row>
    <row r="8" spans="1:10" ht="14.25">
      <c r="A8" s="1">
        <v>4</v>
      </c>
      <c r="B8" s="1" t="s">
        <v>107</v>
      </c>
      <c r="C8" s="3">
        <v>300607.202</v>
      </c>
      <c r="D8" s="3">
        <v>313689.47969999997</v>
      </c>
      <c r="E8" s="6">
        <v>0.0001290592135475601</v>
      </c>
      <c r="F8" s="6">
        <v>0</v>
      </c>
      <c r="G8" s="6">
        <v>0.0002480072066609836</v>
      </c>
      <c r="H8" s="6">
        <v>0</v>
      </c>
      <c r="I8" s="6">
        <v>0</v>
      </c>
      <c r="J8" s="6">
        <v>0.999751992793339</v>
      </c>
    </row>
    <row r="9" spans="1:10" ht="14.25">
      <c r="A9" s="1">
        <v>5</v>
      </c>
      <c r="B9" s="1" t="s">
        <v>112</v>
      </c>
      <c r="C9" s="3">
        <v>10.81</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50" sqref="A50"/>
    </sheetView>
  </sheetViews>
  <sheetFormatPr defaultColWidth="9.140625" defaultRowHeight="15"/>
  <sheetData>
    <row r="1" spans="1:4" ht="14.25">
      <c r="A1" t="s">
        <v>65</v>
      </c>
      <c r="B1" t="str">
        <f>CONCATENATE(MIN(B2:B38),"-",MAX(B2:B9))</f>
        <v>2006-2013</v>
      </c>
      <c r="D1" t="s">
        <v>46</v>
      </c>
    </row>
    <row r="2" spans="1:4" ht="14.25">
      <c r="A2" t="str">
        <f>A1</f>
        <v>Avocado</v>
      </c>
      <c r="B2">
        <v>2006</v>
      </c>
      <c r="D2" t="s">
        <v>36</v>
      </c>
    </row>
    <row r="3" spans="1:4" ht="14.25">
      <c r="A3" t="str">
        <f aca="true" t="shared" si="0" ref="A3:A9">A2</f>
        <v>Avocado</v>
      </c>
      <c r="B3">
        <f>B2+1</f>
        <v>2007</v>
      </c>
      <c r="D3" t="s">
        <v>35</v>
      </c>
    </row>
    <row r="4" spans="1:2" ht="14.25">
      <c r="A4" t="str">
        <f t="shared" si="0"/>
        <v>Avocado</v>
      </c>
      <c r="B4">
        <f aca="true" t="shared" si="1" ref="B4:B9">B3+1</f>
        <v>2008</v>
      </c>
    </row>
    <row r="5" spans="1:5" ht="14.25">
      <c r="A5" t="str">
        <f t="shared" si="0"/>
        <v>Avocado</v>
      </c>
      <c r="B5">
        <f t="shared" si="1"/>
        <v>2009</v>
      </c>
      <c r="D5" s="58" t="s">
        <v>834</v>
      </c>
      <c r="E5" s="57"/>
    </row>
    <row r="6" spans="1:5" ht="14.25">
      <c r="A6" t="str">
        <f t="shared" si="0"/>
        <v>Avocado</v>
      </c>
      <c r="B6">
        <f t="shared" si="1"/>
        <v>2010</v>
      </c>
      <c r="D6" s="58" t="s">
        <v>835</v>
      </c>
      <c r="E6" s="57"/>
    </row>
    <row r="7" spans="1:5" ht="14.25">
      <c r="A7" t="str">
        <f t="shared" si="0"/>
        <v>Avocado</v>
      </c>
      <c r="B7">
        <f t="shared" si="1"/>
        <v>2011</v>
      </c>
      <c r="D7" s="58" t="s">
        <v>836</v>
      </c>
      <c r="E7" s="57"/>
    </row>
    <row r="8" spans="1:5" ht="14.25">
      <c r="A8" t="str">
        <f t="shared" si="0"/>
        <v>Avocado</v>
      </c>
      <c r="B8">
        <f t="shared" si="1"/>
        <v>2012</v>
      </c>
      <c r="D8" s="58" t="s">
        <v>837</v>
      </c>
      <c r="E8" s="57"/>
    </row>
    <row r="9" spans="1:5" ht="14.25">
      <c r="A9" t="str">
        <f t="shared" si="0"/>
        <v>Avocado</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117.60634999999999</v>
      </c>
      <c r="D5" s="3">
        <v>89.69211</v>
      </c>
      <c r="E5" s="6">
        <v>0.00022957944022580413</v>
      </c>
      <c r="F5" s="6">
        <v>0</v>
      </c>
      <c r="G5" s="6">
        <v>1</v>
      </c>
      <c r="H5" s="6">
        <v>0</v>
      </c>
      <c r="I5" s="6">
        <v>0</v>
      </c>
      <c r="J5" s="6">
        <v>0</v>
      </c>
    </row>
    <row r="6" spans="1:10" ht="14.25">
      <c r="A6" s="1">
        <v>2</v>
      </c>
      <c r="B6" s="1" t="s">
        <v>96</v>
      </c>
      <c r="C6" s="3">
        <v>63407.574</v>
      </c>
      <c r="D6" s="3">
        <v>1190.341</v>
      </c>
      <c r="E6" s="6">
        <v>0.0008963198401985647</v>
      </c>
      <c r="F6" s="6">
        <v>0.37651748736387347</v>
      </c>
      <c r="G6" s="6">
        <v>0</v>
      </c>
      <c r="H6" s="6">
        <v>0.6234825126361265</v>
      </c>
      <c r="I6" s="6">
        <v>0</v>
      </c>
      <c r="J6" s="6">
        <v>0</v>
      </c>
    </row>
    <row r="7" spans="1:10" ht="14.25">
      <c r="A7" s="1">
        <v>3</v>
      </c>
      <c r="B7" s="1" t="s">
        <v>844</v>
      </c>
      <c r="C7" s="3">
        <v>14819.808</v>
      </c>
      <c r="D7" s="3">
        <v>16898.548</v>
      </c>
      <c r="E7" s="6">
        <v>0.018020225236234692</v>
      </c>
      <c r="F7" s="6">
        <v>0.6313171122266493</v>
      </c>
      <c r="G7" s="6">
        <v>0.0719855249560194</v>
      </c>
      <c r="H7" s="6">
        <v>0</v>
      </c>
      <c r="I7" s="6">
        <v>0</v>
      </c>
      <c r="J7" s="6">
        <v>0.2966973628173315</v>
      </c>
    </row>
    <row r="8" spans="1:10" ht="14.25">
      <c r="A8" s="1">
        <v>4</v>
      </c>
      <c r="B8" s="1" t="s">
        <v>107</v>
      </c>
      <c r="C8" s="3">
        <v>266645.449</v>
      </c>
      <c r="D8" s="3">
        <v>258391.399</v>
      </c>
      <c r="E8" s="6">
        <v>0.000248506800936437</v>
      </c>
      <c r="F8" s="6">
        <v>0</v>
      </c>
      <c r="G8" s="6">
        <v>0.00012738586966488087</v>
      </c>
      <c r="H8" s="6">
        <v>0</v>
      </c>
      <c r="I8" s="6">
        <v>0</v>
      </c>
      <c r="J8" s="6">
        <v>0.999872614130335</v>
      </c>
    </row>
    <row r="9" spans="1:10" ht="14.25">
      <c r="A9" s="1">
        <v>5</v>
      </c>
      <c r="B9" s="1" t="s">
        <v>112</v>
      </c>
      <c r="C9" s="3">
        <v>232.581</v>
      </c>
      <c r="D9" s="3">
        <v>175.945</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2313.7105999999994</v>
      </c>
      <c r="D5" s="3">
        <v>96.54960000000001</v>
      </c>
      <c r="E5" s="6">
        <v>0</v>
      </c>
      <c r="F5" s="6" t="s">
        <v>89</v>
      </c>
      <c r="G5" s="6" t="s">
        <v>89</v>
      </c>
      <c r="H5" s="6" t="s">
        <v>89</v>
      </c>
      <c r="I5" s="6" t="s">
        <v>89</v>
      </c>
      <c r="J5" s="6" t="s">
        <v>89</v>
      </c>
    </row>
    <row r="6" spans="1:10" ht="14.25">
      <c r="A6" s="1">
        <v>2</v>
      </c>
      <c r="B6" s="1" t="s">
        <v>96</v>
      </c>
      <c r="C6" s="3">
        <v>209309.112</v>
      </c>
      <c r="D6" s="3">
        <v>1176.208</v>
      </c>
      <c r="E6" s="6">
        <v>0</v>
      </c>
      <c r="F6" s="6" t="s">
        <v>89</v>
      </c>
      <c r="G6" s="6" t="s">
        <v>89</v>
      </c>
      <c r="H6" s="6" t="s">
        <v>89</v>
      </c>
      <c r="I6" s="6" t="s">
        <v>89</v>
      </c>
      <c r="J6" s="6" t="s">
        <v>89</v>
      </c>
    </row>
    <row r="7" spans="1:10" ht="14.25">
      <c r="A7" s="1">
        <v>3</v>
      </c>
      <c r="B7" s="1" t="s">
        <v>844</v>
      </c>
      <c r="C7" s="3">
        <v>50056.755</v>
      </c>
      <c r="D7" s="3">
        <v>16698.72062</v>
      </c>
      <c r="E7" s="6">
        <v>0.005967103088869763</v>
      </c>
      <c r="F7" s="6">
        <v>0.95858402312245</v>
      </c>
      <c r="G7" s="6">
        <v>0</v>
      </c>
      <c r="H7" s="6">
        <v>0</v>
      </c>
      <c r="I7" s="6">
        <v>0</v>
      </c>
      <c r="J7" s="6">
        <v>0.04141597687755</v>
      </c>
    </row>
    <row r="8" spans="1:10" ht="14.25">
      <c r="A8" s="1">
        <v>4</v>
      </c>
      <c r="B8" s="1" t="s">
        <v>107</v>
      </c>
      <c r="C8" s="3">
        <v>956812.836</v>
      </c>
      <c r="D8" s="3">
        <v>288242.06852</v>
      </c>
      <c r="E8" s="6">
        <v>0.00025605180532562436</v>
      </c>
      <c r="F8" s="6">
        <v>0</v>
      </c>
      <c r="G8" s="6">
        <v>0</v>
      </c>
      <c r="H8" s="6">
        <v>0.02095185595576284</v>
      </c>
      <c r="I8" s="6">
        <v>0</v>
      </c>
      <c r="J8" s="6">
        <v>0.9790481440442372</v>
      </c>
    </row>
    <row r="9" spans="1:10" ht="14.25">
      <c r="A9" s="1">
        <v>5</v>
      </c>
      <c r="B9" s="1" t="s">
        <v>112</v>
      </c>
      <c r="C9" s="3">
        <v>27471.93</v>
      </c>
      <c r="D9" s="3">
        <v>8239.995</v>
      </c>
      <c r="E9" s="6">
        <v>0.016276126228844067</v>
      </c>
      <c r="F9" s="6">
        <v>0</v>
      </c>
      <c r="G9" s="6">
        <v>0</v>
      </c>
      <c r="H9" s="6">
        <v>1</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896.4895</v>
      </c>
      <c r="D5" s="3">
        <v>828.8465</v>
      </c>
      <c r="E5" s="6">
        <v>0.009178021605384112</v>
      </c>
      <c r="F5" s="6">
        <v>0</v>
      </c>
      <c r="G5" s="6">
        <v>0.008629071463296062</v>
      </c>
      <c r="H5" s="6">
        <v>0</v>
      </c>
      <c r="I5" s="6">
        <v>0</v>
      </c>
      <c r="J5" s="6">
        <v>0.991370928536704</v>
      </c>
    </row>
    <row r="6" spans="1:10" ht="14.25">
      <c r="A6" s="1">
        <v>2</v>
      </c>
      <c r="B6" s="1" t="s">
        <v>96</v>
      </c>
      <c r="C6" s="3">
        <v>120595.128</v>
      </c>
      <c r="D6" s="3">
        <v>319.72</v>
      </c>
      <c r="E6" s="6">
        <v>0</v>
      </c>
      <c r="F6" s="6" t="s">
        <v>89</v>
      </c>
      <c r="G6" s="6" t="s">
        <v>89</v>
      </c>
      <c r="H6" s="6" t="s">
        <v>89</v>
      </c>
      <c r="I6" s="6" t="s">
        <v>89</v>
      </c>
      <c r="J6" s="6" t="s">
        <v>89</v>
      </c>
    </row>
    <row r="7" spans="1:10" ht="14.25">
      <c r="A7" s="1">
        <v>3</v>
      </c>
      <c r="B7" s="1" t="s">
        <v>844</v>
      </c>
      <c r="C7" s="3">
        <v>45480.177</v>
      </c>
      <c r="D7" s="3">
        <v>17883.72732</v>
      </c>
      <c r="E7" s="6">
        <v>0.005381509331620729</v>
      </c>
      <c r="F7" s="6">
        <v>0.5149999539429576</v>
      </c>
      <c r="G7" s="6">
        <v>0</v>
      </c>
      <c r="H7" s="6">
        <v>0</v>
      </c>
      <c r="I7" s="6">
        <v>0</v>
      </c>
      <c r="J7" s="6">
        <v>0.48500004605704244</v>
      </c>
    </row>
    <row r="8" spans="1:10" ht="14.25">
      <c r="A8" s="1">
        <v>4</v>
      </c>
      <c r="B8" s="1" t="s">
        <v>107</v>
      </c>
      <c r="C8" s="3">
        <v>1293956.82</v>
      </c>
      <c r="D8" s="3">
        <v>427957.34602</v>
      </c>
      <c r="E8" s="6">
        <v>0.0001645161265977696</v>
      </c>
      <c r="F8" s="6">
        <v>0</v>
      </c>
      <c r="G8" s="6">
        <v>0</v>
      </c>
      <c r="H8" s="6">
        <v>0</v>
      </c>
      <c r="I8" s="6">
        <v>0</v>
      </c>
      <c r="J8" s="6">
        <v>1</v>
      </c>
    </row>
    <row r="9" spans="1:10" ht="14.25">
      <c r="A9" s="1">
        <v>5</v>
      </c>
      <c r="B9" s="1" t="s">
        <v>112</v>
      </c>
      <c r="C9" s="3">
        <v>48245.429</v>
      </c>
      <c r="D9" s="3">
        <v>17490.74</v>
      </c>
      <c r="E9" s="6">
        <v>0.0019540561998694244</v>
      </c>
      <c r="F9" s="6">
        <v>0.5793175715547205</v>
      </c>
      <c r="G9" s="6">
        <v>0</v>
      </c>
      <c r="H9" s="6">
        <v>0.4206824284452793</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896.4895</v>
      </c>
      <c r="D5" s="3">
        <v>828.8465</v>
      </c>
      <c r="E5" s="6">
        <v>0.009178021605384112</v>
      </c>
      <c r="F5" s="6">
        <v>0</v>
      </c>
      <c r="G5" s="6">
        <v>0.008629071463296062</v>
      </c>
      <c r="H5" s="6">
        <v>0</v>
      </c>
      <c r="I5" s="6">
        <v>0</v>
      </c>
      <c r="J5" s="6">
        <v>0.991370928536704</v>
      </c>
    </row>
    <row r="6" spans="1:10" ht="14.25">
      <c r="A6" s="1">
        <v>2</v>
      </c>
      <c r="B6" s="1" t="s">
        <v>96</v>
      </c>
      <c r="C6" s="3">
        <v>120595.128</v>
      </c>
      <c r="D6" s="3">
        <v>319.72</v>
      </c>
      <c r="E6" s="6">
        <v>0</v>
      </c>
      <c r="F6" s="6" t="s">
        <v>89</v>
      </c>
      <c r="G6" s="6" t="s">
        <v>89</v>
      </c>
      <c r="H6" s="6" t="s">
        <v>89</v>
      </c>
      <c r="I6" s="6" t="s">
        <v>89</v>
      </c>
      <c r="J6" s="6" t="s">
        <v>89</v>
      </c>
    </row>
    <row r="7" spans="1:10" ht="14.25">
      <c r="A7" s="1">
        <v>3</v>
      </c>
      <c r="B7" s="1" t="s">
        <v>844</v>
      </c>
      <c r="C7" s="3">
        <v>45480.177</v>
      </c>
      <c r="D7" s="3">
        <v>17883.72732</v>
      </c>
      <c r="E7" s="6">
        <v>0.005381509331620729</v>
      </c>
      <c r="F7" s="6">
        <v>0.5149999539429576</v>
      </c>
      <c r="G7" s="6">
        <v>0</v>
      </c>
      <c r="H7" s="6">
        <v>0</v>
      </c>
      <c r="I7" s="6">
        <v>0</v>
      </c>
      <c r="J7" s="6">
        <v>0.48500004605704244</v>
      </c>
    </row>
    <row r="8" spans="1:10" ht="14.25">
      <c r="A8" s="1">
        <v>4</v>
      </c>
      <c r="B8" s="1" t="s">
        <v>107</v>
      </c>
      <c r="C8" s="3">
        <v>1293956.82</v>
      </c>
      <c r="D8" s="3">
        <v>427957.34602</v>
      </c>
      <c r="E8" s="6">
        <v>0.0001645161265977696</v>
      </c>
      <c r="F8" s="6">
        <v>0</v>
      </c>
      <c r="G8" s="6">
        <v>0</v>
      </c>
      <c r="H8" s="6">
        <v>0</v>
      </c>
      <c r="I8" s="6">
        <v>0</v>
      </c>
      <c r="J8" s="6">
        <v>1</v>
      </c>
    </row>
    <row r="9" spans="1:10" ht="14.25">
      <c r="A9" s="1">
        <v>5</v>
      </c>
      <c r="B9" s="1" t="s">
        <v>112</v>
      </c>
      <c r="C9" s="3">
        <v>48245.429</v>
      </c>
      <c r="D9" s="3">
        <v>17490.74</v>
      </c>
      <c r="E9" s="6">
        <v>0.0019540561998694244</v>
      </c>
      <c r="F9" s="6">
        <v>0.5793175715547205</v>
      </c>
      <c r="G9" s="6">
        <v>0</v>
      </c>
      <c r="H9" s="6">
        <v>0.4206824284452793</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Avocado (2006-2013)</v>
      </c>
    </row>
    <row r="3" spans="2:12" ht="14.25">
      <c r="B3" s="12"/>
      <c r="C3" s="8"/>
      <c r="D3" s="8"/>
      <c r="E3" s="7"/>
      <c r="F3" s="158" t="s">
        <v>12</v>
      </c>
      <c r="G3" s="158"/>
      <c r="H3" s="158"/>
      <c r="I3" s="158"/>
      <c r="J3" s="158"/>
      <c r="K3" s="158"/>
      <c r="L3" s="158"/>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1027</v>
      </c>
      <c r="C5" s="3">
        <v>7337.479179999999</v>
      </c>
      <c r="D5" s="3">
        <v>2489.51384</v>
      </c>
      <c r="E5" s="6">
        <v>0.0028742521232995597</v>
      </c>
      <c r="F5" s="13">
        <v>0.9754003249013693</v>
      </c>
      <c r="G5" s="13">
        <v>0</v>
      </c>
      <c r="H5" s="13">
        <v>0</v>
      </c>
      <c r="I5" s="13">
        <v>0.024599675098630775</v>
      </c>
      <c r="J5" s="13">
        <v>0</v>
      </c>
      <c r="K5" s="13">
        <v>0</v>
      </c>
    </row>
    <row r="6" spans="1:11" ht="14.25">
      <c r="A6" s="1">
        <v>2</v>
      </c>
      <c r="B6" s="1" t="s">
        <v>96</v>
      </c>
      <c r="C6" s="3">
        <v>828147.616</v>
      </c>
      <c r="D6" s="3">
        <v>27045.929</v>
      </c>
      <c r="E6" s="6">
        <v>6.104186543026261E-05</v>
      </c>
      <c r="F6" s="13">
        <v>0.2987787797426049</v>
      </c>
      <c r="G6" s="13">
        <v>0</v>
      </c>
      <c r="H6" s="13">
        <v>0.701221220257395</v>
      </c>
      <c r="I6" s="13">
        <v>0</v>
      </c>
      <c r="J6" s="13">
        <v>0</v>
      </c>
      <c r="K6" s="13">
        <v>0</v>
      </c>
    </row>
    <row r="7" spans="1:11" ht="14.25">
      <c r="A7" s="1">
        <v>3</v>
      </c>
      <c r="B7" s="1" t="s">
        <v>844</v>
      </c>
      <c r="C7" s="3">
        <v>218819.818</v>
      </c>
      <c r="D7" s="3">
        <v>118507.22565</v>
      </c>
      <c r="E7" s="6">
        <v>0.008418736564174509</v>
      </c>
      <c r="F7" s="13">
        <v>0.9125581006258875</v>
      </c>
      <c r="G7" s="13">
        <v>0.05119737498376859</v>
      </c>
      <c r="H7" s="13">
        <v>0</v>
      </c>
      <c r="I7" s="13">
        <v>3.8642869770802946E-06</v>
      </c>
      <c r="J7" s="13">
        <v>0.03624066010336708</v>
      </c>
      <c r="K7" s="13">
        <v>0</v>
      </c>
    </row>
    <row r="8" spans="1:11" ht="14.25">
      <c r="A8" s="1">
        <v>4</v>
      </c>
      <c r="B8" s="1" t="s">
        <v>107</v>
      </c>
      <c r="C8" s="3">
        <v>4910181.203</v>
      </c>
      <c r="D8" s="3">
        <v>2351004.52104</v>
      </c>
      <c r="E8" s="6">
        <v>0.00018134240792737994</v>
      </c>
      <c r="F8" s="13">
        <v>0.29126354449387465</v>
      </c>
      <c r="G8" s="13">
        <v>0.23015218914315141</v>
      </c>
      <c r="H8" s="13">
        <v>0.1000157638308869</v>
      </c>
      <c r="I8" s="13">
        <v>0.20084893192138814</v>
      </c>
      <c r="J8" s="13">
        <v>0.17771957061069887</v>
      </c>
      <c r="K8" s="13">
        <v>0</v>
      </c>
    </row>
    <row r="9" spans="1:11" ht="14.25">
      <c r="A9" s="1">
        <v>5</v>
      </c>
      <c r="B9" s="1" t="s">
        <v>112</v>
      </c>
      <c r="C9" s="3">
        <v>140824.332</v>
      </c>
      <c r="D9" s="3">
        <v>50048.117</v>
      </c>
      <c r="E9" s="6">
        <v>0.004279856746250988</v>
      </c>
      <c r="F9" s="6">
        <v>0.09065108636431696</v>
      </c>
      <c r="G9" s="6">
        <v>0</v>
      </c>
      <c r="H9" s="6">
        <v>0.8095673642823307</v>
      </c>
      <c r="I9" s="6">
        <v>0</v>
      </c>
      <c r="J9" s="6">
        <v>0.09978154935335239</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97.5036</v>
      </c>
      <c r="D5" s="3">
        <v>87.9495</v>
      </c>
      <c r="E5" s="6">
        <v>0</v>
      </c>
      <c r="F5" s="13" t="s">
        <v>89</v>
      </c>
      <c r="G5" s="13" t="s">
        <v>89</v>
      </c>
      <c r="H5" s="13" t="s">
        <v>89</v>
      </c>
      <c r="I5" s="13" t="s">
        <v>89</v>
      </c>
      <c r="J5" s="13" t="s">
        <v>89</v>
      </c>
      <c r="K5" s="13" t="s">
        <v>89</v>
      </c>
    </row>
    <row r="6" spans="1:11" ht="14.25">
      <c r="A6" s="1">
        <v>2</v>
      </c>
      <c r="B6" s="1" t="s">
        <v>96</v>
      </c>
      <c r="C6" s="3">
        <v>71451.608</v>
      </c>
      <c r="D6" s="3">
        <v>13285.813</v>
      </c>
      <c r="E6" s="6">
        <v>0.00021130565310730417</v>
      </c>
      <c r="F6" s="13">
        <v>1</v>
      </c>
      <c r="G6" s="13">
        <v>0</v>
      </c>
      <c r="H6" s="13">
        <v>0</v>
      </c>
      <c r="I6" s="13">
        <v>0</v>
      </c>
      <c r="J6" s="13">
        <v>0</v>
      </c>
      <c r="K6" s="13">
        <v>0</v>
      </c>
    </row>
    <row r="7" spans="1:11" ht="14.25">
      <c r="A7" s="1">
        <v>3</v>
      </c>
      <c r="B7" s="1" t="s">
        <v>844</v>
      </c>
      <c r="C7" s="3">
        <v>12351.716</v>
      </c>
      <c r="D7" s="3">
        <v>15207.199</v>
      </c>
      <c r="E7" s="6">
        <v>0.011412318178471778</v>
      </c>
      <c r="F7" s="13">
        <v>0.9999494987910411</v>
      </c>
      <c r="G7" s="13">
        <v>0</v>
      </c>
      <c r="H7" s="13">
        <v>0</v>
      </c>
      <c r="I7" s="13">
        <v>5.05012089589377E-05</v>
      </c>
      <c r="J7" s="13">
        <v>0</v>
      </c>
      <c r="K7" s="13">
        <v>0</v>
      </c>
    </row>
    <row r="8" spans="1:11" ht="14.25">
      <c r="A8" s="1">
        <v>4</v>
      </c>
      <c r="B8" s="1" t="s">
        <v>107</v>
      </c>
      <c r="C8" s="3">
        <v>108974.658</v>
      </c>
      <c r="D8" s="3">
        <v>130436.92864</v>
      </c>
      <c r="E8" s="6">
        <v>0.00041386317658188013</v>
      </c>
      <c r="F8" s="13">
        <v>0</v>
      </c>
      <c r="G8" s="13">
        <v>0</v>
      </c>
      <c r="H8" s="13">
        <v>0</v>
      </c>
      <c r="I8" s="13">
        <v>1</v>
      </c>
      <c r="J8" s="13">
        <v>0</v>
      </c>
      <c r="K8" s="13">
        <v>0</v>
      </c>
    </row>
    <row r="9" spans="1:11" ht="14.25">
      <c r="A9" s="1">
        <v>5</v>
      </c>
      <c r="B9" s="1" t="s">
        <v>112</v>
      </c>
      <c r="C9" s="3">
        <v>11.97</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1027</v>
      </c>
      <c r="C5" s="3">
        <v>2431.2934</v>
      </c>
      <c r="D5" s="3">
        <v>85.82839999999999</v>
      </c>
      <c r="E5" s="6">
        <v>0</v>
      </c>
      <c r="F5" s="13" t="s">
        <v>89</v>
      </c>
      <c r="G5" s="13" t="s">
        <v>89</v>
      </c>
      <c r="H5" s="13" t="s">
        <v>89</v>
      </c>
      <c r="I5" s="13" t="s">
        <v>89</v>
      </c>
      <c r="J5" s="13" t="s">
        <v>89</v>
      </c>
      <c r="K5" s="13" t="s">
        <v>89</v>
      </c>
    </row>
    <row r="6" spans="1:11" ht="14.25">
      <c r="A6" s="1">
        <v>2</v>
      </c>
      <c r="B6" s="1" t="s">
        <v>96</v>
      </c>
      <c r="C6" s="3">
        <v>111733.526</v>
      </c>
      <c r="D6" s="3">
        <v>4597.902</v>
      </c>
      <c r="E6" s="6">
        <v>0</v>
      </c>
      <c r="F6" s="13" t="s">
        <v>89</v>
      </c>
      <c r="G6" s="13" t="s">
        <v>89</v>
      </c>
      <c r="H6" s="13" t="s">
        <v>89</v>
      </c>
      <c r="I6" s="13" t="s">
        <v>89</v>
      </c>
      <c r="J6" s="13" t="s">
        <v>89</v>
      </c>
      <c r="K6" s="13" t="s">
        <v>89</v>
      </c>
    </row>
    <row r="7" spans="1:11" ht="14.25">
      <c r="A7" s="1">
        <v>3</v>
      </c>
      <c r="B7" s="1" t="s">
        <v>844</v>
      </c>
      <c r="C7" s="3">
        <v>15361.781</v>
      </c>
      <c r="D7" s="3">
        <v>13193.528</v>
      </c>
      <c r="E7" s="6">
        <v>0.008662024144057716</v>
      </c>
      <c r="F7" s="13">
        <v>0.9337581149442956</v>
      </c>
      <c r="G7" s="13">
        <v>0</v>
      </c>
      <c r="H7" s="13">
        <v>0</v>
      </c>
      <c r="I7" s="13">
        <v>0</v>
      </c>
      <c r="J7" s="13">
        <v>0.06624188505570434</v>
      </c>
      <c r="K7" s="13">
        <v>0</v>
      </c>
    </row>
    <row r="8" spans="1:11" ht="14.25">
      <c r="A8" s="1">
        <v>4</v>
      </c>
      <c r="B8" s="1" t="s">
        <v>107</v>
      </c>
      <c r="C8" s="3">
        <v>219363.619</v>
      </c>
      <c r="D8" s="3">
        <v>192334.658</v>
      </c>
      <c r="E8" s="6">
        <v>0.0005139708527383123</v>
      </c>
      <c r="F8" s="13">
        <v>0.6688235899504772</v>
      </c>
      <c r="G8" s="13">
        <v>0</v>
      </c>
      <c r="H8" s="13">
        <v>0</v>
      </c>
      <c r="I8" s="13">
        <v>0.17596783441451097</v>
      </c>
      <c r="J8" s="13">
        <v>0.15520857563501184</v>
      </c>
      <c r="K8" s="13">
        <v>0</v>
      </c>
    </row>
    <row r="9" spans="1:11" ht="14.25">
      <c r="A9" s="1">
        <v>5</v>
      </c>
      <c r="B9" s="1" t="s">
        <v>112</v>
      </c>
      <c r="C9" s="3">
        <v>0</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931.79468</v>
      </c>
      <c r="D5" s="3">
        <v>957.70268</v>
      </c>
      <c r="E5" s="6">
        <v>0</v>
      </c>
      <c r="F5" s="13" t="s">
        <v>89</v>
      </c>
      <c r="G5" s="13" t="s">
        <v>89</v>
      </c>
      <c r="H5" s="13" t="s">
        <v>89</v>
      </c>
      <c r="I5" s="13" t="s">
        <v>89</v>
      </c>
      <c r="J5" s="13" t="s">
        <v>89</v>
      </c>
      <c r="K5" s="13" t="s">
        <v>89</v>
      </c>
    </row>
    <row r="6" spans="1:11" ht="14.25">
      <c r="A6" s="1">
        <v>2</v>
      </c>
      <c r="B6" s="1" t="s">
        <v>96</v>
      </c>
      <c r="C6" s="3">
        <v>64627.998</v>
      </c>
      <c r="D6" s="3">
        <v>985.022</v>
      </c>
      <c r="E6" s="6">
        <v>0</v>
      </c>
      <c r="F6" s="13" t="s">
        <v>89</v>
      </c>
      <c r="G6" s="13" t="s">
        <v>89</v>
      </c>
      <c r="H6" s="13" t="s">
        <v>89</v>
      </c>
      <c r="I6" s="13" t="s">
        <v>89</v>
      </c>
      <c r="J6" s="13" t="s">
        <v>89</v>
      </c>
      <c r="K6" s="13" t="s">
        <v>89</v>
      </c>
    </row>
    <row r="7" spans="1:11" ht="14.25">
      <c r="A7" s="1">
        <v>3</v>
      </c>
      <c r="B7" s="1" t="s">
        <v>844</v>
      </c>
      <c r="C7" s="3">
        <v>15683.442</v>
      </c>
      <c r="D7" s="3">
        <v>5320.677</v>
      </c>
      <c r="E7" s="6">
        <v>0.017336623686019487</v>
      </c>
      <c r="F7" s="13">
        <v>1</v>
      </c>
      <c r="G7" s="13">
        <v>0</v>
      </c>
      <c r="H7" s="13">
        <v>0</v>
      </c>
      <c r="I7" s="13">
        <v>0</v>
      </c>
      <c r="J7" s="13">
        <v>0</v>
      </c>
      <c r="K7" s="13">
        <v>0</v>
      </c>
    </row>
    <row r="8" spans="1:11" ht="14.25">
      <c r="A8" s="1">
        <v>4</v>
      </c>
      <c r="B8" s="1" t="s">
        <v>107</v>
      </c>
      <c r="C8" s="3">
        <v>234507.166</v>
      </c>
      <c r="D8" s="3">
        <v>225685.852</v>
      </c>
      <c r="E8" s="6">
        <v>0.0003578876184547892</v>
      </c>
      <c r="F8" s="13">
        <v>0</v>
      </c>
      <c r="G8" s="13">
        <v>0</v>
      </c>
      <c r="H8" s="13">
        <v>0.999954268306259</v>
      </c>
      <c r="I8" s="13">
        <v>4.573169374105264E-05</v>
      </c>
      <c r="J8" s="13">
        <v>0</v>
      </c>
      <c r="K8" s="13">
        <v>0</v>
      </c>
    </row>
    <row r="9" spans="1:11" ht="14.25">
      <c r="A9" s="1">
        <v>5</v>
      </c>
      <c r="B9" s="1" t="s">
        <v>112</v>
      </c>
      <c r="C9" s="3">
        <v>0</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292.86315</v>
      </c>
      <c r="D5" s="3">
        <v>159.45915</v>
      </c>
      <c r="E5" s="6">
        <v>0.001161820627669032</v>
      </c>
      <c r="F5" s="13">
        <v>0</v>
      </c>
      <c r="G5" s="13">
        <v>0</v>
      </c>
      <c r="H5" s="13">
        <v>0</v>
      </c>
      <c r="I5" s="13">
        <v>1</v>
      </c>
      <c r="J5" s="13">
        <v>0</v>
      </c>
      <c r="K5" s="13">
        <v>0</v>
      </c>
    </row>
    <row r="6" spans="1:11" ht="14.25">
      <c r="A6" s="1">
        <v>2</v>
      </c>
      <c r="B6" s="1" t="s">
        <v>96</v>
      </c>
      <c r="C6" s="3">
        <v>116709.153</v>
      </c>
      <c r="D6" s="3">
        <v>4863.727</v>
      </c>
      <c r="E6" s="6">
        <v>0</v>
      </c>
      <c r="F6" s="13" t="s">
        <v>89</v>
      </c>
      <c r="G6" s="13" t="s">
        <v>89</v>
      </c>
      <c r="H6" s="13" t="s">
        <v>89</v>
      </c>
      <c r="I6" s="13" t="s">
        <v>89</v>
      </c>
      <c r="J6" s="13" t="s">
        <v>89</v>
      </c>
      <c r="K6" s="13" t="s">
        <v>89</v>
      </c>
    </row>
    <row r="7" spans="1:11" ht="14.25">
      <c r="A7" s="1">
        <v>3</v>
      </c>
      <c r="B7" s="1" t="s">
        <v>844</v>
      </c>
      <c r="C7" s="3">
        <v>14128.995</v>
      </c>
      <c r="D7" s="3">
        <v>15758.685</v>
      </c>
      <c r="E7" s="6">
        <v>0.011818245893733459</v>
      </c>
      <c r="F7" s="13">
        <v>1</v>
      </c>
      <c r="G7" s="13">
        <v>0</v>
      </c>
      <c r="H7" s="13">
        <v>0</v>
      </c>
      <c r="I7" s="13">
        <v>0</v>
      </c>
      <c r="J7" s="13">
        <v>0</v>
      </c>
      <c r="K7" s="13">
        <v>0</v>
      </c>
    </row>
    <row r="8" spans="1:11" ht="14.25">
      <c r="A8" s="1">
        <v>4</v>
      </c>
      <c r="B8" s="1" t="s">
        <v>107</v>
      </c>
      <c r="C8" s="3">
        <v>300607.202</v>
      </c>
      <c r="D8" s="3">
        <v>313689.47969999997</v>
      </c>
      <c r="E8" s="6">
        <v>0.00010897219214455253</v>
      </c>
      <c r="F8" s="13">
        <v>0</v>
      </c>
      <c r="G8" s="13">
        <v>0.48362433847114117</v>
      </c>
      <c r="H8" s="13">
        <v>0</v>
      </c>
      <c r="I8" s="13">
        <v>0.5163756615288587</v>
      </c>
      <c r="J8" s="13">
        <v>0</v>
      </c>
      <c r="K8" s="13">
        <v>0</v>
      </c>
    </row>
    <row r="9" spans="1:11" ht="14.25">
      <c r="A9" s="1">
        <v>5</v>
      </c>
      <c r="B9" s="1" t="s">
        <v>112</v>
      </c>
      <c r="C9" s="3">
        <v>10.81</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117.60634999999999</v>
      </c>
      <c r="D5" s="3">
        <v>89.69211</v>
      </c>
      <c r="E5" s="6">
        <v>0.00022957944022580413</v>
      </c>
      <c r="F5" s="13">
        <v>1</v>
      </c>
      <c r="G5" s="13">
        <v>0</v>
      </c>
      <c r="H5" s="13">
        <v>0</v>
      </c>
      <c r="I5" s="13">
        <v>0</v>
      </c>
      <c r="J5" s="13">
        <v>0</v>
      </c>
      <c r="K5" s="13">
        <v>0</v>
      </c>
    </row>
    <row r="6" spans="1:11" ht="14.25">
      <c r="A6" s="1">
        <v>2</v>
      </c>
      <c r="B6" s="1" t="s">
        <v>96</v>
      </c>
      <c r="C6" s="3">
        <v>63407.574</v>
      </c>
      <c r="D6" s="3">
        <v>1190.341</v>
      </c>
      <c r="E6" s="6">
        <v>0.0005588397460926125</v>
      </c>
      <c r="F6" s="13">
        <v>0</v>
      </c>
      <c r="G6" s="13">
        <v>0</v>
      </c>
      <c r="H6" s="13">
        <v>1</v>
      </c>
      <c r="I6" s="13">
        <v>0</v>
      </c>
      <c r="J6" s="13">
        <v>0</v>
      </c>
      <c r="K6" s="13">
        <v>0</v>
      </c>
    </row>
    <row r="7" spans="1:11" ht="14.25">
      <c r="A7" s="1">
        <v>3</v>
      </c>
      <c r="B7" s="1" t="s">
        <v>844</v>
      </c>
      <c r="C7" s="3">
        <v>14819.808</v>
      </c>
      <c r="D7" s="3">
        <v>16898.548</v>
      </c>
      <c r="E7" s="6">
        <v>0.018020225236234692</v>
      </c>
      <c r="F7" s="13">
        <v>1</v>
      </c>
      <c r="G7" s="13">
        <v>0</v>
      </c>
      <c r="H7" s="13">
        <v>0</v>
      </c>
      <c r="I7" s="13">
        <v>0</v>
      </c>
      <c r="J7" s="13">
        <v>0</v>
      </c>
      <c r="K7" s="13">
        <v>0</v>
      </c>
    </row>
    <row r="8" spans="1:11" ht="14.25">
      <c r="A8" s="1">
        <v>4</v>
      </c>
      <c r="B8" s="1" t="s">
        <v>107</v>
      </c>
      <c r="C8" s="3">
        <v>266645.449</v>
      </c>
      <c r="D8" s="3">
        <v>258391.399</v>
      </c>
      <c r="E8" s="6">
        <v>0.000248506800936437</v>
      </c>
      <c r="F8" s="13">
        <v>0</v>
      </c>
      <c r="G8" s="13">
        <v>0.0050151699245367535</v>
      </c>
      <c r="H8" s="13">
        <v>0</v>
      </c>
      <c r="I8" s="13">
        <v>0.523003235387879</v>
      </c>
      <c r="J8" s="13">
        <v>0.47198159468758427</v>
      </c>
      <c r="K8" s="13">
        <v>0</v>
      </c>
    </row>
    <row r="9" spans="1:11" ht="14.25">
      <c r="A9" s="1">
        <v>5</v>
      </c>
      <c r="B9" s="1" t="s">
        <v>112</v>
      </c>
      <c r="C9" s="3">
        <v>232.581</v>
      </c>
      <c r="D9" s="3">
        <v>175.945</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0"/>
  <sheetViews>
    <sheetView tabSelected="1" zoomScalePageLayoutView="0" workbookViewId="0" topLeftCell="A14">
      <selection activeCell="B34" sqref="B34:B40"/>
    </sheetView>
  </sheetViews>
  <sheetFormatPr defaultColWidth="9.140625" defaultRowHeight="15"/>
  <cols>
    <col min="1" max="1" width="2.00390625" style="0" bestFit="1" customWidth="1"/>
    <col min="2" max="2" width="64.8515625" style="0" bestFit="1" customWidth="1"/>
  </cols>
  <sheetData>
    <row r="1" spans="2:4" ht="21">
      <c r="B1" s="130" t="s">
        <v>829</v>
      </c>
      <c r="C1" s="64"/>
      <c r="D1" s="64"/>
    </row>
    <row r="2" spans="1:4" ht="14.25">
      <c r="A2" s="62"/>
      <c r="B2" s="63" t="s">
        <v>827</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31"/>
      <c r="C7" s="64"/>
      <c r="D7" s="64"/>
      <c r="E7" s="64"/>
      <c r="F7" s="64"/>
      <c r="G7" s="64"/>
      <c r="H7" s="64"/>
      <c r="I7" s="64"/>
      <c r="J7" s="64"/>
      <c r="K7" s="64"/>
      <c r="L7" s="16"/>
    </row>
    <row r="8" spans="1:12" ht="14.25">
      <c r="A8" s="62"/>
      <c r="B8" s="132" t="s">
        <v>828</v>
      </c>
      <c r="C8" s="64"/>
      <c r="D8" s="64"/>
      <c r="E8" s="64"/>
      <c r="F8" s="64"/>
      <c r="G8" s="64"/>
      <c r="H8" s="64"/>
      <c r="I8" s="64"/>
      <c r="J8" s="64"/>
      <c r="K8" s="64"/>
      <c r="L8" s="16"/>
    </row>
    <row r="9" spans="1:12" ht="14.25">
      <c r="A9" s="65">
        <v>1</v>
      </c>
      <c r="B9" s="52" t="str">
        <f>'Summary of Production and Trade'!A1</f>
        <v>Avocado: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128</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129</v>
      </c>
      <c r="C17" s="147" t="s">
        <v>41</v>
      </c>
      <c r="D17" s="148"/>
      <c r="E17" s="148"/>
      <c r="F17" s="148"/>
      <c r="G17" s="148"/>
      <c r="H17" s="148"/>
      <c r="I17" s="148"/>
      <c r="J17" s="148"/>
      <c r="K17" s="149"/>
      <c r="L17" s="16"/>
    </row>
    <row r="18" spans="1:12" ht="14.25">
      <c r="A18" s="65">
        <v>1</v>
      </c>
      <c r="B18" s="65" t="s">
        <v>130</v>
      </c>
      <c r="C18" s="60" t="s">
        <v>131</v>
      </c>
      <c r="D18" s="60">
        <v>2006</v>
      </c>
      <c r="E18" s="60">
        <v>2007</v>
      </c>
      <c r="F18" s="60">
        <v>2008</v>
      </c>
      <c r="G18" s="60">
        <v>2009</v>
      </c>
      <c r="H18" s="60">
        <v>2010</v>
      </c>
      <c r="I18" s="60">
        <v>2011</v>
      </c>
      <c r="J18" s="60">
        <v>2012</v>
      </c>
      <c r="K18" s="60">
        <v>2013</v>
      </c>
      <c r="L18" s="16"/>
    </row>
    <row r="19" spans="1:12" ht="14.25">
      <c r="A19" s="65">
        <v>2</v>
      </c>
      <c r="B19" s="65" t="s">
        <v>132</v>
      </c>
      <c r="C19" s="129" t="s">
        <v>131</v>
      </c>
      <c r="D19" s="60">
        <v>2006</v>
      </c>
      <c r="E19" s="60">
        <v>2007</v>
      </c>
      <c r="F19" s="60">
        <v>2008</v>
      </c>
      <c r="G19" s="60">
        <v>2009</v>
      </c>
      <c r="H19" s="60">
        <v>2010</v>
      </c>
      <c r="I19" s="60">
        <v>2011</v>
      </c>
      <c r="J19" s="60">
        <v>2012</v>
      </c>
      <c r="K19" s="60">
        <v>2013</v>
      </c>
      <c r="L19" s="16"/>
    </row>
    <row r="20" spans="1:12" ht="14.25">
      <c r="A20" s="65">
        <v>3</v>
      </c>
      <c r="B20" s="65" t="s">
        <v>133</v>
      </c>
      <c r="C20" s="129" t="s">
        <v>131</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818</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819</v>
      </c>
      <c r="C28" s="54"/>
      <c r="D28" s="54"/>
      <c r="E28" s="54"/>
      <c r="F28" s="54"/>
      <c r="G28" s="54"/>
      <c r="H28" s="54"/>
      <c r="I28" s="54"/>
      <c r="J28" s="54"/>
      <c r="K28" s="54"/>
      <c r="L28" s="53"/>
    </row>
    <row r="29" ht="14.25">
      <c r="B29" s="57" t="s">
        <v>820</v>
      </c>
    </row>
    <row r="30" ht="14.25">
      <c r="B30" s="57" t="s">
        <v>821</v>
      </c>
    </row>
    <row r="31" ht="14.25">
      <c r="B31" s="128" t="s">
        <v>822</v>
      </c>
    </row>
    <row r="34" ht="15.75">
      <c r="B34" s="181" t="s">
        <v>1029</v>
      </c>
    </row>
    <row r="35" ht="14.25">
      <c r="B35" s="182"/>
    </row>
    <row r="36" ht="14.25">
      <c r="B36" s="183" t="s">
        <v>1030</v>
      </c>
    </row>
    <row r="37" ht="14.25">
      <c r="B37" s="183" t="s">
        <v>1031</v>
      </c>
    </row>
    <row r="38" ht="14.25">
      <c r="B38" s="183" t="s">
        <v>1032</v>
      </c>
    </row>
    <row r="39" ht="14.25">
      <c r="B39" s="183" t="s">
        <v>1033</v>
      </c>
    </row>
    <row r="40" ht="14.25">
      <c r="B40"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2313.7105999999994</v>
      </c>
      <c r="D5" s="3">
        <v>96.54960000000001</v>
      </c>
      <c r="E5" s="6">
        <v>0</v>
      </c>
      <c r="F5" s="13" t="s">
        <v>89</v>
      </c>
      <c r="G5" s="13" t="s">
        <v>89</v>
      </c>
      <c r="H5" s="13" t="s">
        <v>89</v>
      </c>
      <c r="I5" s="13" t="s">
        <v>89</v>
      </c>
      <c r="J5" s="13" t="s">
        <v>89</v>
      </c>
      <c r="K5" s="13" t="s">
        <v>89</v>
      </c>
    </row>
    <row r="6" spans="1:11" ht="14.25">
      <c r="A6" s="1">
        <v>2</v>
      </c>
      <c r="B6" s="1" t="s">
        <v>96</v>
      </c>
      <c r="C6" s="3">
        <v>209309.112</v>
      </c>
      <c r="D6" s="3">
        <v>1176.208</v>
      </c>
      <c r="E6" s="6">
        <v>0</v>
      </c>
      <c r="F6" s="13" t="s">
        <v>89</v>
      </c>
      <c r="G6" s="13" t="s">
        <v>89</v>
      </c>
      <c r="H6" s="13" t="s">
        <v>89</v>
      </c>
      <c r="I6" s="13" t="s">
        <v>89</v>
      </c>
      <c r="J6" s="13" t="s">
        <v>89</v>
      </c>
      <c r="K6" s="13" t="s">
        <v>89</v>
      </c>
    </row>
    <row r="7" spans="1:11" ht="14.25">
      <c r="A7" s="1">
        <v>3</v>
      </c>
      <c r="B7" s="1" t="s">
        <v>844</v>
      </c>
      <c r="C7" s="3">
        <v>50056.755</v>
      </c>
      <c r="D7" s="3">
        <v>16698.72062</v>
      </c>
      <c r="E7" s="6">
        <v>0.007851266535985684</v>
      </c>
      <c r="F7" s="13">
        <v>0.7600178979429624</v>
      </c>
      <c r="G7" s="13">
        <v>0.2399821020570378</v>
      </c>
      <c r="H7" s="13">
        <v>0</v>
      </c>
      <c r="I7" s="13">
        <v>0</v>
      </c>
      <c r="J7" s="13">
        <v>0</v>
      </c>
      <c r="K7" s="13">
        <v>0</v>
      </c>
    </row>
    <row r="8" spans="1:11" ht="14.25">
      <c r="A8" s="1">
        <v>4</v>
      </c>
      <c r="B8" s="1" t="s">
        <v>107</v>
      </c>
      <c r="C8" s="3">
        <v>956812.836</v>
      </c>
      <c r="D8" s="3">
        <v>288242.06852</v>
      </c>
      <c r="E8" s="6">
        <v>0.00017663916700134675</v>
      </c>
      <c r="F8" s="13">
        <v>0.30501674026242515</v>
      </c>
      <c r="G8" s="13">
        <v>0.324219649730037</v>
      </c>
      <c r="H8" s="13">
        <v>0.030371296657861882</v>
      </c>
      <c r="I8" s="13">
        <v>0.34039231334967585</v>
      </c>
      <c r="J8" s="13">
        <v>0</v>
      </c>
      <c r="K8" s="13">
        <v>0</v>
      </c>
    </row>
    <row r="9" spans="1:11" ht="14.25">
      <c r="A9" s="1">
        <v>5</v>
      </c>
      <c r="B9" s="1" t="s">
        <v>112</v>
      </c>
      <c r="C9" s="3">
        <v>27471.93</v>
      </c>
      <c r="D9" s="3">
        <v>8239.995</v>
      </c>
      <c r="E9" s="6">
        <v>0.016276126228844067</v>
      </c>
      <c r="F9" s="6">
        <v>0</v>
      </c>
      <c r="G9" s="6">
        <v>0</v>
      </c>
      <c r="H9" s="6">
        <v>1</v>
      </c>
      <c r="I9" s="6">
        <v>0</v>
      </c>
      <c r="J9" s="6">
        <v>0</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896.4895</v>
      </c>
      <c r="D5" s="3">
        <v>828.8465</v>
      </c>
      <c r="E5" s="6">
        <v>0.009178021605384112</v>
      </c>
      <c r="F5" s="13">
        <v>0.9974477394263489</v>
      </c>
      <c r="G5" s="13">
        <v>0</v>
      </c>
      <c r="H5" s="13">
        <v>0</v>
      </c>
      <c r="I5" s="13">
        <v>0.0025522605736509477</v>
      </c>
      <c r="J5" s="13">
        <v>0</v>
      </c>
      <c r="K5" s="13">
        <v>0</v>
      </c>
    </row>
    <row r="6" spans="1:11" ht="14.25">
      <c r="A6" s="1">
        <v>2</v>
      </c>
      <c r="B6" s="1" t="s">
        <v>96</v>
      </c>
      <c r="C6" s="3">
        <v>120595.128</v>
      </c>
      <c r="D6" s="3">
        <v>319.72</v>
      </c>
      <c r="E6" s="6">
        <v>0</v>
      </c>
      <c r="F6" s="13" t="s">
        <v>89</v>
      </c>
      <c r="G6" s="13" t="s">
        <v>89</v>
      </c>
      <c r="H6" s="13" t="s">
        <v>89</v>
      </c>
      <c r="I6" s="13" t="s">
        <v>89</v>
      </c>
      <c r="J6" s="13" t="s">
        <v>89</v>
      </c>
      <c r="K6" s="13" t="s">
        <v>89</v>
      </c>
    </row>
    <row r="7" spans="1:11" ht="14.25">
      <c r="A7" s="1">
        <v>3</v>
      </c>
      <c r="B7" s="1" t="s">
        <v>844</v>
      </c>
      <c r="C7" s="3">
        <v>45480.177</v>
      </c>
      <c r="D7" s="3">
        <v>17883.72732</v>
      </c>
      <c r="E7" s="6">
        <v>0.004879675149701911</v>
      </c>
      <c r="F7" s="13">
        <v>1</v>
      </c>
      <c r="G7" s="13">
        <v>0</v>
      </c>
      <c r="H7" s="13">
        <v>0</v>
      </c>
      <c r="I7" s="13">
        <v>0</v>
      </c>
      <c r="J7" s="13">
        <v>0</v>
      </c>
      <c r="K7" s="13">
        <v>0</v>
      </c>
    </row>
    <row r="8" spans="1:11" ht="14.25">
      <c r="A8" s="1">
        <v>4</v>
      </c>
      <c r="B8" s="1" t="s">
        <v>107</v>
      </c>
      <c r="C8" s="3">
        <v>1293956.82</v>
      </c>
      <c r="D8" s="3">
        <v>427957.34602</v>
      </c>
      <c r="E8" s="6">
        <v>0.0001645161265977696</v>
      </c>
      <c r="F8" s="13">
        <v>0.3707078145128594</v>
      </c>
      <c r="G8" s="13">
        <v>0.6292921854871405</v>
      </c>
      <c r="H8" s="13">
        <v>0</v>
      </c>
      <c r="I8" s="13">
        <v>0</v>
      </c>
      <c r="J8" s="13">
        <v>0</v>
      </c>
      <c r="K8" s="13">
        <v>0</v>
      </c>
    </row>
    <row r="9" spans="1:11" ht="14.25">
      <c r="A9" s="1">
        <v>5</v>
      </c>
      <c r="B9" s="1" t="s">
        <v>112</v>
      </c>
      <c r="C9" s="3">
        <v>48245.429</v>
      </c>
      <c r="D9" s="3">
        <v>17490.74</v>
      </c>
      <c r="E9" s="6">
        <v>0.0019540561998694244</v>
      </c>
      <c r="F9" s="6">
        <v>0.5793175715547205</v>
      </c>
      <c r="G9" s="6">
        <v>0</v>
      </c>
      <c r="H9" s="6">
        <v>0.4206824284452793</v>
      </c>
      <c r="I9" s="6">
        <v>0</v>
      </c>
      <c r="J9" s="6">
        <v>0</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256.2179</v>
      </c>
      <c r="D5" s="3">
        <v>183.4859</v>
      </c>
      <c r="E5" s="6">
        <v>0.0009003072036615284</v>
      </c>
      <c r="F5" s="13">
        <v>1</v>
      </c>
      <c r="G5" s="13">
        <v>0</v>
      </c>
      <c r="H5" s="13">
        <v>0</v>
      </c>
      <c r="I5" s="13">
        <v>0</v>
      </c>
      <c r="J5" s="13">
        <v>0</v>
      </c>
      <c r="K5" s="13">
        <v>0</v>
      </c>
    </row>
    <row r="6" spans="1:11" ht="14.25">
      <c r="A6" s="1">
        <v>2</v>
      </c>
      <c r="B6" s="1" t="s">
        <v>96</v>
      </c>
      <c r="C6" s="3">
        <v>70313.517</v>
      </c>
      <c r="D6" s="3">
        <v>627.196</v>
      </c>
      <c r="E6" s="6">
        <v>0</v>
      </c>
      <c r="F6" s="13" t="s">
        <v>89</v>
      </c>
      <c r="G6" s="13" t="s">
        <v>89</v>
      </c>
      <c r="H6" s="13" t="s">
        <v>89</v>
      </c>
      <c r="I6" s="13" t="s">
        <v>89</v>
      </c>
      <c r="J6" s="13" t="s">
        <v>89</v>
      </c>
      <c r="K6" s="13" t="s">
        <v>89</v>
      </c>
    </row>
    <row r="7" spans="1:11" ht="14.25">
      <c r="A7" s="1">
        <v>3</v>
      </c>
      <c r="B7" s="1" t="s">
        <v>844</v>
      </c>
      <c r="C7" s="3">
        <v>50937.144</v>
      </c>
      <c r="D7" s="3">
        <v>17546.14071</v>
      </c>
      <c r="E7" s="6">
        <v>0.004854787491534446</v>
      </c>
      <c r="F7" s="13">
        <v>0.7656683838401108</v>
      </c>
      <c r="G7" s="13">
        <v>0</v>
      </c>
      <c r="H7" s="13">
        <v>0</v>
      </c>
      <c r="I7" s="13">
        <v>0</v>
      </c>
      <c r="J7" s="13">
        <v>0.23433161615988912</v>
      </c>
      <c r="K7" s="13">
        <v>0</v>
      </c>
    </row>
    <row r="8" spans="1:11" ht="14.25">
      <c r="A8" s="1">
        <v>4</v>
      </c>
      <c r="B8" s="1" t="s">
        <v>107</v>
      </c>
      <c r="C8" s="3">
        <v>1529313.453</v>
      </c>
      <c r="D8" s="3">
        <v>514266.78916</v>
      </c>
      <c r="E8" s="6">
        <v>0.00010968408546879325</v>
      </c>
      <c r="F8" s="13">
        <v>0.31879082340615017</v>
      </c>
      <c r="G8" s="13">
        <v>0</v>
      </c>
      <c r="H8" s="13">
        <v>0</v>
      </c>
      <c r="I8" s="13">
        <v>0.028588053208091737</v>
      </c>
      <c r="J8" s="13">
        <v>0.6526211233857581</v>
      </c>
      <c r="K8" s="13">
        <v>0</v>
      </c>
    </row>
    <row r="9" spans="1:11" ht="14.25">
      <c r="A9" s="1">
        <v>5</v>
      </c>
      <c r="B9" s="1" t="s">
        <v>112</v>
      </c>
      <c r="C9" s="3">
        <v>64851.612</v>
      </c>
      <c r="D9" s="3">
        <v>24141.437</v>
      </c>
      <c r="E9" s="6">
        <v>0.0009282811372450182</v>
      </c>
      <c r="F9" s="6">
        <v>0</v>
      </c>
      <c r="G9" s="6">
        <v>0</v>
      </c>
      <c r="H9" s="6">
        <v>0</v>
      </c>
      <c r="I9" s="6">
        <v>0</v>
      </c>
      <c r="J9" s="6">
        <v>1</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X29"/>
  <sheetViews>
    <sheetView zoomScalePageLayoutView="0" workbookViewId="0" topLeftCell="A1">
      <pane xSplit="1" topLeftCell="B1" activePane="topRight" state="frozen"/>
      <selection pane="topLeft" activeCell="F15" sqref="F15"/>
      <selection pane="topRight" activeCell="F15" sqref="F15"/>
    </sheetView>
  </sheetViews>
  <sheetFormatPr defaultColWidth="9.140625" defaultRowHeight="15"/>
  <cols>
    <col min="1" max="1" width="43.140625" style="1" bestFit="1" customWidth="1"/>
    <col min="2" max="2" width="24.00390625" style="1" bestFit="1" customWidth="1"/>
    <col min="3" max="20" width="6.421875" style="1" bestFit="1" customWidth="1"/>
    <col min="21" max="21" width="66.421875" style="1" bestFit="1" customWidth="1"/>
    <col min="22" max="16384" width="9.140625" style="1" customWidth="1"/>
  </cols>
  <sheetData>
    <row r="1" spans="1:24" s="80" customFormat="1" ht="121.5" thickBot="1">
      <c r="A1" s="72" t="s">
        <v>0</v>
      </c>
      <c r="B1" s="73" t="s">
        <v>66</v>
      </c>
      <c r="C1" s="74" t="s">
        <v>67</v>
      </c>
      <c r="D1" s="74" t="s">
        <v>68</v>
      </c>
      <c r="E1" s="74" t="s">
        <v>69</v>
      </c>
      <c r="F1" s="74" t="s">
        <v>70</v>
      </c>
      <c r="G1" s="74" t="s">
        <v>71</v>
      </c>
      <c r="H1" s="74" t="s">
        <v>72</v>
      </c>
      <c r="I1" s="74" t="s">
        <v>73</v>
      </c>
      <c r="J1" s="74" t="s">
        <v>74</v>
      </c>
      <c r="K1" s="75" t="s">
        <v>75</v>
      </c>
      <c r="L1" s="76" t="s">
        <v>76</v>
      </c>
      <c r="M1" s="76" t="s">
        <v>77</v>
      </c>
      <c r="N1" s="76" t="s">
        <v>78</v>
      </c>
      <c r="O1" s="76" t="s">
        <v>79</v>
      </c>
      <c r="P1" s="76" t="s">
        <v>80</v>
      </c>
      <c r="Q1" s="76" t="s">
        <v>81</v>
      </c>
      <c r="R1" s="76" t="s">
        <v>82</v>
      </c>
      <c r="S1" s="76" t="s">
        <v>83</v>
      </c>
      <c r="T1" s="77" t="s">
        <v>84</v>
      </c>
      <c r="U1" s="78" t="s">
        <v>85</v>
      </c>
      <c r="V1" s="79"/>
      <c r="W1" s="79"/>
      <c r="X1" s="79"/>
    </row>
    <row r="2" spans="1:21" ht="14.25">
      <c r="A2" s="81" t="s">
        <v>86</v>
      </c>
      <c r="B2" s="82" t="s">
        <v>87</v>
      </c>
      <c r="C2" s="83" t="s">
        <v>88</v>
      </c>
      <c r="D2" s="83" t="s">
        <v>88</v>
      </c>
      <c r="E2" s="83"/>
      <c r="F2" s="83"/>
      <c r="G2" s="83"/>
      <c r="H2" s="83" t="s">
        <v>89</v>
      </c>
      <c r="I2" s="83"/>
      <c r="J2" s="84"/>
      <c r="K2" s="85"/>
      <c r="L2" s="83"/>
      <c r="M2" s="83"/>
      <c r="N2" s="83"/>
      <c r="O2" s="83"/>
      <c r="P2" s="83"/>
      <c r="Q2" s="83"/>
      <c r="R2" s="83"/>
      <c r="S2" s="83"/>
      <c r="T2" s="84"/>
      <c r="U2" s="86"/>
    </row>
    <row r="3" spans="1:21" ht="14.25">
      <c r="A3" s="87" t="s">
        <v>90</v>
      </c>
      <c r="B3" s="88" t="s">
        <v>91</v>
      </c>
      <c r="C3" s="89" t="s">
        <v>88</v>
      </c>
      <c r="D3" s="89" t="s">
        <v>88</v>
      </c>
      <c r="E3" s="89"/>
      <c r="F3" s="89"/>
      <c r="G3" s="89"/>
      <c r="H3" s="89" t="s">
        <v>89</v>
      </c>
      <c r="I3" s="89"/>
      <c r="J3" s="90"/>
      <c r="K3" s="91"/>
      <c r="L3" s="89"/>
      <c r="M3" s="89"/>
      <c r="N3" s="89"/>
      <c r="O3" s="89"/>
      <c r="P3" s="89"/>
      <c r="Q3" s="89"/>
      <c r="R3" s="89"/>
      <c r="S3" s="89"/>
      <c r="T3" s="90"/>
      <c r="U3" s="87"/>
    </row>
    <row r="4" spans="1:21" ht="14.25">
      <c r="A4" s="92" t="s">
        <v>92</v>
      </c>
      <c r="B4" s="88" t="s">
        <v>87</v>
      </c>
      <c r="C4" s="89" t="s">
        <v>88</v>
      </c>
      <c r="D4" s="89" t="s">
        <v>88</v>
      </c>
      <c r="E4" s="89"/>
      <c r="F4" s="89"/>
      <c r="G4" s="89"/>
      <c r="H4" s="89" t="s">
        <v>89</v>
      </c>
      <c r="I4" s="89"/>
      <c r="J4" s="90"/>
      <c r="K4" s="91"/>
      <c r="L4" s="89"/>
      <c r="M4" s="89"/>
      <c r="N4" s="89"/>
      <c r="O4" s="89"/>
      <c r="P4" s="89"/>
      <c r="Q4" s="89"/>
      <c r="R4" s="89"/>
      <c r="S4" s="89"/>
      <c r="T4" s="90"/>
      <c r="U4" s="87"/>
    </row>
    <row r="5" spans="1:21" ht="14.25">
      <c r="A5" s="92" t="s">
        <v>93</v>
      </c>
      <c r="B5" s="88" t="s">
        <v>94</v>
      </c>
      <c r="C5" s="89" t="s">
        <v>88</v>
      </c>
      <c r="D5" s="89"/>
      <c r="E5" s="89"/>
      <c r="F5" s="89"/>
      <c r="G5" s="89"/>
      <c r="H5" s="89" t="s">
        <v>89</v>
      </c>
      <c r="I5" s="89"/>
      <c r="J5" s="90"/>
      <c r="K5" s="91"/>
      <c r="L5" s="89"/>
      <c r="M5" s="89"/>
      <c r="N5" s="89"/>
      <c r="O5" s="89"/>
      <c r="P5" s="89"/>
      <c r="Q5" s="89"/>
      <c r="R5" s="89"/>
      <c r="S5" s="89"/>
      <c r="T5" s="90"/>
      <c r="U5" s="87"/>
    </row>
    <row r="6" spans="1:21" ht="14.25">
      <c r="A6" s="92" t="s">
        <v>95</v>
      </c>
      <c r="B6" s="88" t="s">
        <v>87</v>
      </c>
      <c r="C6" s="89" t="s">
        <v>88</v>
      </c>
      <c r="D6" s="89" t="s">
        <v>88</v>
      </c>
      <c r="E6" s="89"/>
      <c r="F6" s="89"/>
      <c r="G6" s="89"/>
      <c r="H6" s="89" t="s">
        <v>89</v>
      </c>
      <c r="I6" s="89"/>
      <c r="J6" s="90"/>
      <c r="K6" s="91"/>
      <c r="L6" s="89"/>
      <c r="M6" s="89"/>
      <c r="N6" s="89"/>
      <c r="O6" s="89"/>
      <c r="P6" s="89"/>
      <c r="Q6" s="89"/>
      <c r="R6" s="89"/>
      <c r="S6" s="89"/>
      <c r="T6" s="90"/>
      <c r="U6" s="87"/>
    </row>
    <row r="7" spans="1:21" ht="14.25">
      <c r="A7" s="92" t="s">
        <v>96</v>
      </c>
      <c r="B7" s="88" t="s">
        <v>94</v>
      </c>
      <c r="C7" s="89" t="s">
        <v>88</v>
      </c>
      <c r="D7" s="89"/>
      <c r="E7" s="89"/>
      <c r="F7" s="89" t="s">
        <v>88</v>
      </c>
      <c r="G7" s="89"/>
      <c r="H7" s="89" t="s">
        <v>89</v>
      </c>
      <c r="I7" s="89"/>
      <c r="J7" s="90"/>
      <c r="K7" s="91"/>
      <c r="L7" s="89"/>
      <c r="M7" s="89"/>
      <c r="N7" s="89"/>
      <c r="O7" s="89"/>
      <c r="P7" s="89"/>
      <c r="Q7" s="89"/>
      <c r="R7" s="89"/>
      <c r="S7" s="89"/>
      <c r="T7" s="90"/>
      <c r="U7" s="87"/>
    </row>
    <row r="8" spans="1:21" ht="14.25">
      <c r="A8" s="92" t="s">
        <v>97</v>
      </c>
      <c r="B8" s="88" t="s">
        <v>87</v>
      </c>
      <c r="C8" s="89" t="s">
        <v>88</v>
      </c>
      <c r="D8" s="89" t="s">
        <v>88</v>
      </c>
      <c r="E8" s="89"/>
      <c r="F8" s="89"/>
      <c r="G8" s="89"/>
      <c r="H8" s="89"/>
      <c r="I8" s="89"/>
      <c r="J8" s="90"/>
      <c r="K8" s="91"/>
      <c r="L8" s="89"/>
      <c r="M8" s="89"/>
      <c r="N8" s="89"/>
      <c r="O8" s="89"/>
      <c r="P8" s="89"/>
      <c r="Q8" s="89"/>
      <c r="R8" s="89"/>
      <c r="S8" s="89"/>
      <c r="T8" s="90"/>
      <c r="U8" s="87"/>
    </row>
    <row r="9" spans="1:21" ht="14.25">
      <c r="A9" s="92" t="s">
        <v>98</v>
      </c>
      <c r="B9" s="88" t="s">
        <v>94</v>
      </c>
      <c r="C9" s="89" t="s">
        <v>88</v>
      </c>
      <c r="D9" s="89"/>
      <c r="E9" s="89"/>
      <c r="F9" s="89"/>
      <c r="G9" s="89"/>
      <c r="H9" s="89" t="s">
        <v>89</v>
      </c>
      <c r="I9" s="89"/>
      <c r="J9" s="90"/>
      <c r="K9" s="91"/>
      <c r="L9" s="89"/>
      <c r="M9" s="89"/>
      <c r="N9" s="89"/>
      <c r="O9" s="89"/>
      <c r="P9" s="89"/>
      <c r="Q9" s="89"/>
      <c r="R9" s="89"/>
      <c r="S9" s="89"/>
      <c r="T9" s="90"/>
      <c r="U9" s="87"/>
    </row>
    <row r="10" spans="1:21" ht="14.25">
      <c r="A10" s="92" t="s">
        <v>99</v>
      </c>
      <c r="B10" s="88" t="s">
        <v>94</v>
      </c>
      <c r="C10" s="89" t="s">
        <v>88</v>
      </c>
      <c r="D10" s="89"/>
      <c r="E10" s="89"/>
      <c r="F10" s="89"/>
      <c r="G10" s="89"/>
      <c r="H10" s="89" t="s">
        <v>89</v>
      </c>
      <c r="I10" s="89"/>
      <c r="J10" s="90"/>
      <c r="K10" s="91"/>
      <c r="L10" s="89"/>
      <c r="M10" s="89"/>
      <c r="N10" s="89"/>
      <c r="O10" s="89"/>
      <c r="P10" s="89"/>
      <c r="Q10" s="89"/>
      <c r="R10" s="89"/>
      <c r="S10" s="89"/>
      <c r="T10" s="90"/>
      <c r="U10" s="87"/>
    </row>
    <row r="11" spans="1:21" ht="14.25">
      <c r="A11" s="92" t="s">
        <v>100</v>
      </c>
      <c r="B11" s="88" t="s">
        <v>87</v>
      </c>
      <c r="C11" s="89" t="s">
        <v>88</v>
      </c>
      <c r="D11" s="89" t="s">
        <v>88</v>
      </c>
      <c r="E11" s="89"/>
      <c r="F11" s="89"/>
      <c r="G11" s="89"/>
      <c r="H11" s="89" t="s">
        <v>89</v>
      </c>
      <c r="I11" s="89"/>
      <c r="J11" s="90"/>
      <c r="K11" s="91"/>
      <c r="L11" s="89"/>
      <c r="M11" s="89"/>
      <c r="N11" s="89"/>
      <c r="O11" s="89"/>
      <c r="P11" s="89"/>
      <c r="Q11" s="89"/>
      <c r="R11" s="89"/>
      <c r="S11" s="89"/>
      <c r="T11" s="90"/>
      <c r="U11" s="87"/>
    </row>
    <row r="12" spans="1:21" ht="14.25">
      <c r="A12" s="92" t="s">
        <v>101</v>
      </c>
      <c r="B12" s="88" t="s">
        <v>91</v>
      </c>
      <c r="C12" s="89" t="s">
        <v>88</v>
      </c>
      <c r="D12" s="89" t="s">
        <v>88</v>
      </c>
      <c r="E12" s="89"/>
      <c r="F12" s="89"/>
      <c r="G12" s="89"/>
      <c r="H12" s="89" t="s">
        <v>89</v>
      </c>
      <c r="I12" s="89"/>
      <c r="J12" s="90"/>
      <c r="K12" s="91"/>
      <c r="L12" s="89"/>
      <c r="M12" s="89"/>
      <c r="N12" s="89"/>
      <c r="O12" s="89"/>
      <c r="P12" s="89"/>
      <c r="Q12" s="89"/>
      <c r="R12" s="89"/>
      <c r="S12" s="89"/>
      <c r="T12" s="90"/>
      <c r="U12" s="87"/>
    </row>
    <row r="13" spans="1:21" ht="14.25">
      <c r="A13" s="92" t="s">
        <v>102</v>
      </c>
      <c r="B13" s="88" t="s">
        <v>103</v>
      </c>
      <c r="C13" s="89" t="s">
        <v>88</v>
      </c>
      <c r="D13" s="89" t="s">
        <v>88</v>
      </c>
      <c r="E13" s="89"/>
      <c r="F13" s="89"/>
      <c r="G13" s="89"/>
      <c r="H13" s="89" t="s">
        <v>88</v>
      </c>
      <c r="I13" s="89"/>
      <c r="J13" s="90"/>
      <c r="K13" s="91">
        <v>1</v>
      </c>
      <c r="L13" s="89"/>
      <c r="M13" s="89"/>
      <c r="N13" s="89"/>
      <c r="O13" s="89"/>
      <c r="P13" s="89"/>
      <c r="Q13" s="89"/>
      <c r="R13" s="89"/>
      <c r="S13" s="89"/>
      <c r="T13" s="90"/>
      <c r="U13" s="87"/>
    </row>
    <row r="14" spans="1:21" ht="14.25">
      <c r="A14" s="92" t="s">
        <v>104</v>
      </c>
      <c r="B14" s="88" t="s">
        <v>91</v>
      </c>
      <c r="C14" s="89" t="s">
        <v>88</v>
      </c>
      <c r="D14" s="89" t="s">
        <v>88</v>
      </c>
      <c r="E14" s="89"/>
      <c r="F14" s="89"/>
      <c r="G14" s="89" t="s">
        <v>88</v>
      </c>
      <c r="H14" s="89" t="s">
        <v>89</v>
      </c>
      <c r="I14" s="89"/>
      <c r="J14" s="90"/>
      <c r="K14" s="91"/>
      <c r="L14" s="89"/>
      <c r="M14" s="89"/>
      <c r="N14" s="89"/>
      <c r="O14" s="89"/>
      <c r="P14" s="89"/>
      <c r="Q14" s="89"/>
      <c r="R14" s="89"/>
      <c r="S14" s="89"/>
      <c r="T14" s="90"/>
      <c r="U14" s="87"/>
    </row>
    <row r="15" spans="1:21" ht="14.25">
      <c r="A15" s="92" t="s">
        <v>105</v>
      </c>
      <c r="B15" s="88" t="s">
        <v>106</v>
      </c>
      <c r="C15" s="89" t="s">
        <v>88</v>
      </c>
      <c r="D15" s="89" t="s">
        <v>88</v>
      </c>
      <c r="E15" s="89"/>
      <c r="F15" s="89"/>
      <c r="G15" s="89"/>
      <c r="H15" s="89"/>
      <c r="I15" s="89"/>
      <c r="J15" s="90"/>
      <c r="K15" s="91"/>
      <c r="L15" s="89"/>
      <c r="M15" s="89"/>
      <c r="N15" s="89"/>
      <c r="O15" s="89"/>
      <c r="P15" s="89"/>
      <c r="Q15" s="89"/>
      <c r="R15" s="89"/>
      <c r="S15" s="89"/>
      <c r="T15" s="90"/>
      <c r="U15" s="87"/>
    </row>
    <row r="16" spans="1:21" ht="14.25">
      <c r="A16" s="92" t="s">
        <v>107</v>
      </c>
      <c r="B16" s="88" t="s">
        <v>108</v>
      </c>
      <c r="C16" s="89" t="s">
        <v>88</v>
      </c>
      <c r="D16" s="89" t="s">
        <v>88</v>
      </c>
      <c r="E16" s="89" t="s">
        <v>88</v>
      </c>
      <c r="F16" s="89" t="s">
        <v>88</v>
      </c>
      <c r="G16" s="89"/>
      <c r="H16" s="89"/>
      <c r="I16" s="89"/>
      <c r="J16" s="90"/>
      <c r="K16" s="91"/>
      <c r="L16" s="89"/>
      <c r="M16" s="89"/>
      <c r="N16" s="89"/>
      <c r="O16" s="89"/>
      <c r="P16" s="89"/>
      <c r="Q16" s="89"/>
      <c r="R16" s="89"/>
      <c r="S16" s="89"/>
      <c r="T16" s="90"/>
      <c r="U16" s="93" t="s">
        <v>109</v>
      </c>
    </row>
    <row r="17" spans="1:21" ht="14.25">
      <c r="A17" s="92" t="s">
        <v>110</v>
      </c>
      <c r="B17" s="88" t="s">
        <v>87</v>
      </c>
      <c r="C17" s="89" t="s">
        <v>88</v>
      </c>
      <c r="D17" s="89" t="s">
        <v>88</v>
      </c>
      <c r="E17" s="89"/>
      <c r="F17" s="89"/>
      <c r="G17" s="89"/>
      <c r="H17" s="89"/>
      <c r="I17" s="89"/>
      <c r="J17" s="90"/>
      <c r="K17" s="91"/>
      <c r="L17" s="89"/>
      <c r="M17" s="89"/>
      <c r="N17" s="89"/>
      <c r="O17" s="89"/>
      <c r="P17" s="89"/>
      <c r="Q17" s="89"/>
      <c r="R17" s="89"/>
      <c r="S17" s="89"/>
      <c r="T17" s="90"/>
      <c r="U17" s="87"/>
    </row>
    <row r="18" spans="1:21" ht="14.25">
      <c r="A18" s="92" t="s">
        <v>111</v>
      </c>
      <c r="B18" s="88" t="s">
        <v>94</v>
      </c>
      <c r="C18" s="89" t="s">
        <v>88</v>
      </c>
      <c r="D18" s="89"/>
      <c r="E18" s="89"/>
      <c r="F18" s="89" t="s">
        <v>88</v>
      </c>
      <c r="G18" s="89"/>
      <c r="H18" s="89"/>
      <c r="I18" s="89"/>
      <c r="J18" s="90"/>
      <c r="K18" s="91"/>
      <c r="L18" s="89"/>
      <c r="M18" s="89"/>
      <c r="N18" s="89"/>
      <c r="O18" s="89"/>
      <c r="P18" s="89"/>
      <c r="Q18" s="89"/>
      <c r="R18" s="89"/>
      <c r="S18" s="89"/>
      <c r="T18" s="90"/>
      <c r="U18" s="87"/>
    </row>
    <row r="19" spans="1:21" ht="14.25">
      <c r="A19" s="92" t="s">
        <v>112</v>
      </c>
      <c r="B19" s="88" t="s">
        <v>113</v>
      </c>
      <c r="C19" s="89" t="s">
        <v>88</v>
      </c>
      <c r="D19" s="89" t="s">
        <v>88</v>
      </c>
      <c r="E19" s="89"/>
      <c r="F19" s="89" t="s">
        <v>88</v>
      </c>
      <c r="G19" s="89"/>
      <c r="H19" s="89"/>
      <c r="I19" s="89"/>
      <c r="J19" s="90"/>
      <c r="K19" s="91"/>
      <c r="L19" s="89"/>
      <c r="M19" s="89"/>
      <c r="N19" s="89"/>
      <c r="O19" s="89"/>
      <c r="P19" s="89"/>
      <c r="Q19" s="89"/>
      <c r="R19" s="89"/>
      <c r="S19" s="89"/>
      <c r="T19" s="90"/>
      <c r="U19" s="87" t="s">
        <v>114</v>
      </c>
    </row>
    <row r="20" spans="1:21" ht="14.25">
      <c r="A20" s="92" t="s">
        <v>115</v>
      </c>
      <c r="B20" s="88" t="s">
        <v>116</v>
      </c>
      <c r="C20" s="89" t="s">
        <v>88</v>
      </c>
      <c r="D20" s="89" t="s">
        <v>88</v>
      </c>
      <c r="E20" s="89"/>
      <c r="F20" s="89"/>
      <c r="G20" s="89"/>
      <c r="H20" s="89" t="s">
        <v>88</v>
      </c>
      <c r="I20" s="89"/>
      <c r="J20" s="90"/>
      <c r="K20" s="91">
        <v>1</v>
      </c>
      <c r="L20" s="89"/>
      <c r="M20" s="89"/>
      <c r="N20" s="89"/>
      <c r="O20" s="89"/>
      <c r="P20" s="89"/>
      <c r="Q20" s="89"/>
      <c r="R20" s="89"/>
      <c r="S20" s="89"/>
      <c r="T20" s="90"/>
      <c r="U20" s="87" t="s">
        <v>117</v>
      </c>
    </row>
    <row r="21" spans="1:21" ht="14.25">
      <c r="A21" s="92" t="s">
        <v>118</v>
      </c>
      <c r="B21" s="88" t="s">
        <v>87</v>
      </c>
      <c r="C21" s="89" t="s">
        <v>88</v>
      </c>
      <c r="D21" s="89" t="s">
        <v>88</v>
      </c>
      <c r="E21" s="89"/>
      <c r="F21" s="89"/>
      <c r="G21" s="89"/>
      <c r="H21" s="89"/>
      <c r="I21" s="89"/>
      <c r="J21" s="90"/>
      <c r="K21" s="91"/>
      <c r="L21" s="89"/>
      <c r="M21" s="89"/>
      <c r="N21" s="89"/>
      <c r="O21" s="89"/>
      <c r="P21" s="89"/>
      <c r="Q21" s="89"/>
      <c r="R21" s="89"/>
      <c r="S21" s="89"/>
      <c r="T21" s="90"/>
      <c r="U21" s="87"/>
    </row>
    <row r="22" spans="1:21" ht="14.25">
      <c r="A22" s="92" t="s">
        <v>119</v>
      </c>
      <c r="B22" s="88" t="s">
        <v>120</v>
      </c>
      <c r="C22" s="89" t="s">
        <v>88</v>
      </c>
      <c r="D22" s="89" t="s">
        <v>88</v>
      </c>
      <c r="E22" s="89"/>
      <c r="F22" s="89"/>
      <c r="G22" s="89"/>
      <c r="H22" s="89"/>
      <c r="I22" s="89"/>
      <c r="J22" s="90"/>
      <c r="K22" s="91"/>
      <c r="L22" s="89"/>
      <c r="M22" s="89"/>
      <c r="N22" s="89"/>
      <c r="O22" s="89"/>
      <c r="P22" s="89"/>
      <c r="Q22" s="89"/>
      <c r="R22" s="89"/>
      <c r="S22" s="89"/>
      <c r="T22" s="90"/>
      <c r="U22" s="87"/>
    </row>
    <row r="23" spans="1:21" ht="14.25">
      <c r="A23" s="87" t="s">
        <v>121</v>
      </c>
      <c r="B23" s="88" t="s">
        <v>106</v>
      </c>
      <c r="C23" s="89" t="s">
        <v>88</v>
      </c>
      <c r="D23" s="89" t="s">
        <v>88</v>
      </c>
      <c r="E23" s="89"/>
      <c r="F23" s="89"/>
      <c r="G23" s="89"/>
      <c r="H23" s="89"/>
      <c r="I23" s="89"/>
      <c r="J23" s="90"/>
      <c r="K23" s="91"/>
      <c r="L23" s="89"/>
      <c r="M23" s="89"/>
      <c r="N23" s="89"/>
      <c r="O23" s="89"/>
      <c r="P23" s="89"/>
      <c r="Q23" s="89"/>
      <c r="R23" s="89"/>
      <c r="S23" s="89"/>
      <c r="T23" s="90"/>
      <c r="U23" s="87"/>
    </row>
    <row r="24" spans="1:21" ht="14.25">
      <c r="A24" s="87" t="s">
        <v>122</v>
      </c>
      <c r="B24" s="88" t="s">
        <v>94</v>
      </c>
      <c r="C24" s="89" t="s">
        <v>88</v>
      </c>
      <c r="D24" s="89"/>
      <c r="E24" s="89"/>
      <c r="F24" s="89"/>
      <c r="G24" s="89"/>
      <c r="H24" s="89"/>
      <c r="I24" s="89"/>
      <c r="J24" s="90"/>
      <c r="K24" s="91"/>
      <c r="L24" s="89"/>
      <c r="M24" s="89"/>
      <c r="N24" s="89"/>
      <c r="O24" s="89"/>
      <c r="P24" s="89"/>
      <c r="Q24" s="89"/>
      <c r="R24" s="89"/>
      <c r="S24" s="89"/>
      <c r="T24" s="90"/>
      <c r="U24" s="87"/>
    </row>
    <row r="25" spans="1:21" ht="15" thickBot="1">
      <c r="A25" s="94" t="s">
        <v>123</v>
      </c>
      <c r="B25" s="95" t="s">
        <v>113</v>
      </c>
      <c r="C25" s="96" t="s">
        <v>88</v>
      </c>
      <c r="D25" s="96" t="s">
        <v>88</v>
      </c>
      <c r="E25" s="96" t="s">
        <v>88</v>
      </c>
      <c r="F25" s="96" t="s">
        <v>88</v>
      </c>
      <c r="G25" s="96"/>
      <c r="H25" s="96" t="s">
        <v>88</v>
      </c>
      <c r="I25" s="96"/>
      <c r="J25" s="97"/>
      <c r="K25" s="98"/>
      <c r="L25" s="96"/>
      <c r="M25" s="96"/>
      <c r="N25" s="96"/>
      <c r="O25" s="96"/>
      <c r="P25" s="96"/>
      <c r="Q25" s="96">
        <v>1</v>
      </c>
      <c r="R25" s="96"/>
      <c r="S25" s="96"/>
      <c r="T25" s="97"/>
      <c r="U25" s="99" t="s">
        <v>124</v>
      </c>
    </row>
    <row r="26" spans="1:21" ht="15" thickBot="1">
      <c r="A26" s="159" t="s">
        <v>125</v>
      </c>
      <c r="B26" s="160"/>
      <c r="C26" s="160"/>
      <c r="D26" s="160"/>
      <c r="E26" s="160"/>
      <c r="F26" s="160"/>
      <c r="G26" s="160"/>
      <c r="H26" s="160"/>
      <c r="I26" s="160"/>
      <c r="J26" s="160"/>
      <c r="K26" s="160"/>
      <c r="L26" s="160"/>
      <c r="M26" s="160"/>
      <c r="N26" s="160"/>
      <c r="O26" s="160"/>
      <c r="P26" s="160"/>
      <c r="Q26" s="160"/>
      <c r="R26" s="160"/>
      <c r="S26" s="160"/>
      <c r="T26" s="160"/>
      <c r="U26" s="161"/>
    </row>
    <row r="27" spans="1:21" ht="15" thickBot="1">
      <c r="A27" s="162" t="s">
        <v>126</v>
      </c>
      <c r="B27" s="163"/>
      <c r="C27" s="163"/>
      <c r="D27" s="163"/>
      <c r="E27" s="163"/>
      <c r="F27" s="163"/>
      <c r="G27" s="163"/>
      <c r="H27" s="163"/>
      <c r="I27" s="163"/>
      <c r="J27" s="163"/>
      <c r="K27" s="163"/>
      <c r="L27" s="163"/>
      <c r="M27" s="163"/>
      <c r="N27" s="163"/>
      <c r="O27" s="163"/>
      <c r="P27" s="163"/>
      <c r="Q27" s="163"/>
      <c r="R27" s="163"/>
      <c r="S27" s="163"/>
      <c r="T27" s="163"/>
      <c r="U27" s="164"/>
    </row>
    <row r="29" ht="14.25">
      <c r="A29" s="100"/>
    </row>
  </sheetData>
  <sheetProtection/>
  <mergeCells count="2">
    <mergeCell ref="A26:U26"/>
    <mergeCell ref="A27:U27"/>
  </mergeCells>
  <hyperlinks>
    <hyperlink ref="U16" r:id="rId1" display="https://epermits.aphis.usda.gov/manual/index.cfm?action=cirReportP&amp;PERMITTED_ID=9307"/>
  </hyperlinks>
  <printOptions/>
  <pageMargins left="0.7" right="0.7" top="0.75" bottom="0.75" header="0.3" footer="0.3"/>
  <pageSetup horizontalDpi="600" verticalDpi="600" orientation="portrait" r:id="rId2"/>
</worksheet>
</file>

<file path=xl/worksheets/sheet34.xml><?xml version="1.0" encoding="utf-8"?>
<worksheet xmlns="http://schemas.openxmlformats.org/spreadsheetml/2006/main" xmlns:r="http://schemas.openxmlformats.org/officeDocument/2006/relationships">
  <sheetPr>
    <tabColor rgb="FF92D050"/>
  </sheetPr>
  <dimension ref="A1:D27"/>
  <sheetViews>
    <sheetView zoomScalePageLayoutView="0" workbookViewId="0" topLeftCell="A1">
      <selection activeCell="F15" sqref="F15"/>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679</v>
      </c>
    </row>
    <row r="3" ht="14.25">
      <c r="A3" s="115" t="s">
        <v>680</v>
      </c>
    </row>
    <row r="4" spans="1:4" ht="75.75" customHeight="1">
      <c r="A4" s="166" t="s">
        <v>681</v>
      </c>
      <c r="B4" s="166"/>
      <c r="D4" s="116"/>
    </row>
    <row r="5" spans="1:4" ht="96.75" customHeight="1">
      <c r="A5" s="166" t="s">
        <v>682</v>
      </c>
      <c r="B5" s="166"/>
      <c r="D5" s="116"/>
    </row>
    <row r="6" spans="1:4" ht="61.5" customHeight="1">
      <c r="A6" s="166" t="s">
        <v>683</v>
      </c>
      <c r="B6" s="166"/>
      <c r="D6" s="116"/>
    </row>
    <row r="7" ht="21.75" customHeight="1">
      <c r="A7" s="117"/>
    </row>
    <row r="8" ht="14.25">
      <c r="A8" s="115" t="s">
        <v>684</v>
      </c>
    </row>
    <row r="9" spans="1:2" s="118" customFormat="1" ht="77.25" customHeight="1">
      <c r="A9" s="165" t="s">
        <v>685</v>
      </c>
      <c r="B9" s="165"/>
    </row>
    <row r="10" spans="1:2" s="118" customFormat="1" ht="60.75" customHeight="1">
      <c r="A10" s="165" t="s">
        <v>686</v>
      </c>
      <c r="B10" s="165"/>
    </row>
    <row r="11" spans="1:2" s="118" customFormat="1" ht="58.5" customHeight="1">
      <c r="A11" s="165" t="s">
        <v>687</v>
      </c>
      <c r="B11" s="165"/>
    </row>
    <row r="12" spans="1:2" s="118" customFormat="1" ht="76.5" customHeight="1">
      <c r="A12" s="165" t="s">
        <v>688</v>
      </c>
      <c r="B12" s="165"/>
    </row>
    <row r="13" spans="1:2" s="118" customFormat="1" ht="57.75" customHeight="1">
      <c r="A13" s="165" t="s">
        <v>689</v>
      </c>
      <c r="B13" s="165"/>
    </row>
    <row r="14" spans="1:2" s="118" customFormat="1" ht="37.5" customHeight="1">
      <c r="A14" s="165" t="s">
        <v>690</v>
      </c>
      <c r="B14" s="165"/>
    </row>
    <row r="15" spans="1:2" s="118" customFormat="1" ht="39" customHeight="1">
      <c r="A15" s="165" t="s">
        <v>691</v>
      </c>
      <c r="B15" s="165"/>
    </row>
    <row r="16" spans="1:2" s="118" customFormat="1" ht="38.25" customHeight="1">
      <c r="A16" s="165" t="s">
        <v>692</v>
      </c>
      <c r="B16" s="165"/>
    </row>
    <row r="17" spans="1:2" s="118" customFormat="1" ht="43.5" customHeight="1">
      <c r="A17" s="165" t="s">
        <v>693</v>
      </c>
      <c r="B17" s="165"/>
    </row>
    <row r="18" ht="14.25">
      <c r="B18" s="119" t="s">
        <v>694</v>
      </c>
    </row>
    <row r="19" ht="28.5">
      <c r="B19" s="119" t="s">
        <v>695</v>
      </c>
    </row>
    <row r="20" ht="28.5">
      <c r="B20" s="119" t="s">
        <v>696</v>
      </c>
    </row>
    <row r="21" ht="28.5">
      <c r="B21" s="119" t="s">
        <v>697</v>
      </c>
    </row>
    <row r="22" ht="14.25">
      <c r="B22" s="120" t="s">
        <v>698</v>
      </c>
    </row>
    <row r="23" ht="28.5">
      <c r="B23" s="119" t="s">
        <v>699</v>
      </c>
    </row>
    <row r="24" ht="14.25">
      <c r="B24" s="119" t="s">
        <v>700</v>
      </c>
    </row>
    <row r="25" ht="14.25">
      <c r="B25" s="120" t="s">
        <v>701</v>
      </c>
    </row>
    <row r="26" ht="14.25">
      <c r="B26" s="120" t="s">
        <v>702</v>
      </c>
    </row>
    <row r="27" ht="14.25">
      <c r="B27" s="119" t="s">
        <v>703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rgb="FF92D050"/>
  </sheetPr>
  <dimension ref="A1:G50"/>
  <sheetViews>
    <sheetView zoomScalePageLayoutView="0" workbookViewId="0" topLeftCell="A1">
      <selection activeCell="J20" sqref="J20"/>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70" t="s">
        <v>704</v>
      </c>
      <c r="B3" s="171"/>
      <c r="C3" s="171"/>
      <c r="D3" s="171"/>
      <c r="E3" s="171"/>
      <c r="F3" s="171"/>
      <c r="G3" s="172"/>
    </row>
    <row r="4" spans="1:7" ht="90.75" customHeight="1" thickBot="1">
      <c r="A4" s="173" t="s">
        <v>705</v>
      </c>
      <c r="B4" s="174"/>
      <c r="C4" s="174"/>
      <c r="D4" s="174"/>
      <c r="E4" s="174"/>
      <c r="F4" s="174"/>
      <c r="G4" s="175"/>
    </row>
    <row r="5" spans="1:7" ht="14.25">
      <c r="A5" s="176" t="s">
        <v>706</v>
      </c>
      <c r="B5" s="177"/>
      <c r="C5" s="177"/>
      <c r="D5" s="177"/>
      <c r="E5" s="177"/>
      <c r="F5" s="177"/>
      <c r="G5" s="178"/>
    </row>
    <row r="6" spans="1:7" ht="33.75" customHeight="1" thickBot="1">
      <c r="A6" s="173" t="s">
        <v>707</v>
      </c>
      <c r="B6" s="174"/>
      <c r="C6" s="174"/>
      <c r="D6" s="174"/>
      <c r="E6" s="174"/>
      <c r="F6" s="174"/>
      <c r="G6" s="175"/>
    </row>
    <row r="7" spans="1:7" ht="14.25">
      <c r="A7" s="176" t="s">
        <v>708</v>
      </c>
      <c r="B7" s="177"/>
      <c r="C7" s="177"/>
      <c r="D7" s="177"/>
      <c r="E7" s="177"/>
      <c r="F7" s="177"/>
      <c r="G7" s="178"/>
    </row>
    <row r="8" spans="1:7" ht="34.5" customHeight="1" thickBot="1">
      <c r="A8" s="173" t="s">
        <v>709</v>
      </c>
      <c r="B8" s="179"/>
      <c r="C8" s="179"/>
      <c r="D8" s="179"/>
      <c r="E8" s="179"/>
      <c r="F8" s="179"/>
      <c r="G8" s="180"/>
    </row>
    <row r="10" ht="15" thickBot="1">
      <c r="A10" s="113" t="s">
        <v>710</v>
      </c>
    </row>
    <row r="11" spans="1:7" ht="29.25" thickBot="1">
      <c r="A11" s="121" t="s">
        <v>711</v>
      </c>
      <c r="B11" s="122" t="s">
        <v>712</v>
      </c>
      <c r="C11" s="123" t="s">
        <v>713</v>
      </c>
      <c r="D11" s="122" t="s">
        <v>714</v>
      </c>
      <c r="E11" s="123" t="s">
        <v>715</v>
      </c>
      <c r="F11" s="122" t="s">
        <v>716</v>
      </c>
      <c r="G11" s="124" t="s">
        <v>717</v>
      </c>
    </row>
    <row r="12" spans="1:7" ht="15" thickBot="1">
      <c r="A12" s="167" t="s">
        <v>718</v>
      </c>
      <c r="B12" s="125" t="s">
        <v>719</v>
      </c>
      <c r="C12" s="126" t="s">
        <v>720</v>
      </c>
      <c r="D12" s="125" t="s">
        <v>721</v>
      </c>
      <c r="E12" s="125" t="s">
        <v>722</v>
      </c>
      <c r="F12" s="125" t="s">
        <v>88</v>
      </c>
      <c r="G12" s="125" t="s">
        <v>127</v>
      </c>
    </row>
    <row r="13" spans="1:7" ht="43.5" thickBot="1">
      <c r="A13" s="168"/>
      <c r="B13" s="125" t="s">
        <v>723</v>
      </c>
      <c r="C13" s="126" t="s">
        <v>724</v>
      </c>
      <c r="D13" s="125" t="s">
        <v>721</v>
      </c>
      <c r="E13" s="125" t="s">
        <v>722</v>
      </c>
      <c r="F13" s="125" t="s">
        <v>88</v>
      </c>
      <c r="G13" s="125" t="s">
        <v>127</v>
      </c>
    </row>
    <row r="14" spans="1:7" ht="15" thickBot="1">
      <c r="A14" s="168"/>
      <c r="B14" s="125" t="s">
        <v>725</v>
      </c>
      <c r="C14" s="126" t="s">
        <v>726</v>
      </c>
      <c r="D14" s="125" t="s">
        <v>727</v>
      </c>
      <c r="E14" s="125" t="s">
        <v>722</v>
      </c>
      <c r="F14" s="125" t="s">
        <v>88</v>
      </c>
      <c r="G14" s="125" t="s">
        <v>127</v>
      </c>
    </row>
    <row r="15" spans="1:7" ht="15" thickBot="1">
      <c r="A15" s="168"/>
      <c r="B15" s="125" t="s">
        <v>728</v>
      </c>
      <c r="C15" s="126" t="s">
        <v>729</v>
      </c>
      <c r="D15" s="125" t="s">
        <v>730</v>
      </c>
      <c r="E15" s="125" t="s">
        <v>722</v>
      </c>
      <c r="F15" s="125" t="s">
        <v>88</v>
      </c>
      <c r="G15" s="125" t="s">
        <v>127</v>
      </c>
    </row>
    <row r="16" spans="1:7" ht="15" thickBot="1">
      <c r="A16" s="168"/>
      <c r="B16" s="125" t="s">
        <v>731</v>
      </c>
      <c r="C16" s="126" t="s">
        <v>732</v>
      </c>
      <c r="D16" s="125" t="s">
        <v>733</v>
      </c>
      <c r="E16" s="125" t="s">
        <v>722</v>
      </c>
      <c r="F16" s="125" t="s">
        <v>88</v>
      </c>
      <c r="G16" s="125" t="s">
        <v>127</v>
      </c>
    </row>
    <row r="17" spans="1:7" ht="15" thickBot="1">
      <c r="A17" s="168"/>
      <c r="B17" s="125" t="s">
        <v>734</v>
      </c>
      <c r="C17" s="126" t="s">
        <v>735</v>
      </c>
      <c r="D17" s="125" t="s">
        <v>736</v>
      </c>
      <c r="E17" s="125" t="s">
        <v>722</v>
      </c>
      <c r="F17" s="125" t="s">
        <v>88</v>
      </c>
      <c r="G17" s="125" t="s">
        <v>127</v>
      </c>
    </row>
    <row r="18" spans="1:7" ht="43.5" thickBot="1">
      <c r="A18" s="169"/>
      <c r="B18" s="125" t="s">
        <v>737</v>
      </c>
      <c r="C18" s="126" t="s">
        <v>738</v>
      </c>
      <c r="D18" s="125" t="s">
        <v>739</v>
      </c>
      <c r="E18" s="125" t="s">
        <v>722</v>
      </c>
      <c r="F18" s="125" t="s">
        <v>88</v>
      </c>
      <c r="G18" s="125" t="s">
        <v>127</v>
      </c>
    </row>
    <row r="19" spans="1:7" ht="15" thickBot="1">
      <c r="A19" s="167" t="s">
        <v>740</v>
      </c>
      <c r="B19" s="125" t="s">
        <v>741</v>
      </c>
      <c r="C19" s="126" t="s">
        <v>742</v>
      </c>
      <c r="D19" s="125" t="s">
        <v>721</v>
      </c>
      <c r="E19" s="125" t="s">
        <v>743</v>
      </c>
      <c r="F19" s="125" t="s">
        <v>88</v>
      </c>
      <c r="G19" s="125" t="s">
        <v>88</v>
      </c>
    </row>
    <row r="20" spans="1:7" ht="29.25" thickBot="1">
      <c r="A20" s="168"/>
      <c r="B20" s="125" t="s">
        <v>744</v>
      </c>
      <c r="C20" s="126" t="s">
        <v>745</v>
      </c>
      <c r="D20" s="125" t="s">
        <v>721</v>
      </c>
      <c r="E20" s="125" t="s">
        <v>743</v>
      </c>
      <c r="F20" s="125" t="s">
        <v>88</v>
      </c>
      <c r="G20" s="125" t="s">
        <v>88</v>
      </c>
    </row>
    <row r="21" spans="1:7" ht="15" thickBot="1">
      <c r="A21" s="168"/>
      <c r="B21" s="125" t="s">
        <v>746</v>
      </c>
      <c r="C21" s="126" t="s">
        <v>747</v>
      </c>
      <c r="D21" s="125" t="s">
        <v>727</v>
      </c>
      <c r="E21" s="125" t="s">
        <v>743</v>
      </c>
      <c r="F21" s="125" t="s">
        <v>88</v>
      </c>
      <c r="G21" s="125" t="s">
        <v>88</v>
      </c>
    </row>
    <row r="22" spans="1:7" ht="15" thickBot="1">
      <c r="A22" s="168"/>
      <c r="B22" s="125" t="s">
        <v>748</v>
      </c>
      <c r="C22" s="126" t="s">
        <v>749</v>
      </c>
      <c r="D22" s="125" t="s">
        <v>730</v>
      </c>
      <c r="E22" s="125" t="s">
        <v>743</v>
      </c>
      <c r="F22" s="125" t="s">
        <v>88</v>
      </c>
      <c r="G22" s="125" t="s">
        <v>88</v>
      </c>
    </row>
    <row r="23" spans="1:7" ht="43.5" thickBot="1">
      <c r="A23" s="168"/>
      <c r="B23" s="125" t="s">
        <v>750</v>
      </c>
      <c r="C23" s="126" t="s">
        <v>751</v>
      </c>
      <c r="D23" s="125" t="s">
        <v>739</v>
      </c>
      <c r="E23" s="125" t="s">
        <v>743</v>
      </c>
      <c r="F23" s="125" t="s">
        <v>88</v>
      </c>
      <c r="G23" s="125" t="s">
        <v>88</v>
      </c>
    </row>
    <row r="24" spans="1:7" ht="29.25" thickBot="1">
      <c r="A24" s="169"/>
      <c r="B24" s="125" t="s">
        <v>752</v>
      </c>
      <c r="C24" s="126" t="s">
        <v>753</v>
      </c>
      <c r="D24" s="125" t="s">
        <v>754</v>
      </c>
      <c r="E24" s="125" t="s">
        <v>743</v>
      </c>
      <c r="F24" s="125" t="s">
        <v>127</v>
      </c>
      <c r="G24" s="125" t="s">
        <v>88</v>
      </c>
    </row>
    <row r="25" spans="1:7" ht="15" thickBot="1">
      <c r="A25" s="167" t="s">
        <v>755</v>
      </c>
      <c r="B25" s="125" t="s">
        <v>756</v>
      </c>
      <c r="C25" s="126" t="s">
        <v>757</v>
      </c>
      <c r="D25" s="125" t="s">
        <v>721</v>
      </c>
      <c r="E25" s="125" t="s">
        <v>758</v>
      </c>
      <c r="F25" s="125" t="s">
        <v>88</v>
      </c>
      <c r="G25" s="125" t="s">
        <v>88</v>
      </c>
    </row>
    <row r="26" spans="1:7" ht="29.25" thickBot="1">
      <c r="A26" s="168"/>
      <c r="B26" s="125" t="s">
        <v>759</v>
      </c>
      <c r="C26" s="126" t="s">
        <v>760</v>
      </c>
      <c r="D26" s="125" t="s">
        <v>721</v>
      </c>
      <c r="E26" s="125" t="s">
        <v>758</v>
      </c>
      <c r="F26" s="125" t="s">
        <v>88</v>
      </c>
      <c r="G26" s="125" t="s">
        <v>88</v>
      </c>
    </row>
    <row r="27" spans="1:7" ht="15" thickBot="1">
      <c r="A27" s="168"/>
      <c r="B27" s="125" t="s">
        <v>761</v>
      </c>
      <c r="C27" s="126" t="s">
        <v>762</v>
      </c>
      <c r="D27" s="125" t="s">
        <v>727</v>
      </c>
      <c r="E27" s="125" t="s">
        <v>758</v>
      </c>
      <c r="F27" s="125" t="s">
        <v>88</v>
      </c>
      <c r="G27" s="125" t="s">
        <v>88</v>
      </c>
    </row>
    <row r="28" spans="1:7" ht="15" thickBot="1">
      <c r="A28" s="168"/>
      <c r="B28" s="125" t="s">
        <v>763</v>
      </c>
      <c r="C28" s="126" t="s">
        <v>764</v>
      </c>
      <c r="D28" s="125" t="s">
        <v>730</v>
      </c>
      <c r="E28" s="125" t="s">
        <v>758</v>
      </c>
      <c r="F28" s="125" t="s">
        <v>88</v>
      </c>
      <c r="G28" s="125" t="s">
        <v>88</v>
      </c>
    </row>
    <row r="29" spans="1:7" ht="15" thickBot="1">
      <c r="A29" s="168"/>
      <c r="B29" s="125" t="s">
        <v>765</v>
      </c>
      <c r="C29" s="126" t="s">
        <v>766</v>
      </c>
      <c r="D29" s="125" t="s">
        <v>733</v>
      </c>
      <c r="E29" s="125" t="s">
        <v>758</v>
      </c>
      <c r="F29" s="125" t="s">
        <v>88</v>
      </c>
      <c r="G29" s="125" t="s">
        <v>88</v>
      </c>
    </row>
    <row r="30" spans="1:7" ht="15" thickBot="1">
      <c r="A30" s="168"/>
      <c r="B30" s="125" t="s">
        <v>767</v>
      </c>
      <c r="C30" s="126" t="s">
        <v>768</v>
      </c>
      <c r="D30" s="125" t="s">
        <v>736</v>
      </c>
      <c r="E30" s="125" t="s">
        <v>758</v>
      </c>
      <c r="F30" s="125" t="s">
        <v>88</v>
      </c>
      <c r="G30" s="125" t="s">
        <v>88</v>
      </c>
    </row>
    <row r="31" spans="1:7" ht="43.5" thickBot="1">
      <c r="A31" s="168"/>
      <c r="B31" s="125" t="s">
        <v>769</v>
      </c>
      <c r="C31" s="126" t="s">
        <v>770</v>
      </c>
      <c r="D31" s="125" t="s">
        <v>771</v>
      </c>
      <c r="E31" s="125" t="s">
        <v>758</v>
      </c>
      <c r="F31" s="125" t="s">
        <v>88</v>
      </c>
      <c r="G31" s="125" t="s">
        <v>88</v>
      </c>
    </row>
    <row r="32" spans="1:7" ht="43.5" thickBot="1">
      <c r="A32" s="169"/>
      <c r="B32" s="125" t="s">
        <v>772</v>
      </c>
      <c r="C32" s="126" t="s">
        <v>773</v>
      </c>
      <c r="D32" s="125" t="s">
        <v>754</v>
      </c>
      <c r="E32" s="125" t="s">
        <v>758</v>
      </c>
      <c r="F32" s="125" t="s">
        <v>127</v>
      </c>
      <c r="G32" s="125" t="s">
        <v>88</v>
      </c>
    </row>
    <row r="33" spans="1:7" ht="15" thickBot="1">
      <c r="A33" s="167" t="s">
        <v>774</v>
      </c>
      <c r="B33" s="125" t="s">
        <v>775</v>
      </c>
      <c r="C33" s="126" t="s">
        <v>776</v>
      </c>
      <c r="D33" s="125" t="s">
        <v>721</v>
      </c>
      <c r="E33" s="125" t="s">
        <v>777</v>
      </c>
      <c r="F33" s="125" t="s">
        <v>88</v>
      </c>
      <c r="G33" s="125" t="s">
        <v>127</v>
      </c>
    </row>
    <row r="34" spans="1:7" ht="15" thickBot="1">
      <c r="A34" s="168"/>
      <c r="B34" s="125" t="s">
        <v>778</v>
      </c>
      <c r="C34" s="126" t="s">
        <v>779</v>
      </c>
      <c r="D34" s="125" t="s">
        <v>721</v>
      </c>
      <c r="E34" s="125" t="s">
        <v>777</v>
      </c>
      <c r="F34" s="125" t="s">
        <v>88</v>
      </c>
      <c r="G34" s="125" t="s">
        <v>127</v>
      </c>
    </row>
    <row r="35" spans="1:7" ht="15" thickBot="1">
      <c r="A35" s="168"/>
      <c r="B35" s="125" t="s">
        <v>780</v>
      </c>
      <c r="C35" s="126" t="s">
        <v>781</v>
      </c>
      <c r="D35" s="125" t="s">
        <v>727</v>
      </c>
      <c r="E35" s="125" t="s">
        <v>777</v>
      </c>
      <c r="F35" s="125" t="s">
        <v>88</v>
      </c>
      <c r="G35" s="125" t="s">
        <v>127</v>
      </c>
    </row>
    <row r="36" spans="1:7" ht="15" thickBot="1">
      <c r="A36" s="168"/>
      <c r="B36" s="125" t="s">
        <v>782</v>
      </c>
      <c r="C36" s="126" t="s">
        <v>783</v>
      </c>
      <c r="D36" s="125" t="s">
        <v>730</v>
      </c>
      <c r="E36" s="125" t="s">
        <v>777</v>
      </c>
      <c r="F36" s="125" t="s">
        <v>88</v>
      </c>
      <c r="G36" s="125" t="s">
        <v>127</v>
      </c>
    </row>
    <row r="37" spans="1:7" ht="15" thickBot="1">
      <c r="A37" s="168"/>
      <c r="B37" s="125" t="s">
        <v>784</v>
      </c>
      <c r="C37" s="126" t="s">
        <v>785</v>
      </c>
      <c r="D37" s="125" t="s">
        <v>733</v>
      </c>
      <c r="E37" s="125" t="s">
        <v>777</v>
      </c>
      <c r="F37" s="125" t="s">
        <v>88</v>
      </c>
      <c r="G37" s="125" t="s">
        <v>127</v>
      </c>
    </row>
    <row r="38" spans="1:7" ht="15" thickBot="1">
      <c r="A38" s="168"/>
      <c r="B38" s="125" t="s">
        <v>786</v>
      </c>
      <c r="C38" s="126" t="s">
        <v>787</v>
      </c>
      <c r="D38" s="125" t="s">
        <v>736</v>
      </c>
      <c r="E38" s="125" t="s">
        <v>777</v>
      </c>
      <c r="F38" s="125" t="s">
        <v>88</v>
      </c>
      <c r="G38" s="125" t="s">
        <v>127</v>
      </c>
    </row>
    <row r="39" spans="1:7" ht="43.5" thickBot="1">
      <c r="A39" s="168"/>
      <c r="B39" s="125" t="s">
        <v>788</v>
      </c>
      <c r="C39" s="126" t="s">
        <v>789</v>
      </c>
      <c r="D39" s="125" t="s">
        <v>790</v>
      </c>
      <c r="E39" s="125" t="s">
        <v>777</v>
      </c>
      <c r="F39" s="125" t="s">
        <v>88</v>
      </c>
      <c r="G39" s="125" t="s">
        <v>127</v>
      </c>
    </row>
    <row r="40" spans="1:7" ht="15" thickBot="1">
      <c r="A40" s="169"/>
      <c r="B40" s="125" t="s">
        <v>791</v>
      </c>
      <c r="C40" s="126" t="s">
        <v>792</v>
      </c>
      <c r="D40" s="125" t="s">
        <v>61</v>
      </c>
      <c r="E40" s="125" t="s">
        <v>777</v>
      </c>
      <c r="F40" s="125" t="s">
        <v>88</v>
      </c>
      <c r="G40" s="125" t="s">
        <v>127</v>
      </c>
    </row>
    <row r="41" spans="1:7" ht="29.25" thickBot="1">
      <c r="A41" s="127" t="s">
        <v>793</v>
      </c>
      <c r="B41" s="125" t="s">
        <v>794</v>
      </c>
      <c r="C41" s="126" t="s">
        <v>795</v>
      </c>
      <c r="D41" s="125" t="s">
        <v>754</v>
      </c>
      <c r="E41" s="125" t="s">
        <v>796</v>
      </c>
      <c r="F41" s="125" t="s">
        <v>797</v>
      </c>
      <c r="G41" s="125" t="s">
        <v>88</v>
      </c>
    </row>
    <row r="42" spans="1:7" ht="29.25" thickBot="1">
      <c r="A42" s="167" t="s">
        <v>798</v>
      </c>
      <c r="B42" s="125" t="s">
        <v>799</v>
      </c>
      <c r="C42" s="126" t="s">
        <v>800</v>
      </c>
      <c r="D42" s="125" t="s">
        <v>796</v>
      </c>
      <c r="E42" s="125" t="s">
        <v>796</v>
      </c>
      <c r="F42" s="125" t="s">
        <v>88</v>
      </c>
      <c r="G42" s="125" t="s">
        <v>88</v>
      </c>
    </row>
    <row r="43" spans="1:7" ht="15" thickBot="1">
      <c r="A43" s="168"/>
      <c r="B43" s="125" t="s">
        <v>801</v>
      </c>
      <c r="C43" s="126" t="s">
        <v>802</v>
      </c>
      <c r="D43" s="125" t="s">
        <v>796</v>
      </c>
      <c r="E43" s="125" t="s">
        <v>796</v>
      </c>
      <c r="F43" s="125" t="s">
        <v>88</v>
      </c>
      <c r="G43" s="125" t="s">
        <v>88</v>
      </c>
    </row>
    <row r="44" spans="1:7" ht="15" thickBot="1">
      <c r="A44" s="168"/>
      <c r="B44" s="125" t="s">
        <v>803</v>
      </c>
      <c r="C44" s="126" t="s">
        <v>804</v>
      </c>
      <c r="D44" s="125" t="s">
        <v>733</v>
      </c>
      <c r="E44" s="125" t="s">
        <v>796</v>
      </c>
      <c r="F44" s="125" t="s">
        <v>88</v>
      </c>
      <c r="G44" s="125" t="s">
        <v>88</v>
      </c>
    </row>
    <row r="45" spans="1:7" ht="43.5" thickBot="1">
      <c r="A45" s="169"/>
      <c r="B45" s="125" t="s">
        <v>805</v>
      </c>
      <c r="C45" s="126" t="s">
        <v>806</v>
      </c>
      <c r="D45" s="125" t="s">
        <v>754</v>
      </c>
      <c r="E45" s="125" t="s">
        <v>796</v>
      </c>
      <c r="F45" s="125" t="s">
        <v>88</v>
      </c>
      <c r="G45" s="125" t="s">
        <v>88</v>
      </c>
    </row>
    <row r="46" spans="1:7" ht="15" thickBot="1">
      <c r="A46" s="167" t="s">
        <v>807</v>
      </c>
      <c r="B46" s="125" t="s">
        <v>808</v>
      </c>
      <c r="C46" s="126" t="s">
        <v>809</v>
      </c>
      <c r="D46" s="125" t="s">
        <v>796</v>
      </c>
      <c r="E46" s="125" t="s">
        <v>796</v>
      </c>
      <c r="F46" s="125" t="s">
        <v>797</v>
      </c>
      <c r="G46" s="125" t="s">
        <v>88</v>
      </c>
    </row>
    <row r="47" spans="1:7" ht="15" thickBot="1">
      <c r="A47" s="168"/>
      <c r="B47" s="125" t="s">
        <v>810</v>
      </c>
      <c r="C47" s="126" t="s">
        <v>811</v>
      </c>
      <c r="D47" s="125" t="s">
        <v>796</v>
      </c>
      <c r="E47" s="125" t="s">
        <v>796</v>
      </c>
      <c r="F47" s="125" t="s">
        <v>797</v>
      </c>
      <c r="G47" s="125" t="s">
        <v>88</v>
      </c>
    </row>
    <row r="48" spans="1:7" ht="29.25" thickBot="1">
      <c r="A48" s="168"/>
      <c r="B48" s="125" t="s">
        <v>812</v>
      </c>
      <c r="C48" s="126" t="s">
        <v>813</v>
      </c>
      <c r="D48" s="125" t="s">
        <v>796</v>
      </c>
      <c r="E48" s="125" t="s">
        <v>796</v>
      </c>
      <c r="F48" s="125" t="s">
        <v>797</v>
      </c>
      <c r="G48" s="125" t="s">
        <v>88</v>
      </c>
    </row>
    <row r="49" spans="1:7" ht="15" thickBot="1">
      <c r="A49" s="168"/>
      <c r="B49" s="125" t="s">
        <v>814</v>
      </c>
      <c r="C49" s="126" t="s">
        <v>815</v>
      </c>
      <c r="D49" s="125" t="s">
        <v>796</v>
      </c>
      <c r="E49" s="125" t="s">
        <v>796</v>
      </c>
      <c r="F49" s="125" t="s">
        <v>127</v>
      </c>
      <c r="G49" s="125" t="s">
        <v>127</v>
      </c>
    </row>
    <row r="50" spans="1:7" ht="15" thickBot="1">
      <c r="A50" s="169"/>
      <c r="B50" s="125" t="s">
        <v>816</v>
      </c>
      <c r="C50" s="126" t="s">
        <v>817</v>
      </c>
      <c r="D50" s="125" t="s">
        <v>796</v>
      </c>
      <c r="E50" s="125" t="s">
        <v>796</v>
      </c>
      <c r="F50" s="125" t="s">
        <v>127</v>
      </c>
      <c r="G50" s="125" t="s">
        <v>127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rgb="FF92D050"/>
  </sheetPr>
  <dimension ref="A1:E417"/>
  <sheetViews>
    <sheetView zoomScalePageLayoutView="0" workbookViewId="0" topLeftCell="A1">
      <selection activeCell="K33" sqref="K33"/>
    </sheetView>
  </sheetViews>
  <sheetFormatPr defaultColWidth="9.140625" defaultRowHeight="15"/>
  <cols>
    <col min="1" max="1" width="46.28125" style="0" customWidth="1"/>
    <col min="2" max="2" width="24.140625" style="0" customWidth="1"/>
    <col min="4" max="4" width="50.140625" style="106" customWidth="1"/>
    <col min="5" max="5" width="20.8515625" style="106" customWidth="1"/>
  </cols>
  <sheetData>
    <row r="1" spans="1:5" ht="42.75">
      <c r="A1" s="102" t="s">
        <v>134</v>
      </c>
      <c r="B1" s="102" t="s">
        <v>135</v>
      </c>
      <c r="D1" s="103" t="s">
        <v>134</v>
      </c>
      <c r="E1" s="103" t="s">
        <v>136</v>
      </c>
    </row>
    <row r="2" spans="1:5" ht="14.25">
      <c r="A2" s="104" t="s">
        <v>137</v>
      </c>
      <c r="B2" t="s">
        <v>137</v>
      </c>
      <c r="D2" s="105" t="s">
        <v>138</v>
      </c>
      <c r="E2" s="106" t="s">
        <v>139</v>
      </c>
    </row>
    <row r="3" spans="1:5" ht="14.25">
      <c r="A3" s="104" t="s">
        <v>140</v>
      </c>
      <c r="B3" t="s">
        <v>140</v>
      </c>
      <c r="D3" s="105" t="s">
        <v>138</v>
      </c>
      <c r="E3" s="106" t="s">
        <v>141</v>
      </c>
    </row>
    <row r="4" spans="1:5" ht="14.25">
      <c r="A4" t="s">
        <v>142</v>
      </c>
      <c r="B4" t="s">
        <v>143</v>
      </c>
      <c r="D4" s="105" t="s">
        <v>138</v>
      </c>
      <c r="E4" s="106" t="s">
        <v>144</v>
      </c>
    </row>
    <row r="5" spans="1:5" ht="14.25">
      <c r="A5" s="107" t="s">
        <v>145</v>
      </c>
      <c r="B5" t="s">
        <v>145</v>
      </c>
      <c r="D5" s="106" t="s">
        <v>146</v>
      </c>
      <c r="E5" s="106" t="s">
        <v>147</v>
      </c>
    </row>
    <row r="6" spans="1:5" ht="14.25">
      <c r="A6" s="107" t="s">
        <v>145</v>
      </c>
      <c r="B6" t="s">
        <v>148</v>
      </c>
      <c r="D6" s="106" t="s">
        <v>146</v>
      </c>
      <c r="E6" s="106" t="s">
        <v>149</v>
      </c>
    </row>
    <row r="7" spans="1:5" ht="14.25">
      <c r="A7" t="s">
        <v>65</v>
      </c>
      <c r="B7" t="s">
        <v>65</v>
      </c>
      <c r="D7" s="106" t="s">
        <v>146</v>
      </c>
      <c r="E7" s="106" t="s">
        <v>150</v>
      </c>
    </row>
    <row r="8" spans="1:5" ht="14.25">
      <c r="A8" t="s">
        <v>65</v>
      </c>
      <c r="B8" t="s">
        <v>151</v>
      </c>
      <c r="D8" s="106" t="s">
        <v>152</v>
      </c>
      <c r="E8" s="106" t="s">
        <v>153</v>
      </c>
    </row>
    <row r="9" spans="1:5" ht="14.25">
      <c r="A9" t="s">
        <v>154</v>
      </c>
      <c r="B9" t="s">
        <v>154</v>
      </c>
      <c r="D9" s="106" t="s">
        <v>152</v>
      </c>
      <c r="E9" s="106" t="s">
        <v>155</v>
      </c>
    </row>
    <row r="10" spans="1:5" ht="14.25">
      <c r="A10" s="108" t="s">
        <v>156</v>
      </c>
      <c r="B10" t="s">
        <v>157</v>
      </c>
      <c r="D10" s="106" t="s">
        <v>152</v>
      </c>
      <c r="E10" s="106" t="s">
        <v>158</v>
      </c>
    </row>
    <row r="11" spans="1:5" ht="14.25">
      <c r="A11" s="108" t="s">
        <v>156</v>
      </c>
      <c r="B11" t="s">
        <v>159</v>
      </c>
      <c r="D11" s="109" t="s">
        <v>160</v>
      </c>
      <c r="E11" s="106" t="s">
        <v>161</v>
      </c>
    </row>
    <row r="12" spans="1:5" ht="14.25">
      <c r="A12" s="108" t="s">
        <v>156</v>
      </c>
      <c r="B12" t="s">
        <v>162</v>
      </c>
      <c r="D12" s="109" t="s">
        <v>163</v>
      </c>
      <c r="E12" s="106" t="s">
        <v>164</v>
      </c>
    </row>
    <row r="13" spans="1:5" ht="14.25">
      <c r="A13" s="108" t="s">
        <v>156</v>
      </c>
      <c r="B13" t="s">
        <v>165</v>
      </c>
      <c r="D13" s="109" t="s">
        <v>163</v>
      </c>
      <c r="E13" s="106" t="s">
        <v>166</v>
      </c>
    </row>
    <row r="14" spans="1:5" ht="14.25">
      <c r="A14" s="108" t="s">
        <v>156</v>
      </c>
      <c r="B14" t="s">
        <v>167</v>
      </c>
      <c r="D14" s="109" t="s">
        <v>163</v>
      </c>
      <c r="E14" s="106" t="s">
        <v>168</v>
      </c>
    </row>
    <row r="15" spans="1:5" ht="14.25">
      <c r="A15" s="108" t="s">
        <v>156</v>
      </c>
      <c r="B15" t="s">
        <v>169</v>
      </c>
      <c r="D15" s="106" t="s">
        <v>156</v>
      </c>
      <c r="E15" s="106" t="s">
        <v>170</v>
      </c>
    </row>
    <row r="16" spans="1:5" ht="14.25">
      <c r="A16" s="108" t="s">
        <v>156</v>
      </c>
      <c r="B16" t="s">
        <v>171</v>
      </c>
      <c r="D16" s="106" t="s">
        <v>156</v>
      </c>
      <c r="E16" s="106" t="s">
        <v>172</v>
      </c>
    </row>
    <row r="17" spans="1:5" ht="14.25">
      <c r="A17" s="108" t="s">
        <v>156</v>
      </c>
      <c r="B17" s="101" t="s">
        <v>173</v>
      </c>
      <c r="D17" s="106" t="s">
        <v>156</v>
      </c>
      <c r="E17" s="106" t="s">
        <v>174</v>
      </c>
    </row>
    <row r="18" spans="1:5" ht="14.25">
      <c r="A18" s="108" t="s">
        <v>156</v>
      </c>
      <c r="B18" t="s">
        <v>175</v>
      </c>
      <c r="D18" s="106" t="s">
        <v>176</v>
      </c>
      <c r="E18" s="106" t="s">
        <v>177</v>
      </c>
    </row>
    <row r="19" spans="1:5" ht="14.25">
      <c r="A19" s="108" t="s">
        <v>156</v>
      </c>
      <c r="B19" t="s">
        <v>178</v>
      </c>
      <c r="D19" s="106" t="s">
        <v>176</v>
      </c>
      <c r="E19" s="106" t="s">
        <v>179</v>
      </c>
    </row>
    <row r="20" spans="1:5" ht="14.25">
      <c r="A20" s="108" t="s">
        <v>156</v>
      </c>
      <c r="B20" t="s">
        <v>180</v>
      </c>
      <c r="D20" s="106" t="s">
        <v>176</v>
      </c>
      <c r="E20" s="106" t="s">
        <v>181</v>
      </c>
    </row>
    <row r="21" spans="1:5" ht="14.25">
      <c r="A21" s="108" t="s">
        <v>156</v>
      </c>
      <c r="B21" t="s">
        <v>182</v>
      </c>
      <c r="D21" s="106" t="s">
        <v>176</v>
      </c>
      <c r="E21" s="106" t="s">
        <v>183</v>
      </c>
    </row>
    <row r="22" spans="1:5" ht="14.25">
      <c r="A22" s="108" t="s">
        <v>156</v>
      </c>
      <c r="B22" t="s">
        <v>184</v>
      </c>
      <c r="D22" s="106" t="s">
        <v>176</v>
      </c>
      <c r="E22" s="106" t="s">
        <v>185</v>
      </c>
    </row>
    <row r="23" spans="1:5" ht="14.25">
      <c r="A23" s="104" t="s">
        <v>186</v>
      </c>
      <c r="B23" t="s">
        <v>186</v>
      </c>
      <c r="D23" s="106" t="s">
        <v>176</v>
      </c>
      <c r="E23" s="106" t="s">
        <v>187</v>
      </c>
    </row>
    <row r="24" spans="1:5" ht="14.25">
      <c r="A24" s="104" t="s">
        <v>188</v>
      </c>
      <c r="B24" t="s">
        <v>188</v>
      </c>
      <c r="D24" s="106" t="s">
        <v>186</v>
      </c>
      <c r="E24" s="106" t="s">
        <v>189</v>
      </c>
    </row>
    <row r="25" spans="1:5" ht="14.25">
      <c r="A25" s="107" t="s">
        <v>163</v>
      </c>
      <c r="B25" t="s">
        <v>190</v>
      </c>
      <c r="D25" s="106" t="s">
        <v>186</v>
      </c>
      <c r="E25" s="106" t="s">
        <v>191</v>
      </c>
    </row>
    <row r="26" spans="1:5" ht="14.25">
      <c r="A26" s="107" t="s">
        <v>163</v>
      </c>
      <c r="B26" t="s">
        <v>192</v>
      </c>
      <c r="D26" s="106" t="s">
        <v>186</v>
      </c>
      <c r="E26" s="106" t="s">
        <v>193</v>
      </c>
    </row>
    <row r="27" spans="1:5" ht="14.25">
      <c r="A27" s="104" t="s">
        <v>194</v>
      </c>
      <c r="B27" t="s">
        <v>195</v>
      </c>
      <c r="D27" s="109" t="s">
        <v>196</v>
      </c>
      <c r="E27" s="106" t="s">
        <v>197</v>
      </c>
    </row>
    <row r="28" spans="1:5" ht="14.25">
      <c r="A28" s="104" t="s">
        <v>194</v>
      </c>
      <c r="B28" t="s">
        <v>194</v>
      </c>
      <c r="D28" s="109" t="s">
        <v>196</v>
      </c>
      <c r="E28" s="106" t="s">
        <v>198</v>
      </c>
    </row>
    <row r="29" spans="1:5" ht="14.25">
      <c r="A29" s="107" t="s">
        <v>199</v>
      </c>
      <c r="B29" t="s">
        <v>200</v>
      </c>
      <c r="D29" s="109" t="s">
        <v>196</v>
      </c>
      <c r="E29" s="106" t="s">
        <v>201</v>
      </c>
    </row>
    <row r="30" spans="1:5" ht="14.25">
      <c r="A30" s="104" t="s">
        <v>202</v>
      </c>
      <c r="B30" t="s">
        <v>202</v>
      </c>
      <c r="D30" s="109" t="s">
        <v>196</v>
      </c>
      <c r="E30" s="106" t="s">
        <v>203</v>
      </c>
    </row>
    <row r="31" spans="1:5" ht="14.25">
      <c r="A31" t="s">
        <v>204</v>
      </c>
      <c r="B31" t="s">
        <v>204</v>
      </c>
      <c r="D31" s="106" t="s">
        <v>205</v>
      </c>
      <c r="E31" s="106" t="s">
        <v>206</v>
      </c>
    </row>
    <row r="32" spans="1:5" ht="14.25">
      <c r="A32" t="s">
        <v>205</v>
      </c>
      <c r="B32" t="s">
        <v>205</v>
      </c>
      <c r="D32" s="106" t="s">
        <v>205</v>
      </c>
      <c r="E32" s="106" t="s">
        <v>207</v>
      </c>
    </row>
    <row r="33" spans="1:5" ht="14.25">
      <c r="A33" t="s">
        <v>205</v>
      </c>
      <c r="B33" t="s">
        <v>208</v>
      </c>
      <c r="D33" s="106" t="s">
        <v>205</v>
      </c>
      <c r="E33" s="106" t="s">
        <v>209</v>
      </c>
    </row>
    <row r="34" spans="1:5" ht="14.25">
      <c r="A34" t="s">
        <v>210</v>
      </c>
      <c r="B34" t="s">
        <v>211</v>
      </c>
      <c r="D34" s="106" t="s">
        <v>205</v>
      </c>
      <c r="E34" s="106" t="s">
        <v>212</v>
      </c>
    </row>
    <row r="35" spans="1:5" ht="14.25">
      <c r="A35" t="s">
        <v>210</v>
      </c>
      <c r="B35" t="s">
        <v>213</v>
      </c>
      <c r="D35" s="106" t="s">
        <v>214</v>
      </c>
      <c r="E35" s="106" t="s">
        <v>215</v>
      </c>
    </row>
    <row r="36" spans="1:5" ht="14.25">
      <c r="A36" t="s">
        <v>210</v>
      </c>
      <c r="B36" t="s">
        <v>216</v>
      </c>
      <c r="D36" s="106" t="s">
        <v>214</v>
      </c>
      <c r="E36" s="106" t="s">
        <v>217</v>
      </c>
    </row>
    <row r="37" spans="1:5" ht="14.25">
      <c r="A37" t="s">
        <v>210</v>
      </c>
      <c r="B37" t="s">
        <v>218</v>
      </c>
      <c r="D37" s="110" t="s">
        <v>142</v>
      </c>
      <c r="E37" s="106" t="s">
        <v>219</v>
      </c>
    </row>
    <row r="38" spans="1:5" ht="14.25">
      <c r="A38" t="s">
        <v>220</v>
      </c>
      <c r="B38" t="s">
        <v>221</v>
      </c>
      <c r="D38" s="106" t="s">
        <v>145</v>
      </c>
      <c r="E38" s="106" t="s">
        <v>222</v>
      </c>
    </row>
    <row r="39" spans="1:5" ht="14.25">
      <c r="A39" t="s">
        <v>220</v>
      </c>
      <c r="B39" t="s">
        <v>220</v>
      </c>
      <c r="D39" s="106" t="s">
        <v>145</v>
      </c>
      <c r="E39" s="106" t="s">
        <v>223</v>
      </c>
    </row>
    <row r="40" spans="1:5" ht="14.25">
      <c r="A40" t="s">
        <v>224</v>
      </c>
      <c r="B40" t="s">
        <v>225</v>
      </c>
      <c r="D40" s="106" t="s">
        <v>220</v>
      </c>
      <c r="E40" s="106" t="s">
        <v>226</v>
      </c>
    </row>
    <row r="41" spans="1:5" ht="14.25">
      <c r="A41" t="s">
        <v>160</v>
      </c>
      <c r="B41" t="s">
        <v>160</v>
      </c>
      <c r="D41" s="106" t="s">
        <v>220</v>
      </c>
      <c r="E41" s="106" t="s">
        <v>227</v>
      </c>
    </row>
    <row r="42" spans="1:5" ht="14.25">
      <c r="A42" t="s">
        <v>160</v>
      </c>
      <c r="B42" t="s">
        <v>228</v>
      </c>
      <c r="D42" s="106" t="s">
        <v>194</v>
      </c>
      <c r="E42" s="106" t="s">
        <v>229</v>
      </c>
    </row>
    <row r="43" spans="1:5" ht="14.25">
      <c r="A43" t="s">
        <v>160</v>
      </c>
      <c r="B43" t="s">
        <v>230</v>
      </c>
      <c r="D43" s="106" t="s">
        <v>194</v>
      </c>
      <c r="E43" s="106" t="s">
        <v>231</v>
      </c>
    </row>
    <row r="44" spans="1:5" ht="14.25">
      <c r="A44" t="s">
        <v>232</v>
      </c>
      <c r="B44" t="s">
        <v>233</v>
      </c>
      <c r="D44" s="106" t="s">
        <v>194</v>
      </c>
      <c r="E44" s="106" t="s">
        <v>234</v>
      </c>
    </row>
    <row r="45" spans="1:5" ht="14.25">
      <c r="A45" s="104" t="s">
        <v>235</v>
      </c>
      <c r="B45" t="s">
        <v>236</v>
      </c>
      <c r="D45" s="106" t="s">
        <v>237</v>
      </c>
      <c r="E45" s="106" t="s">
        <v>238</v>
      </c>
    </row>
    <row r="46" spans="1:5" ht="14.25">
      <c r="A46" s="104" t="s">
        <v>235</v>
      </c>
      <c r="B46" t="s">
        <v>239</v>
      </c>
      <c r="D46" s="106" t="s">
        <v>237</v>
      </c>
      <c r="E46" s="106" t="s">
        <v>240</v>
      </c>
    </row>
    <row r="47" spans="1:5" ht="14.25">
      <c r="A47" s="104" t="s">
        <v>235</v>
      </c>
      <c r="B47" t="s">
        <v>241</v>
      </c>
      <c r="D47" s="106" t="s">
        <v>237</v>
      </c>
      <c r="E47" s="106" t="s">
        <v>242</v>
      </c>
    </row>
    <row r="48" spans="1:5" ht="14.25">
      <c r="A48" s="104" t="s">
        <v>243</v>
      </c>
      <c r="B48" t="s">
        <v>244</v>
      </c>
      <c r="D48" s="106" t="s">
        <v>237</v>
      </c>
      <c r="E48" s="106" t="s">
        <v>245</v>
      </c>
    </row>
    <row r="49" spans="1:5" ht="14.25">
      <c r="A49" s="104" t="s">
        <v>243</v>
      </c>
      <c r="B49" t="s">
        <v>246</v>
      </c>
      <c r="D49" s="106" t="s">
        <v>237</v>
      </c>
      <c r="E49" s="106" t="s">
        <v>247</v>
      </c>
    </row>
    <row r="50" spans="1:5" ht="14.25">
      <c r="A50" s="104" t="s">
        <v>243</v>
      </c>
      <c r="B50" t="s">
        <v>248</v>
      </c>
      <c r="D50" s="106" t="s">
        <v>249</v>
      </c>
      <c r="E50" s="106" t="s">
        <v>250</v>
      </c>
    </row>
    <row r="51" spans="1:5" ht="14.25">
      <c r="A51" t="s">
        <v>251</v>
      </c>
      <c r="B51" t="s">
        <v>252</v>
      </c>
      <c r="D51" s="106" t="s">
        <v>249</v>
      </c>
      <c r="E51" s="106" t="s">
        <v>253</v>
      </c>
    </row>
    <row r="52" spans="1:5" ht="14.25">
      <c r="A52" t="s">
        <v>251</v>
      </c>
      <c r="B52" t="s">
        <v>251</v>
      </c>
      <c r="D52" s="106" t="s">
        <v>254</v>
      </c>
      <c r="E52" s="106" t="s">
        <v>255</v>
      </c>
    </row>
    <row r="53" spans="1:5" ht="14.25">
      <c r="A53" t="s">
        <v>256</v>
      </c>
      <c r="B53" t="s">
        <v>257</v>
      </c>
      <c r="D53" s="106" t="s">
        <v>243</v>
      </c>
      <c r="E53" s="106" t="s">
        <v>258</v>
      </c>
    </row>
    <row r="54" spans="1:5" ht="14.25">
      <c r="A54" t="s">
        <v>256</v>
      </c>
      <c r="B54" t="s">
        <v>259</v>
      </c>
      <c r="D54" s="106" t="s">
        <v>260</v>
      </c>
      <c r="E54" s="106" t="s">
        <v>261</v>
      </c>
    </row>
    <row r="55" spans="1:5" ht="14.25">
      <c r="A55" t="s">
        <v>256</v>
      </c>
      <c r="B55" t="s">
        <v>262</v>
      </c>
      <c r="D55" s="106" t="s">
        <v>263</v>
      </c>
      <c r="E55" s="106" t="s">
        <v>264</v>
      </c>
    </row>
    <row r="56" spans="1:5" ht="14.25">
      <c r="A56" t="s">
        <v>256</v>
      </c>
      <c r="B56" t="s">
        <v>265</v>
      </c>
      <c r="D56" s="106" t="s">
        <v>204</v>
      </c>
      <c r="E56" s="106" t="s">
        <v>266</v>
      </c>
    </row>
    <row r="57" spans="1:5" ht="14.25">
      <c r="A57" s="104" t="s">
        <v>176</v>
      </c>
      <c r="B57" t="s">
        <v>267</v>
      </c>
      <c r="D57" s="110" t="s">
        <v>142</v>
      </c>
      <c r="E57" s="106" t="s">
        <v>268</v>
      </c>
    </row>
    <row r="58" spans="1:5" ht="14.25">
      <c r="A58" s="104" t="s">
        <v>176</v>
      </c>
      <c r="B58" t="s">
        <v>269</v>
      </c>
      <c r="D58" s="105" t="s">
        <v>188</v>
      </c>
      <c r="E58" s="106" t="s">
        <v>270</v>
      </c>
    </row>
    <row r="59" spans="1:5" ht="14.25">
      <c r="A59" s="104" t="s">
        <v>176</v>
      </c>
      <c r="B59" t="s">
        <v>271</v>
      </c>
      <c r="D59" s="106" t="s">
        <v>196</v>
      </c>
      <c r="E59" s="106" t="s">
        <v>272</v>
      </c>
    </row>
    <row r="60" spans="1:5" ht="14.25">
      <c r="A60" s="104" t="s">
        <v>176</v>
      </c>
      <c r="B60" t="s">
        <v>273</v>
      </c>
      <c r="D60" s="106" t="s">
        <v>196</v>
      </c>
      <c r="E60" s="106" t="s">
        <v>274</v>
      </c>
    </row>
    <row r="61" spans="1:5" ht="14.25">
      <c r="A61" s="104" t="s">
        <v>176</v>
      </c>
      <c r="B61" t="s">
        <v>275</v>
      </c>
      <c r="D61" s="106" t="s">
        <v>196</v>
      </c>
      <c r="E61" s="106" t="s">
        <v>276</v>
      </c>
    </row>
    <row r="62" spans="1:5" ht="14.25">
      <c r="A62" s="104" t="s">
        <v>277</v>
      </c>
      <c r="B62" t="s">
        <v>278</v>
      </c>
      <c r="D62" s="106" t="s">
        <v>196</v>
      </c>
      <c r="E62" s="106" t="s">
        <v>279</v>
      </c>
    </row>
    <row r="63" spans="1:5" ht="14.25">
      <c r="A63" t="s">
        <v>277</v>
      </c>
      <c r="B63" t="s">
        <v>280</v>
      </c>
      <c r="D63" s="106" t="s">
        <v>196</v>
      </c>
      <c r="E63" s="106" t="s">
        <v>281</v>
      </c>
    </row>
    <row r="64" spans="1:5" ht="14.25">
      <c r="A64" t="s">
        <v>277</v>
      </c>
      <c r="B64" t="s">
        <v>282</v>
      </c>
      <c r="D64" s="106" t="s">
        <v>202</v>
      </c>
      <c r="E64" s="106" t="s">
        <v>283</v>
      </c>
    </row>
    <row r="65" spans="1:5" ht="14.25">
      <c r="A65" t="s">
        <v>277</v>
      </c>
      <c r="B65" t="s">
        <v>277</v>
      </c>
      <c r="D65" s="106" t="s">
        <v>202</v>
      </c>
      <c r="E65" s="106" t="s">
        <v>284</v>
      </c>
    </row>
    <row r="66" spans="1:5" ht="14.25">
      <c r="A66" t="s">
        <v>277</v>
      </c>
      <c r="B66" t="s">
        <v>285</v>
      </c>
      <c r="D66" s="106" t="s">
        <v>154</v>
      </c>
      <c r="E66" s="106" t="s">
        <v>286</v>
      </c>
    </row>
    <row r="67" spans="1:5" ht="14.25">
      <c r="A67" t="s">
        <v>237</v>
      </c>
      <c r="B67" t="s">
        <v>287</v>
      </c>
      <c r="D67" s="106" t="s">
        <v>210</v>
      </c>
      <c r="E67" s="106" t="s">
        <v>288</v>
      </c>
    </row>
    <row r="68" spans="1:5" ht="14.25">
      <c r="A68" t="s">
        <v>237</v>
      </c>
      <c r="B68" t="s">
        <v>289</v>
      </c>
      <c r="D68" s="106" t="s">
        <v>210</v>
      </c>
      <c r="E68" s="106" t="s">
        <v>290</v>
      </c>
    </row>
    <row r="69" spans="1:5" ht="14.25">
      <c r="A69" t="s">
        <v>263</v>
      </c>
      <c r="B69" t="s">
        <v>263</v>
      </c>
      <c r="D69" s="106" t="s">
        <v>210</v>
      </c>
      <c r="E69" s="106" t="s">
        <v>291</v>
      </c>
    </row>
    <row r="70" spans="1:5" ht="14.25">
      <c r="A70" s="104" t="s">
        <v>152</v>
      </c>
      <c r="B70" t="s">
        <v>292</v>
      </c>
      <c r="D70" s="106" t="s">
        <v>210</v>
      </c>
      <c r="E70" s="106" t="s">
        <v>293</v>
      </c>
    </row>
    <row r="71" spans="1:5" ht="14.25">
      <c r="A71" s="104" t="s">
        <v>152</v>
      </c>
      <c r="B71" t="s">
        <v>294</v>
      </c>
      <c r="D71" s="106" t="s">
        <v>224</v>
      </c>
      <c r="E71" s="106" t="s">
        <v>295</v>
      </c>
    </row>
    <row r="72" spans="1:5" ht="14.25">
      <c r="A72" s="104" t="s">
        <v>152</v>
      </c>
      <c r="B72" t="s">
        <v>296</v>
      </c>
      <c r="D72" s="106" t="s">
        <v>224</v>
      </c>
      <c r="E72" s="106" t="s">
        <v>297</v>
      </c>
    </row>
    <row r="73" spans="1:5" ht="14.25">
      <c r="A73" t="s">
        <v>298</v>
      </c>
      <c r="B73" t="s">
        <v>299</v>
      </c>
      <c r="D73" s="106" t="s">
        <v>224</v>
      </c>
      <c r="E73" s="106" t="s">
        <v>300</v>
      </c>
    </row>
    <row r="74" spans="1:5" ht="14.25">
      <c r="A74" t="s">
        <v>298</v>
      </c>
      <c r="B74" t="s">
        <v>301</v>
      </c>
      <c r="D74" s="106" t="s">
        <v>302</v>
      </c>
      <c r="E74" s="106" t="s">
        <v>303</v>
      </c>
    </row>
    <row r="75" spans="1:5" ht="14.25">
      <c r="A75" t="s">
        <v>298</v>
      </c>
      <c r="B75" t="s">
        <v>304</v>
      </c>
      <c r="D75" s="106" t="s">
        <v>302</v>
      </c>
      <c r="E75" s="106" t="s">
        <v>305</v>
      </c>
    </row>
    <row r="76" spans="1:5" ht="14.25">
      <c r="A76" t="s">
        <v>298</v>
      </c>
      <c r="B76" t="s">
        <v>306</v>
      </c>
      <c r="D76" s="106" t="s">
        <v>302</v>
      </c>
      <c r="E76" s="106" t="s">
        <v>307</v>
      </c>
    </row>
    <row r="77" spans="1:5" ht="14.25">
      <c r="A77" s="104" t="s">
        <v>308</v>
      </c>
      <c r="B77" t="s">
        <v>308</v>
      </c>
      <c r="D77" s="106" t="s">
        <v>65</v>
      </c>
      <c r="E77" s="106" t="s">
        <v>309</v>
      </c>
    </row>
    <row r="78" spans="1:5" ht="14.25">
      <c r="A78" t="s">
        <v>310</v>
      </c>
      <c r="B78" t="s">
        <v>311</v>
      </c>
      <c r="D78" s="106" t="s">
        <v>235</v>
      </c>
      <c r="E78" s="106" t="s">
        <v>312</v>
      </c>
    </row>
    <row r="79" spans="1:5" ht="14.25">
      <c r="A79" t="s">
        <v>310</v>
      </c>
      <c r="B79" t="s">
        <v>313</v>
      </c>
      <c r="D79" s="106" t="s">
        <v>235</v>
      </c>
      <c r="E79" s="106" t="s">
        <v>314</v>
      </c>
    </row>
    <row r="80" spans="1:5" ht="14.25">
      <c r="A80" s="104" t="s">
        <v>315</v>
      </c>
      <c r="B80" t="s">
        <v>316</v>
      </c>
      <c r="D80" s="106" t="s">
        <v>298</v>
      </c>
      <c r="E80" s="106" t="s">
        <v>317</v>
      </c>
    </row>
    <row r="81" spans="1:5" ht="14.25">
      <c r="A81" s="104" t="s">
        <v>315</v>
      </c>
      <c r="B81" t="s">
        <v>318</v>
      </c>
      <c r="D81" s="106" t="s">
        <v>256</v>
      </c>
      <c r="E81" s="106" t="s">
        <v>319</v>
      </c>
    </row>
    <row r="82" spans="1:5" ht="14.25">
      <c r="A82" s="104" t="s">
        <v>315</v>
      </c>
      <c r="B82" t="s">
        <v>320</v>
      </c>
      <c r="D82" s="106" t="s">
        <v>256</v>
      </c>
      <c r="E82" s="106" t="s">
        <v>321</v>
      </c>
    </row>
    <row r="83" spans="1:5" ht="14.25">
      <c r="A83" t="s">
        <v>315</v>
      </c>
      <c r="B83" t="s">
        <v>322</v>
      </c>
      <c r="D83" s="106" t="s">
        <v>256</v>
      </c>
      <c r="E83" s="106" t="s">
        <v>323</v>
      </c>
    </row>
    <row r="84" spans="1:5" ht="14.25">
      <c r="A84" s="104" t="s">
        <v>315</v>
      </c>
      <c r="B84" t="s">
        <v>324</v>
      </c>
      <c r="D84" s="106" t="s">
        <v>232</v>
      </c>
      <c r="E84" s="106" t="s">
        <v>325</v>
      </c>
    </row>
    <row r="85" spans="1:5" ht="14.25">
      <c r="A85" s="104" t="s">
        <v>315</v>
      </c>
      <c r="B85" t="s">
        <v>326</v>
      </c>
      <c r="D85" s="106" t="s">
        <v>232</v>
      </c>
      <c r="E85" s="106" t="s">
        <v>327</v>
      </c>
    </row>
    <row r="86" spans="1:5" ht="14.25">
      <c r="A86" t="s">
        <v>214</v>
      </c>
      <c r="B86" t="s">
        <v>328</v>
      </c>
      <c r="D86" s="106" t="s">
        <v>232</v>
      </c>
      <c r="E86" s="106" t="s">
        <v>329</v>
      </c>
    </row>
    <row r="87" spans="1:5" ht="14.25">
      <c r="A87" t="s">
        <v>214</v>
      </c>
      <c r="B87" t="s">
        <v>330</v>
      </c>
      <c r="D87" s="106" t="s">
        <v>277</v>
      </c>
      <c r="E87" s="106" t="s">
        <v>331</v>
      </c>
    </row>
    <row r="88" spans="1:5" ht="14.25">
      <c r="A88" t="s">
        <v>249</v>
      </c>
      <c r="B88" t="s">
        <v>332</v>
      </c>
      <c r="D88" s="106" t="s">
        <v>277</v>
      </c>
      <c r="E88" s="106" t="s">
        <v>333</v>
      </c>
    </row>
    <row r="89" spans="1:5" ht="14.25">
      <c r="A89" t="s">
        <v>249</v>
      </c>
      <c r="B89" t="s">
        <v>334</v>
      </c>
      <c r="D89" s="106" t="s">
        <v>277</v>
      </c>
      <c r="E89" s="106" t="s">
        <v>335</v>
      </c>
    </row>
    <row r="90" spans="1:5" ht="14.25">
      <c r="A90" t="s">
        <v>249</v>
      </c>
      <c r="B90" t="s">
        <v>336</v>
      </c>
      <c r="D90" s="106" t="s">
        <v>277</v>
      </c>
      <c r="E90" s="106" t="s">
        <v>337</v>
      </c>
    </row>
    <row r="91" spans="1:5" ht="14.25">
      <c r="A91" t="s">
        <v>249</v>
      </c>
      <c r="B91" t="s">
        <v>338</v>
      </c>
      <c r="D91" s="106" t="s">
        <v>277</v>
      </c>
      <c r="E91" s="106" t="s">
        <v>339</v>
      </c>
    </row>
    <row r="92" spans="1:5" ht="14.25">
      <c r="A92" t="s">
        <v>249</v>
      </c>
      <c r="B92" t="s">
        <v>340</v>
      </c>
      <c r="D92" s="106" t="s">
        <v>277</v>
      </c>
      <c r="E92" s="106" t="s">
        <v>341</v>
      </c>
    </row>
    <row r="93" spans="1:5" ht="14.25">
      <c r="A93" t="s">
        <v>249</v>
      </c>
      <c r="B93" t="s">
        <v>342</v>
      </c>
      <c r="D93" s="106" t="s">
        <v>277</v>
      </c>
      <c r="E93" s="106" t="s">
        <v>343</v>
      </c>
    </row>
    <row r="94" spans="1:5" ht="14.25">
      <c r="A94" t="s">
        <v>249</v>
      </c>
      <c r="B94" t="s">
        <v>344</v>
      </c>
      <c r="D94" s="106" t="s">
        <v>277</v>
      </c>
      <c r="E94" s="106" t="s">
        <v>345</v>
      </c>
    </row>
    <row r="95" spans="1:5" ht="14.25">
      <c r="A95" t="s">
        <v>249</v>
      </c>
      <c r="B95" t="s">
        <v>346</v>
      </c>
      <c r="D95" s="106" t="s">
        <v>308</v>
      </c>
      <c r="E95" s="106" t="s">
        <v>347</v>
      </c>
    </row>
    <row r="96" spans="1:5" ht="14.25">
      <c r="A96" t="s">
        <v>249</v>
      </c>
      <c r="B96" t="s">
        <v>348</v>
      </c>
      <c r="D96" s="106" t="s">
        <v>137</v>
      </c>
      <c r="E96" s="106" t="s">
        <v>349</v>
      </c>
    </row>
    <row r="97" spans="1:5" ht="14.25">
      <c r="A97" t="s">
        <v>302</v>
      </c>
      <c r="B97" t="s">
        <v>302</v>
      </c>
      <c r="D97" s="106" t="s">
        <v>315</v>
      </c>
      <c r="E97" s="106" t="s">
        <v>350</v>
      </c>
    </row>
    <row r="98" spans="1:5" ht="14.25">
      <c r="A98" t="s">
        <v>351</v>
      </c>
      <c r="B98" t="s">
        <v>351</v>
      </c>
      <c r="D98" s="106" t="s">
        <v>315</v>
      </c>
      <c r="E98" s="106" t="s">
        <v>352</v>
      </c>
    </row>
    <row r="99" spans="1:5" ht="14.25">
      <c r="A99" t="s">
        <v>351</v>
      </c>
      <c r="B99" t="s">
        <v>353</v>
      </c>
      <c r="D99" s="106" t="s">
        <v>140</v>
      </c>
      <c r="E99" s="106" t="s">
        <v>354</v>
      </c>
    </row>
    <row r="100" spans="1:5" ht="14.25">
      <c r="A100" t="s">
        <v>138</v>
      </c>
      <c r="B100" t="s">
        <v>355</v>
      </c>
      <c r="D100" s="106" t="s">
        <v>199</v>
      </c>
      <c r="E100" s="106" t="s">
        <v>356</v>
      </c>
    </row>
    <row r="101" spans="1:5" ht="14.25">
      <c r="A101" s="111" t="s">
        <v>196</v>
      </c>
      <c r="B101" t="s">
        <v>357</v>
      </c>
      <c r="D101" s="106" t="s">
        <v>310</v>
      </c>
      <c r="E101" s="106" t="s">
        <v>358</v>
      </c>
    </row>
    <row r="102" spans="1:5" ht="14.25">
      <c r="A102" s="111" t="s">
        <v>196</v>
      </c>
      <c r="B102" t="s">
        <v>359</v>
      </c>
      <c r="D102" s="106" t="s">
        <v>310</v>
      </c>
      <c r="E102" s="106" t="s">
        <v>360</v>
      </c>
    </row>
    <row r="103" spans="1:5" ht="14.25">
      <c r="A103" s="111" t="s">
        <v>196</v>
      </c>
      <c r="B103" t="s">
        <v>361</v>
      </c>
      <c r="D103" s="106" t="s">
        <v>351</v>
      </c>
      <c r="E103" s="106" t="s">
        <v>362</v>
      </c>
    </row>
    <row r="104" spans="1:5" ht="14.25">
      <c r="A104" s="112" t="s">
        <v>196</v>
      </c>
      <c r="B104" t="s">
        <v>363</v>
      </c>
      <c r="D104" s="106" t="s">
        <v>351</v>
      </c>
      <c r="E104" s="106" t="s">
        <v>364</v>
      </c>
    </row>
    <row r="105" spans="1:5" ht="14.25">
      <c r="A105" t="s">
        <v>196</v>
      </c>
      <c r="B105" t="s">
        <v>365</v>
      </c>
      <c r="D105" s="106" t="s">
        <v>366</v>
      </c>
      <c r="E105" s="106" t="s">
        <v>367</v>
      </c>
    </row>
    <row r="106" spans="1:5" ht="14.25">
      <c r="A106" s="111" t="s">
        <v>196</v>
      </c>
      <c r="B106" t="s">
        <v>368</v>
      </c>
      <c r="D106" s="106" t="s">
        <v>366</v>
      </c>
      <c r="E106" s="106" t="s">
        <v>369</v>
      </c>
    </row>
    <row r="107" spans="1:5" ht="14.25">
      <c r="A107" s="111" t="s">
        <v>196</v>
      </c>
      <c r="B107" t="s">
        <v>370</v>
      </c>
      <c r="D107" s="106" t="s">
        <v>251</v>
      </c>
      <c r="E107" s="106" t="s">
        <v>371</v>
      </c>
    </row>
    <row r="108" spans="1:2" ht="14.25">
      <c r="A108" s="111" t="s">
        <v>196</v>
      </c>
      <c r="B108" t="s">
        <v>372</v>
      </c>
    </row>
    <row r="109" spans="1:2" ht="14.25">
      <c r="A109" s="111" t="s">
        <v>196</v>
      </c>
      <c r="B109" t="s">
        <v>373</v>
      </c>
    </row>
    <row r="110" spans="1:2" ht="14.25">
      <c r="A110" s="104" t="s">
        <v>196</v>
      </c>
      <c r="B110" t="s">
        <v>374</v>
      </c>
    </row>
    <row r="111" spans="1:2" ht="14.25">
      <c r="A111" s="111" t="s">
        <v>196</v>
      </c>
      <c r="B111" t="s">
        <v>375</v>
      </c>
    </row>
    <row r="112" spans="1:2" ht="14.25">
      <c r="A112" s="111" t="s">
        <v>196</v>
      </c>
      <c r="B112" t="s">
        <v>376</v>
      </c>
    </row>
    <row r="113" spans="1:2" ht="14.25">
      <c r="A113" s="112" t="s">
        <v>196</v>
      </c>
      <c r="B113" t="s">
        <v>377</v>
      </c>
    </row>
    <row r="114" spans="1:2" ht="14.25">
      <c r="A114" s="112" t="s">
        <v>196</v>
      </c>
      <c r="B114" t="s">
        <v>378</v>
      </c>
    </row>
    <row r="115" spans="1:2" ht="14.25">
      <c r="A115" t="s">
        <v>254</v>
      </c>
      <c r="B115" t="s">
        <v>254</v>
      </c>
    </row>
    <row r="116" spans="1:2" ht="14.25">
      <c r="A116" t="s">
        <v>260</v>
      </c>
      <c r="B116" t="s">
        <v>379</v>
      </c>
    </row>
    <row r="117" spans="1:2" ht="14.25">
      <c r="A117" t="s">
        <v>260</v>
      </c>
      <c r="B117" t="s">
        <v>260</v>
      </c>
    </row>
    <row r="118" spans="1:2" ht="14.25">
      <c r="A118" t="s">
        <v>366</v>
      </c>
      <c r="B118" t="s">
        <v>366</v>
      </c>
    </row>
    <row r="119" spans="1:2" ht="14.25">
      <c r="A119" t="s">
        <v>146</v>
      </c>
      <c r="B119" t="s">
        <v>380</v>
      </c>
    </row>
    <row r="120" spans="1:2" ht="14.25">
      <c r="A120" t="s">
        <v>146</v>
      </c>
      <c r="B120" t="s">
        <v>381</v>
      </c>
    </row>
    <row r="121" spans="1:2" ht="14.25">
      <c r="A121" t="s">
        <v>146</v>
      </c>
      <c r="B121" t="s">
        <v>146</v>
      </c>
    </row>
    <row r="122" spans="1:2" ht="14.25">
      <c r="A122" t="s">
        <v>146</v>
      </c>
      <c r="B122" t="s">
        <v>382</v>
      </c>
    </row>
    <row r="123" spans="1:2" ht="14.25">
      <c r="A123" t="s">
        <v>146</v>
      </c>
      <c r="B123" t="s">
        <v>383</v>
      </c>
    </row>
    <row r="124" spans="1:2" ht="14.25">
      <c r="A124" t="s">
        <v>146</v>
      </c>
      <c r="B124" t="s">
        <v>384</v>
      </c>
    </row>
    <row r="125" spans="1:2" ht="14.25">
      <c r="A125" t="s">
        <v>385</v>
      </c>
      <c r="B125" t="s">
        <v>386</v>
      </c>
    </row>
    <row r="126" spans="1:2" ht="14.25">
      <c r="A126" t="s">
        <v>385</v>
      </c>
      <c r="B126" t="s">
        <v>387</v>
      </c>
    </row>
    <row r="127" spans="1:2" ht="14.25">
      <c r="A127" t="s">
        <v>385</v>
      </c>
      <c r="B127" t="s">
        <v>388</v>
      </c>
    </row>
    <row r="128" spans="1:2" ht="14.25">
      <c r="A128" s="107" t="s">
        <v>385</v>
      </c>
      <c r="B128" t="s">
        <v>389</v>
      </c>
    </row>
    <row r="129" spans="1:2" ht="14.25">
      <c r="A129" s="112" t="s">
        <v>385</v>
      </c>
      <c r="B129" t="s">
        <v>390</v>
      </c>
    </row>
    <row r="130" spans="1:2" ht="14.25">
      <c r="A130" s="112" t="s">
        <v>385</v>
      </c>
      <c r="B130" t="s">
        <v>391</v>
      </c>
    </row>
    <row r="131" spans="1:2" ht="14.25">
      <c r="A131" s="112" t="s">
        <v>385</v>
      </c>
      <c r="B131" t="s">
        <v>392</v>
      </c>
    </row>
    <row r="132" spans="1:2" ht="14.25">
      <c r="A132" s="112" t="s">
        <v>385</v>
      </c>
      <c r="B132" t="s">
        <v>393</v>
      </c>
    </row>
    <row r="133" spans="1:2" ht="14.25">
      <c r="A133" s="112" t="s">
        <v>385</v>
      </c>
      <c r="B133" t="s">
        <v>394</v>
      </c>
    </row>
    <row r="134" spans="1:2" ht="14.25">
      <c r="A134" s="112" t="s">
        <v>385</v>
      </c>
      <c r="B134" t="s">
        <v>395</v>
      </c>
    </row>
    <row r="135" spans="1:2" ht="14.25">
      <c r="A135" s="112" t="s">
        <v>385</v>
      </c>
      <c r="B135" t="s">
        <v>396</v>
      </c>
    </row>
    <row r="136" spans="1:2" ht="14.25">
      <c r="A136" s="112" t="s">
        <v>385</v>
      </c>
      <c r="B136" t="s">
        <v>397</v>
      </c>
    </row>
    <row r="137" spans="1:2" ht="14.25">
      <c r="A137" s="112" t="s">
        <v>385</v>
      </c>
      <c r="B137" t="s">
        <v>398</v>
      </c>
    </row>
    <row r="138" spans="1:2" ht="14.25">
      <c r="A138" t="s">
        <v>385</v>
      </c>
      <c r="B138" t="s">
        <v>399</v>
      </c>
    </row>
    <row r="139" spans="1:2" ht="14.25">
      <c r="A139" t="s">
        <v>385</v>
      </c>
      <c r="B139" t="s">
        <v>400</v>
      </c>
    </row>
    <row r="140" spans="1:2" ht="14.25">
      <c r="A140" t="s">
        <v>385</v>
      </c>
      <c r="B140" t="s">
        <v>401</v>
      </c>
    </row>
    <row r="141" spans="1:2" ht="14.25">
      <c r="A141" t="s">
        <v>385</v>
      </c>
      <c r="B141" t="s">
        <v>402</v>
      </c>
    </row>
    <row r="142" spans="1:2" ht="14.25">
      <c r="A142" t="s">
        <v>385</v>
      </c>
      <c r="B142" t="s">
        <v>403</v>
      </c>
    </row>
    <row r="143" spans="1:2" ht="14.25">
      <c r="A143" t="s">
        <v>385</v>
      </c>
      <c r="B143" t="s">
        <v>404</v>
      </c>
    </row>
    <row r="144" spans="1:2" ht="14.25">
      <c r="A144" t="s">
        <v>385</v>
      </c>
      <c r="B144" t="s">
        <v>405</v>
      </c>
    </row>
    <row r="145" spans="1:2" ht="14.25">
      <c r="A145" t="s">
        <v>385</v>
      </c>
      <c r="B145" t="s">
        <v>406</v>
      </c>
    </row>
    <row r="146" spans="1:2" ht="14.25">
      <c r="A146" t="s">
        <v>385</v>
      </c>
      <c r="B146" t="s">
        <v>407</v>
      </c>
    </row>
    <row r="147" spans="1:2" ht="14.25">
      <c r="A147" t="s">
        <v>385</v>
      </c>
      <c r="B147" t="s">
        <v>408</v>
      </c>
    </row>
    <row r="148" spans="1:2" ht="14.25">
      <c r="A148" t="s">
        <v>385</v>
      </c>
      <c r="B148" t="s">
        <v>409</v>
      </c>
    </row>
    <row r="149" spans="1:2" ht="14.25">
      <c r="A149" t="s">
        <v>385</v>
      </c>
      <c r="B149" t="s">
        <v>410</v>
      </c>
    </row>
    <row r="150" spans="1:2" ht="14.25">
      <c r="A150" t="s">
        <v>385</v>
      </c>
      <c r="B150" t="s">
        <v>411</v>
      </c>
    </row>
    <row r="151" spans="1:2" ht="14.25">
      <c r="A151" t="s">
        <v>385</v>
      </c>
      <c r="B151" t="s">
        <v>412</v>
      </c>
    </row>
    <row r="152" spans="1:2" ht="14.25">
      <c r="A152" t="s">
        <v>385</v>
      </c>
      <c r="B152" t="s">
        <v>413</v>
      </c>
    </row>
    <row r="153" spans="1:2" ht="14.25">
      <c r="A153" t="s">
        <v>385</v>
      </c>
      <c r="B153" t="s">
        <v>414</v>
      </c>
    </row>
    <row r="154" spans="1:2" ht="14.25">
      <c r="A154" t="s">
        <v>385</v>
      </c>
      <c r="B154" t="s">
        <v>415</v>
      </c>
    </row>
    <row r="155" spans="1:2" ht="14.25">
      <c r="A155" t="s">
        <v>385</v>
      </c>
      <c r="B155" t="s">
        <v>416</v>
      </c>
    </row>
    <row r="156" spans="1:2" ht="14.25">
      <c r="A156" t="s">
        <v>385</v>
      </c>
      <c r="B156" t="s">
        <v>417</v>
      </c>
    </row>
    <row r="157" spans="1:2" ht="14.25">
      <c r="A157" t="s">
        <v>385</v>
      </c>
      <c r="B157" t="s">
        <v>418</v>
      </c>
    </row>
    <row r="158" spans="1:2" ht="14.25">
      <c r="A158" t="s">
        <v>385</v>
      </c>
      <c r="B158" t="s">
        <v>419</v>
      </c>
    </row>
    <row r="159" spans="1:2" ht="14.25">
      <c r="A159" t="s">
        <v>385</v>
      </c>
      <c r="B159" t="s">
        <v>420</v>
      </c>
    </row>
    <row r="160" spans="1:2" ht="14.25">
      <c r="A160" t="s">
        <v>385</v>
      </c>
      <c r="B160" t="s">
        <v>421</v>
      </c>
    </row>
    <row r="161" spans="1:2" ht="14.25">
      <c r="A161" t="s">
        <v>385</v>
      </c>
      <c r="B161" t="s">
        <v>422</v>
      </c>
    </row>
    <row r="162" spans="1:2" ht="14.25">
      <c r="A162" t="s">
        <v>385</v>
      </c>
      <c r="B162" t="s">
        <v>423</v>
      </c>
    </row>
    <row r="163" spans="1:2" ht="14.25">
      <c r="A163" t="s">
        <v>385</v>
      </c>
      <c r="B163" t="s">
        <v>424</v>
      </c>
    </row>
    <row r="164" spans="1:2" ht="14.25">
      <c r="A164" t="s">
        <v>385</v>
      </c>
      <c r="B164" t="s">
        <v>425</v>
      </c>
    </row>
    <row r="165" spans="1:2" ht="14.25">
      <c r="A165" t="s">
        <v>385</v>
      </c>
      <c r="B165" t="s">
        <v>426</v>
      </c>
    </row>
    <row r="166" spans="1:2" ht="14.25">
      <c r="A166" t="s">
        <v>385</v>
      </c>
      <c r="B166" t="s">
        <v>427</v>
      </c>
    </row>
    <row r="167" spans="1:2" ht="14.25">
      <c r="A167" t="s">
        <v>385</v>
      </c>
      <c r="B167" t="s">
        <v>428</v>
      </c>
    </row>
    <row r="168" spans="1:2" ht="14.25">
      <c r="A168" t="s">
        <v>385</v>
      </c>
      <c r="B168" t="s">
        <v>429</v>
      </c>
    </row>
    <row r="169" spans="1:2" ht="14.25">
      <c r="A169" t="s">
        <v>385</v>
      </c>
      <c r="B169" t="s">
        <v>430</v>
      </c>
    </row>
    <row r="170" spans="1:2" ht="14.25">
      <c r="A170" t="s">
        <v>385</v>
      </c>
      <c r="B170" t="s">
        <v>431</v>
      </c>
    </row>
    <row r="171" spans="1:2" ht="14.25">
      <c r="A171" t="s">
        <v>385</v>
      </c>
      <c r="B171" t="s">
        <v>432</v>
      </c>
    </row>
    <row r="172" spans="1:2" ht="14.25">
      <c r="A172" t="s">
        <v>385</v>
      </c>
      <c r="B172" t="s">
        <v>433</v>
      </c>
    </row>
    <row r="173" spans="1:2" ht="14.25">
      <c r="A173" t="s">
        <v>385</v>
      </c>
      <c r="B173" t="s">
        <v>434</v>
      </c>
    </row>
    <row r="174" spans="1:2" ht="14.25">
      <c r="A174" t="s">
        <v>385</v>
      </c>
      <c r="B174" t="s">
        <v>435</v>
      </c>
    </row>
    <row r="175" spans="1:2" ht="14.25">
      <c r="A175" t="s">
        <v>385</v>
      </c>
      <c r="B175" t="s">
        <v>436</v>
      </c>
    </row>
    <row r="176" spans="1:2" ht="14.25">
      <c r="A176" t="s">
        <v>385</v>
      </c>
      <c r="B176" t="s">
        <v>437</v>
      </c>
    </row>
    <row r="177" spans="1:2" ht="14.25">
      <c r="A177" t="s">
        <v>385</v>
      </c>
      <c r="B177" t="s">
        <v>438</v>
      </c>
    </row>
    <row r="178" spans="1:2" ht="14.25">
      <c r="A178" s="112" t="s">
        <v>385</v>
      </c>
      <c r="B178" t="s">
        <v>439</v>
      </c>
    </row>
    <row r="179" spans="1:2" ht="14.25">
      <c r="A179" t="s">
        <v>385</v>
      </c>
      <c r="B179" t="s">
        <v>440</v>
      </c>
    </row>
    <row r="180" spans="1:2" ht="14.25">
      <c r="A180" t="s">
        <v>385</v>
      </c>
      <c r="B180" t="s">
        <v>441</v>
      </c>
    </row>
    <row r="181" spans="1:2" ht="14.25">
      <c r="A181" t="s">
        <v>385</v>
      </c>
      <c r="B181" t="s">
        <v>442</v>
      </c>
    </row>
    <row r="182" spans="1:2" ht="14.25">
      <c r="A182" t="s">
        <v>385</v>
      </c>
      <c r="B182" t="s">
        <v>443</v>
      </c>
    </row>
    <row r="183" spans="1:2" ht="14.25">
      <c r="A183" t="s">
        <v>385</v>
      </c>
      <c r="B183" t="s">
        <v>444</v>
      </c>
    </row>
    <row r="184" spans="1:2" ht="14.25">
      <c r="A184" t="s">
        <v>385</v>
      </c>
      <c r="B184" t="s">
        <v>445</v>
      </c>
    </row>
    <row r="185" spans="1:2" ht="14.25">
      <c r="A185" t="s">
        <v>385</v>
      </c>
      <c r="B185" t="s">
        <v>446</v>
      </c>
    </row>
    <row r="186" spans="1:2" ht="14.25">
      <c r="A186" t="s">
        <v>385</v>
      </c>
      <c r="B186" t="s">
        <v>447</v>
      </c>
    </row>
    <row r="187" spans="1:2" ht="14.25">
      <c r="A187" t="s">
        <v>385</v>
      </c>
      <c r="B187" t="s">
        <v>448</v>
      </c>
    </row>
    <row r="188" spans="1:2" ht="14.25">
      <c r="A188" t="s">
        <v>385</v>
      </c>
      <c r="B188" t="s">
        <v>449</v>
      </c>
    </row>
    <row r="189" spans="1:2" ht="14.25">
      <c r="A189" t="s">
        <v>385</v>
      </c>
      <c r="B189" t="s">
        <v>450</v>
      </c>
    </row>
    <row r="190" spans="1:2" ht="14.25">
      <c r="A190" t="s">
        <v>385</v>
      </c>
      <c r="B190" t="s">
        <v>451</v>
      </c>
    </row>
    <row r="191" spans="1:2" ht="14.25">
      <c r="A191" t="s">
        <v>385</v>
      </c>
      <c r="B191" t="s">
        <v>452</v>
      </c>
    </row>
    <row r="192" spans="1:2" ht="14.25">
      <c r="A192" t="s">
        <v>385</v>
      </c>
      <c r="B192" t="s">
        <v>453</v>
      </c>
    </row>
    <row r="193" spans="1:2" ht="14.25">
      <c r="A193" t="s">
        <v>385</v>
      </c>
      <c r="B193" t="s">
        <v>454</v>
      </c>
    </row>
    <row r="194" spans="1:2" ht="14.25">
      <c r="A194" t="s">
        <v>385</v>
      </c>
      <c r="B194" t="s">
        <v>455</v>
      </c>
    </row>
    <row r="195" spans="1:2" ht="14.25">
      <c r="A195" t="s">
        <v>385</v>
      </c>
      <c r="B195" t="s">
        <v>456</v>
      </c>
    </row>
    <row r="196" spans="1:2" ht="14.25">
      <c r="A196" t="s">
        <v>385</v>
      </c>
      <c r="B196" t="s">
        <v>457</v>
      </c>
    </row>
    <row r="197" spans="1:2" ht="14.25">
      <c r="A197" t="s">
        <v>385</v>
      </c>
      <c r="B197" t="s">
        <v>458</v>
      </c>
    </row>
    <row r="198" spans="1:2" ht="14.25">
      <c r="A198" t="s">
        <v>385</v>
      </c>
      <c r="B198" t="s">
        <v>459</v>
      </c>
    </row>
    <row r="199" spans="1:2" ht="14.25">
      <c r="A199" t="s">
        <v>385</v>
      </c>
      <c r="B199" t="s">
        <v>460</v>
      </c>
    </row>
    <row r="200" spans="1:2" ht="14.25">
      <c r="A200" t="s">
        <v>385</v>
      </c>
      <c r="B200" t="s">
        <v>461</v>
      </c>
    </row>
    <row r="201" spans="1:2" ht="14.25">
      <c r="A201" t="s">
        <v>385</v>
      </c>
      <c r="B201" t="s">
        <v>462</v>
      </c>
    </row>
    <row r="202" spans="1:2" ht="14.25">
      <c r="A202" t="s">
        <v>385</v>
      </c>
      <c r="B202" t="s">
        <v>463</v>
      </c>
    </row>
    <row r="203" spans="1:2" ht="14.25">
      <c r="A203" t="s">
        <v>385</v>
      </c>
      <c r="B203" t="s">
        <v>464</v>
      </c>
    </row>
    <row r="204" spans="1:2" ht="14.25">
      <c r="A204" t="s">
        <v>385</v>
      </c>
      <c r="B204" t="s">
        <v>465</v>
      </c>
    </row>
    <row r="205" spans="1:2" ht="14.25">
      <c r="A205" t="s">
        <v>385</v>
      </c>
      <c r="B205" t="s">
        <v>466</v>
      </c>
    </row>
    <row r="206" spans="1:2" ht="14.25">
      <c r="A206" t="s">
        <v>385</v>
      </c>
      <c r="B206" t="s">
        <v>467</v>
      </c>
    </row>
    <row r="207" spans="1:2" ht="14.25">
      <c r="A207" t="s">
        <v>385</v>
      </c>
      <c r="B207" t="s">
        <v>468</v>
      </c>
    </row>
    <row r="208" spans="1:2" ht="14.25">
      <c r="A208" t="s">
        <v>385</v>
      </c>
      <c r="B208" t="s">
        <v>469</v>
      </c>
    </row>
    <row r="209" spans="1:2" ht="14.25">
      <c r="A209" t="s">
        <v>385</v>
      </c>
      <c r="B209" t="s">
        <v>470</v>
      </c>
    </row>
    <row r="210" spans="1:2" ht="14.25">
      <c r="A210" t="s">
        <v>385</v>
      </c>
      <c r="B210" t="s">
        <v>471</v>
      </c>
    </row>
    <row r="211" spans="1:2" ht="14.25">
      <c r="A211" t="s">
        <v>385</v>
      </c>
      <c r="B211" t="s">
        <v>472</v>
      </c>
    </row>
    <row r="212" spans="1:2" ht="14.25">
      <c r="A212" t="s">
        <v>385</v>
      </c>
      <c r="B212" t="s">
        <v>473</v>
      </c>
    </row>
    <row r="213" spans="1:2" ht="14.25">
      <c r="A213" t="s">
        <v>385</v>
      </c>
      <c r="B213" t="s">
        <v>474</v>
      </c>
    </row>
    <row r="214" spans="1:2" ht="14.25">
      <c r="A214" t="s">
        <v>385</v>
      </c>
      <c r="B214" t="s">
        <v>475</v>
      </c>
    </row>
    <row r="215" spans="1:2" ht="14.25">
      <c r="A215" t="s">
        <v>385</v>
      </c>
      <c r="B215" t="s">
        <v>476</v>
      </c>
    </row>
    <row r="216" spans="1:2" ht="14.25">
      <c r="A216" t="s">
        <v>385</v>
      </c>
      <c r="B216" t="s">
        <v>477</v>
      </c>
    </row>
    <row r="217" spans="1:2" ht="14.25">
      <c r="A217" t="s">
        <v>385</v>
      </c>
      <c r="B217" t="s">
        <v>478</v>
      </c>
    </row>
    <row r="218" spans="1:2" ht="14.25">
      <c r="A218" t="s">
        <v>385</v>
      </c>
      <c r="B218" t="s">
        <v>479</v>
      </c>
    </row>
    <row r="219" spans="1:2" ht="14.25">
      <c r="A219" t="s">
        <v>385</v>
      </c>
      <c r="B219" t="s">
        <v>480</v>
      </c>
    </row>
    <row r="220" spans="1:2" ht="14.25">
      <c r="A220" t="s">
        <v>385</v>
      </c>
      <c r="B220" t="s">
        <v>481</v>
      </c>
    </row>
    <row r="221" spans="1:2" ht="14.25">
      <c r="A221" t="s">
        <v>385</v>
      </c>
      <c r="B221" t="s">
        <v>482</v>
      </c>
    </row>
    <row r="222" spans="1:2" ht="14.25">
      <c r="A222" t="s">
        <v>385</v>
      </c>
      <c r="B222" t="s">
        <v>483</v>
      </c>
    </row>
    <row r="223" spans="1:2" ht="14.25">
      <c r="A223" t="s">
        <v>385</v>
      </c>
      <c r="B223" t="s">
        <v>484</v>
      </c>
    </row>
    <row r="224" spans="1:2" ht="14.25">
      <c r="A224" t="s">
        <v>385</v>
      </c>
      <c r="B224" t="s">
        <v>485</v>
      </c>
    </row>
    <row r="225" spans="1:2" ht="14.25">
      <c r="A225" t="s">
        <v>385</v>
      </c>
      <c r="B225" t="s">
        <v>486</v>
      </c>
    </row>
    <row r="226" spans="1:2" ht="14.25">
      <c r="A226" t="s">
        <v>385</v>
      </c>
      <c r="B226" t="s">
        <v>487</v>
      </c>
    </row>
    <row r="227" spans="1:2" ht="14.25">
      <c r="A227" t="s">
        <v>385</v>
      </c>
      <c r="B227" t="s">
        <v>488</v>
      </c>
    </row>
    <row r="228" spans="1:2" ht="14.25">
      <c r="A228" t="s">
        <v>385</v>
      </c>
      <c r="B228" t="s">
        <v>489</v>
      </c>
    </row>
    <row r="229" spans="1:2" ht="14.25">
      <c r="A229" t="s">
        <v>385</v>
      </c>
      <c r="B229" t="s">
        <v>490</v>
      </c>
    </row>
    <row r="230" spans="1:2" ht="14.25">
      <c r="A230" t="s">
        <v>385</v>
      </c>
      <c r="B230" t="s">
        <v>491</v>
      </c>
    </row>
    <row r="231" spans="1:2" ht="14.25">
      <c r="A231" t="s">
        <v>385</v>
      </c>
      <c r="B231" t="s">
        <v>492</v>
      </c>
    </row>
    <row r="232" spans="1:2" ht="14.25">
      <c r="A232" t="s">
        <v>385</v>
      </c>
      <c r="B232" t="s">
        <v>493</v>
      </c>
    </row>
    <row r="233" spans="1:2" ht="14.25">
      <c r="A233" t="s">
        <v>385</v>
      </c>
      <c r="B233" t="s">
        <v>494</v>
      </c>
    </row>
    <row r="234" spans="1:2" ht="14.25">
      <c r="A234" t="s">
        <v>385</v>
      </c>
      <c r="B234" t="s">
        <v>495</v>
      </c>
    </row>
    <row r="235" spans="1:2" ht="14.25">
      <c r="A235" t="s">
        <v>385</v>
      </c>
      <c r="B235" t="s">
        <v>496</v>
      </c>
    </row>
    <row r="236" spans="1:2" ht="14.25">
      <c r="A236" t="s">
        <v>385</v>
      </c>
      <c r="B236" t="s">
        <v>497</v>
      </c>
    </row>
    <row r="237" spans="1:2" ht="14.25">
      <c r="A237" t="s">
        <v>385</v>
      </c>
      <c r="B237" t="s">
        <v>498</v>
      </c>
    </row>
    <row r="238" spans="1:2" ht="14.25">
      <c r="A238" t="s">
        <v>385</v>
      </c>
      <c r="B238" t="s">
        <v>499</v>
      </c>
    </row>
    <row r="239" spans="1:2" ht="14.25">
      <c r="A239" t="s">
        <v>385</v>
      </c>
      <c r="B239" t="s">
        <v>500</v>
      </c>
    </row>
    <row r="240" spans="1:2" ht="14.25">
      <c r="A240" t="s">
        <v>385</v>
      </c>
      <c r="B240" t="s">
        <v>501</v>
      </c>
    </row>
    <row r="241" spans="1:2" ht="14.25">
      <c r="A241" t="s">
        <v>385</v>
      </c>
      <c r="B241" t="s">
        <v>502</v>
      </c>
    </row>
    <row r="242" spans="1:2" ht="14.25">
      <c r="A242" t="s">
        <v>385</v>
      </c>
      <c r="B242" t="s">
        <v>503</v>
      </c>
    </row>
    <row r="243" spans="1:2" ht="14.25">
      <c r="A243" t="s">
        <v>385</v>
      </c>
      <c r="B243" t="s">
        <v>504</v>
      </c>
    </row>
    <row r="244" spans="1:2" ht="14.25">
      <c r="A244" t="s">
        <v>385</v>
      </c>
      <c r="B244" t="s">
        <v>505</v>
      </c>
    </row>
    <row r="245" spans="1:2" ht="14.25">
      <c r="A245" t="s">
        <v>385</v>
      </c>
      <c r="B245" t="s">
        <v>506</v>
      </c>
    </row>
    <row r="246" spans="1:2" ht="14.25">
      <c r="A246" t="s">
        <v>385</v>
      </c>
      <c r="B246" t="s">
        <v>507</v>
      </c>
    </row>
    <row r="247" spans="1:2" ht="14.25">
      <c r="A247" t="s">
        <v>385</v>
      </c>
      <c r="B247" t="s">
        <v>508</v>
      </c>
    </row>
    <row r="248" spans="1:2" ht="14.25">
      <c r="A248" t="s">
        <v>385</v>
      </c>
      <c r="B248" t="s">
        <v>509</v>
      </c>
    </row>
    <row r="249" spans="1:2" ht="14.25">
      <c r="A249" t="s">
        <v>385</v>
      </c>
      <c r="B249" t="s">
        <v>510</v>
      </c>
    </row>
    <row r="250" spans="1:2" ht="14.25">
      <c r="A250" t="s">
        <v>385</v>
      </c>
      <c r="B250" t="s">
        <v>511</v>
      </c>
    </row>
    <row r="251" spans="1:2" ht="14.25">
      <c r="A251" t="s">
        <v>385</v>
      </c>
      <c r="B251" t="s">
        <v>512</v>
      </c>
    </row>
    <row r="252" spans="1:2" ht="14.25">
      <c r="A252" t="s">
        <v>385</v>
      </c>
      <c r="B252" t="s">
        <v>513</v>
      </c>
    </row>
    <row r="253" spans="1:2" ht="14.25">
      <c r="A253" t="s">
        <v>385</v>
      </c>
      <c r="B253" t="s">
        <v>514</v>
      </c>
    </row>
    <row r="254" spans="1:2" ht="14.25">
      <c r="A254" t="s">
        <v>385</v>
      </c>
      <c r="B254" t="s">
        <v>515</v>
      </c>
    </row>
    <row r="255" spans="1:2" ht="14.25">
      <c r="A255" t="s">
        <v>385</v>
      </c>
      <c r="B255" t="s">
        <v>516</v>
      </c>
    </row>
    <row r="256" spans="1:2" ht="14.25">
      <c r="A256" t="s">
        <v>385</v>
      </c>
      <c r="B256" t="s">
        <v>517</v>
      </c>
    </row>
    <row r="257" spans="1:2" ht="14.25">
      <c r="A257" t="s">
        <v>385</v>
      </c>
      <c r="B257" t="s">
        <v>518</v>
      </c>
    </row>
    <row r="258" spans="1:2" ht="14.25">
      <c r="A258" t="s">
        <v>385</v>
      </c>
      <c r="B258" t="s">
        <v>519</v>
      </c>
    </row>
    <row r="259" spans="1:2" ht="14.25">
      <c r="A259" t="s">
        <v>385</v>
      </c>
      <c r="B259" t="s">
        <v>520</v>
      </c>
    </row>
    <row r="260" spans="1:2" ht="14.25">
      <c r="A260" t="s">
        <v>385</v>
      </c>
      <c r="B260" t="s">
        <v>521</v>
      </c>
    </row>
    <row r="261" spans="1:2" ht="14.25">
      <c r="A261" t="s">
        <v>385</v>
      </c>
      <c r="B261" t="s">
        <v>522</v>
      </c>
    </row>
    <row r="262" spans="1:2" ht="14.25">
      <c r="A262" t="s">
        <v>385</v>
      </c>
      <c r="B262" t="s">
        <v>523</v>
      </c>
    </row>
    <row r="263" spans="1:2" ht="14.25">
      <c r="A263" t="s">
        <v>385</v>
      </c>
      <c r="B263" t="s">
        <v>524</v>
      </c>
    </row>
    <row r="264" spans="1:2" ht="14.25">
      <c r="A264" t="s">
        <v>385</v>
      </c>
      <c r="B264" t="s">
        <v>525</v>
      </c>
    </row>
    <row r="265" spans="1:2" ht="14.25">
      <c r="A265" t="s">
        <v>385</v>
      </c>
      <c r="B265" t="s">
        <v>526</v>
      </c>
    </row>
    <row r="266" spans="1:2" ht="14.25">
      <c r="A266" t="s">
        <v>385</v>
      </c>
      <c r="B266" t="s">
        <v>527</v>
      </c>
    </row>
    <row r="267" spans="1:2" ht="14.25">
      <c r="A267" t="s">
        <v>385</v>
      </c>
      <c r="B267" t="s">
        <v>528</v>
      </c>
    </row>
    <row r="268" spans="1:2" ht="14.25">
      <c r="A268" t="s">
        <v>385</v>
      </c>
      <c r="B268" t="s">
        <v>529</v>
      </c>
    </row>
    <row r="269" spans="1:2" ht="14.25">
      <c r="A269" t="s">
        <v>385</v>
      </c>
      <c r="B269" t="s">
        <v>530</v>
      </c>
    </row>
    <row r="270" spans="1:2" ht="14.25">
      <c r="A270" t="s">
        <v>385</v>
      </c>
      <c r="B270" t="s">
        <v>531</v>
      </c>
    </row>
    <row r="271" spans="1:2" ht="14.25">
      <c r="A271" t="s">
        <v>385</v>
      </c>
      <c r="B271" t="s">
        <v>532</v>
      </c>
    </row>
    <row r="272" spans="1:2" ht="14.25">
      <c r="A272" t="s">
        <v>385</v>
      </c>
      <c r="B272" t="s">
        <v>533</v>
      </c>
    </row>
    <row r="273" spans="1:2" ht="14.25">
      <c r="A273" t="s">
        <v>385</v>
      </c>
      <c r="B273" t="s">
        <v>534</v>
      </c>
    </row>
    <row r="274" spans="1:2" ht="14.25">
      <c r="A274" t="s">
        <v>385</v>
      </c>
      <c r="B274" t="s">
        <v>535</v>
      </c>
    </row>
    <row r="275" spans="1:2" ht="14.25">
      <c r="A275" t="s">
        <v>385</v>
      </c>
      <c r="B275" t="s">
        <v>536</v>
      </c>
    </row>
    <row r="276" spans="1:2" ht="14.25">
      <c r="A276" t="s">
        <v>385</v>
      </c>
      <c r="B276" t="s">
        <v>537</v>
      </c>
    </row>
    <row r="277" spans="1:2" ht="14.25">
      <c r="A277" t="s">
        <v>385</v>
      </c>
      <c r="B277" t="s">
        <v>538</v>
      </c>
    </row>
    <row r="278" spans="1:2" ht="14.25">
      <c r="A278" t="s">
        <v>385</v>
      </c>
      <c r="B278" t="s">
        <v>539</v>
      </c>
    </row>
    <row r="279" spans="1:2" ht="14.25">
      <c r="A279" t="s">
        <v>385</v>
      </c>
      <c r="B279" t="s">
        <v>540</v>
      </c>
    </row>
    <row r="280" spans="1:2" ht="14.25">
      <c r="A280" t="s">
        <v>385</v>
      </c>
      <c r="B280" t="s">
        <v>541</v>
      </c>
    </row>
    <row r="281" spans="1:2" ht="14.25">
      <c r="A281" t="s">
        <v>385</v>
      </c>
      <c r="B281" t="s">
        <v>542</v>
      </c>
    </row>
    <row r="282" spans="1:2" ht="14.25">
      <c r="A282" t="s">
        <v>385</v>
      </c>
      <c r="B282" t="s">
        <v>543</v>
      </c>
    </row>
    <row r="283" spans="1:2" ht="14.25">
      <c r="A283" t="s">
        <v>385</v>
      </c>
      <c r="B283" t="s">
        <v>544</v>
      </c>
    </row>
    <row r="284" spans="1:2" ht="14.25">
      <c r="A284" t="s">
        <v>385</v>
      </c>
      <c r="B284" t="s">
        <v>545</v>
      </c>
    </row>
    <row r="285" spans="1:2" ht="14.25">
      <c r="A285" t="s">
        <v>385</v>
      </c>
      <c r="B285" t="s">
        <v>546</v>
      </c>
    </row>
    <row r="286" spans="1:2" ht="14.25">
      <c r="A286" t="s">
        <v>385</v>
      </c>
      <c r="B286" t="s">
        <v>547</v>
      </c>
    </row>
    <row r="287" spans="1:2" ht="14.25">
      <c r="A287" t="s">
        <v>385</v>
      </c>
      <c r="B287" t="s">
        <v>548</v>
      </c>
    </row>
    <row r="288" spans="1:2" ht="14.25">
      <c r="A288" t="s">
        <v>385</v>
      </c>
      <c r="B288" t="s">
        <v>549</v>
      </c>
    </row>
    <row r="289" spans="1:2" ht="14.25">
      <c r="A289" t="s">
        <v>385</v>
      </c>
      <c r="B289" t="s">
        <v>550</v>
      </c>
    </row>
    <row r="290" spans="1:2" ht="14.25">
      <c r="A290" t="s">
        <v>385</v>
      </c>
      <c r="B290" t="s">
        <v>551</v>
      </c>
    </row>
    <row r="291" spans="1:2" ht="14.25">
      <c r="A291" t="s">
        <v>385</v>
      </c>
      <c r="B291" t="s">
        <v>552</v>
      </c>
    </row>
    <row r="292" spans="1:2" ht="14.25">
      <c r="A292" t="s">
        <v>385</v>
      </c>
      <c r="B292" t="s">
        <v>553</v>
      </c>
    </row>
    <row r="293" spans="1:2" ht="14.25">
      <c r="A293" t="s">
        <v>385</v>
      </c>
      <c r="B293" t="s">
        <v>554</v>
      </c>
    </row>
    <row r="294" spans="1:2" ht="14.25">
      <c r="A294" t="s">
        <v>385</v>
      </c>
      <c r="B294" t="s">
        <v>555</v>
      </c>
    </row>
    <row r="295" spans="1:2" ht="14.25">
      <c r="A295" t="s">
        <v>385</v>
      </c>
      <c r="B295" t="s">
        <v>556</v>
      </c>
    </row>
    <row r="296" spans="1:2" ht="14.25">
      <c r="A296" t="s">
        <v>385</v>
      </c>
      <c r="B296" t="s">
        <v>557</v>
      </c>
    </row>
    <row r="297" spans="1:2" ht="14.25">
      <c r="A297" t="s">
        <v>385</v>
      </c>
      <c r="B297" t="s">
        <v>558</v>
      </c>
    </row>
    <row r="298" spans="1:2" ht="14.25">
      <c r="A298" t="s">
        <v>385</v>
      </c>
      <c r="B298" t="s">
        <v>559</v>
      </c>
    </row>
    <row r="299" spans="1:2" ht="14.25">
      <c r="A299" t="s">
        <v>385</v>
      </c>
      <c r="B299" t="s">
        <v>560</v>
      </c>
    </row>
    <row r="300" spans="1:2" ht="14.25">
      <c r="A300" t="s">
        <v>385</v>
      </c>
      <c r="B300" t="s">
        <v>561</v>
      </c>
    </row>
    <row r="301" spans="1:2" ht="14.25">
      <c r="A301" t="s">
        <v>385</v>
      </c>
      <c r="B301" t="s">
        <v>562</v>
      </c>
    </row>
    <row r="302" spans="1:2" ht="14.25">
      <c r="A302" t="s">
        <v>385</v>
      </c>
      <c r="B302" t="s">
        <v>563</v>
      </c>
    </row>
    <row r="303" spans="1:2" ht="14.25">
      <c r="A303" t="s">
        <v>385</v>
      </c>
      <c r="B303" t="s">
        <v>564</v>
      </c>
    </row>
    <row r="304" spans="1:2" ht="14.25">
      <c r="A304" t="s">
        <v>385</v>
      </c>
      <c r="B304" t="s">
        <v>565</v>
      </c>
    </row>
    <row r="305" spans="1:2" ht="14.25">
      <c r="A305" t="s">
        <v>385</v>
      </c>
      <c r="B305" t="s">
        <v>566</v>
      </c>
    </row>
    <row r="306" spans="1:2" ht="14.25">
      <c r="A306" t="s">
        <v>385</v>
      </c>
      <c r="B306" t="s">
        <v>567</v>
      </c>
    </row>
    <row r="307" spans="1:2" ht="14.25">
      <c r="A307" t="s">
        <v>385</v>
      </c>
      <c r="B307" t="s">
        <v>568</v>
      </c>
    </row>
    <row r="308" spans="1:2" ht="14.25">
      <c r="A308" t="s">
        <v>385</v>
      </c>
      <c r="B308" t="s">
        <v>569</v>
      </c>
    </row>
    <row r="309" spans="1:2" ht="14.25">
      <c r="A309" t="s">
        <v>385</v>
      </c>
      <c r="B309" t="s">
        <v>570</v>
      </c>
    </row>
    <row r="310" spans="1:2" ht="14.25">
      <c r="A310" t="s">
        <v>385</v>
      </c>
      <c r="B310" t="s">
        <v>571</v>
      </c>
    </row>
    <row r="311" spans="1:2" ht="14.25">
      <c r="A311" t="s">
        <v>385</v>
      </c>
      <c r="B311" t="s">
        <v>572</v>
      </c>
    </row>
    <row r="312" spans="1:2" ht="14.25">
      <c r="A312" t="s">
        <v>385</v>
      </c>
      <c r="B312" t="s">
        <v>573</v>
      </c>
    </row>
    <row r="313" spans="1:2" ht="14.25">
      <c r="A313" t="s">
        <v>385</v>
      </c>
      <c r="B313" t="s">
        <v>574</v>
      </c>
    </row>
    <row r="314" spans="1:2" ht="14.25">
      <c r="A314" t="s">
        <v>385</v>
      </c>
      <c r="B314" t="s">
        <v>575</v>
      </c>
    </row>
    <row r="315" spans="1:2" ht="14.25">
      <c r="A315" t="s">
        <v>385</v>
      </c>
      <c r="B315" t="s">
        <v>576</v>
      </c>
    </row>
    <row r="316" spans="1:2" ht="14.25">
      <c r="A316" t="s">
        <v>385</v>
      </c>
      <c r="B316" t="s">
        <v>577</v>
      </c>
    </row>
    <row r="317" spans="1:2" ht="14.25">
      <c r="A317" t="s">
        <v>385</v>
      </c>
      <c r="B317" t="s">
        <v>578</v>
      </c>
    </row>
    <row r="318" spans="1:2" ht="14.25">
      <c r="A318" t="s">
        <v>385</v>
      </c>
      <c r="B318" t="s">
        <v>579</v>
      </c>
    </row>
    <row r="319" spans="1:2" ht="14.25">
      <c r="A319" t="s">
        <v>385</v>
      </c>
      <c r="B319" t="s">
        <v>580</v>
      </c>
    </row>
    <row r="320" spans="1:2" ht="14.25">
      <c r="A320" t="s">
        <v>385</v>
      </c>
      <c r="B320" t="s">
        <v>581</v>
      </c>
    </row>
    <row r="321" spans="1:2" ht="14.25">
      <c r="A321" t="s">
        <v>385</v>
      </c>
      <c r="B321" t="s">
        <v>582</v>
      </c>
    </row>
    <row r="322" spans="1:2" ht="14.25">
      <c r="A322" t="s">
        <v>385</v>
      </c>
      <c r="B322" t="s">
        <v>583</v>
      </c>
    </row>
    <row r="323" spans="1:2" ht="14.25">
      <c r="A323" t="s">
        <v>385</v>
      </c>
      <c r="B323" t="s">
        <v>584</v>
      </c>
    </row>
    <row r="324" spans="1:2" ht="14.25">
      <c r="A324" t="s">
        <v>385</v>
      </c>
      <c r="B324" t="s">
        <v>585</v>
      </c>
    </row>
    <row r="325" spans="1:2" ht="14.25">
      <c r="A325" t="s">
        <v>385</v>
      </c>
      <c r="B325" t="s">
        <v>586</v>
      </c>
    </row>
    <row r="326" spans="1:2" ht="14.25">
      <c r="A326" t="s">
        <v>385</v>
      </c>
      <c r="B326" t="s">
        <v>587</v>
      </c>
    </row>
    <row r="327" spans="1:2" ht="14.25">
      <c r="A327" t="s">
        <v>385</v>
      </c>
      <c r="B327" t="s">
        <v>588</v>
      </c>
    </row>
    <row r="328" spans="1:2" ht="14.25">
      <c r="A328" t="s">
        <v>385</v>
      </c>
      <c r="B328" t="s">
        <v>589</v>
      </c>
    </row>
    <row r="329" spans="1:2" ht="14.25">
      <c r="A329" t="s">
        <v>385</v>
      </c>
      <c r="B329" t="s">
        <v>590</v>
      </c>
    </row>
    <row r="330" spans="1:2" ht="14.25">
      <c r="A330" t="s">
        <v>385</v>
      </c>
      <c r="B330" t="s">
        <v>591</v>
      </c>
    </row>
    <row r="331" spans="1:2" ht="14.25">
      <c r="A331" t="s">
        <v>385</v>
      </c>
      <c r="B331" t="s">
        <v>592</v>
      </c>
    </row>
    <row r="332" spans="1:2" ht="14.25">
      <c r="A332" t="s">
        <v>385</v>
      </c>
      <c r="B332" t="s">
        <v>593</v>
      </c>
    </row>
    <row r="333" spans="1:2" ht="14.25">
      <c r="A333" t="s">
        <v>385</v>
      </c>
      <c r="B333" t="s">
        <v>594</v>
      </c>
    </row>
    <row r="334" spans="1:2" ht="14.25">
      <c r="A334" t="s">
        <v>385</v>
      </c>
      <c r="B334" t="s">
        <v>595</v>
      </c>
    </row>
    <row r="335" spans="1:2" ht="14.25">
      <c r="A335" t="s">
        <v>385</v>
      </c>
      <c r="B335" t="s">
        <v>596</v>
      </c>
    </row>
    <row r="336" spans="1:2" ht="14.25">
      <c r="A336" t="s">
        <v>385</v>
      </c>
      <c r="B336" t="s">
        <v>597</v>
      </c>
    </row>
    <row r="337" spans="1:2" ht="14.25">
      <c r="A337" t="s">
        <v>385</v>
      </c>
      <c r="B337" t="s">
        <v>598</v>
      </c>
    </row>
    <row r="338" spans="1:2" ht="14.25">
      <c r="A338" t="s">
        <v>385</v>
      </c>
      <c r="B338" t="s">
        <v>599</v>
      </c>
    </row>
    <row r="339" spans="1:2" ht="14.25">
      <c r="A339" t="s">
        <v>385</v>
      </c>
      <c r="B339" t="s">
        <v>600</v>
      </c>
    </row>
    <row r="340" spans="1:2" ht="14.25">
      <c r="A340" t="s">
        <v>385</v>
      </c>
      <c r="B340" t="s">
        <v>601</v>
      </c>
    </row>
    <row r="341" spans="1:2" ht="14.25">
      <c r="A341" t="s">
        <v>385</v>
      </c>
      <c r="B341" t="s">
        <v>602</v>
      </c>
    </row>
    <row r="342" spans="1:2" ht="14.25">
      <c r="A342" t="s">
        <v>385</v>
      </c>
      <c r="B342" t="s">
        <v>603</v>
      </c>
    </row>
    <row r="343" spans="1:2" ht="14.25">
      <c r="A343" t="s">
        <v>385</v>
      </c>
      <c r="B343" t="s">
        <v>604</v>
      </c>
    </row>
    <row r="344" spans="1:2" ht="14.25">
      <c r="A344" t="s">
        <v>385</v>
      </c>
      <c r="B344" t="s">
        <v>605</v>
      </c>
    </row>
    <row r="345" spans="1:2" ht="14.25">
      <c r="A345" t="s">
        <v>385</v>
      </c>
      <c r="B345" t="s">
        <v>606</v>
      </c>
    </row>
    <row r="346" spans="1:2" ht="14.25">
      <c r="A346" t="s">
        <v>385</v>
      </c>
      <c r="B346" t="s">
        <v>607</v>
      </c>
    </row>
    <row r="347" spans="1:2" ht="14.25">
      <c r="A347" t="s">
        <v>385</v>
      </c>
      <c r="B347" t="s">
        <v>608</v>
      </c>
    </row>
    <row r="348" spans="1:2" ht="14.25">
      <c r="A348" t="s">
        <v>385</v>
      </c>
      <c r="B348" t="s">
        <v>609</v>
      </c>
    </row>
    <row r="349" spans="1:2" ht="14.25">
      <c r="A349" t="s">
        <v>385</v>
      </c>
      <c r="B349" t="s">
        <v>610</v>
      </c>
    </row>
    <row r="350" spans="1:2" ht="14.25">
      <c r="A350" t="s">
        <v>385</v>
      </c>
      <c r="B350" t="s">
        <v>611</v>
      </c>
    </row>
    <row r="351" spans="1:2" ht="14.25">
      <c r="A351" t="s">
        <v>385</v>
      </c>
      <c r="B351" t="s">
        <v>612</v>
      </c>
    </row>
    <row r="352" spans="1:2" ht="14.25">
      <c r="A352" t="s">
        <v>385</v>
      </c>
      <c r="B352" t="s">
        <v>613</v>
      </c>
    </row>
    <row r="353" spans="1:2" ht="14.25">
      <c r="A353" t="s">
        <v>385</v>
      </c>
      <c r="B353" t="s">
        <v>614</v>
      </c>
    </row>
    <row r="354" spans="1:2" ht="14.25">
      <c r="A354" t="s">
        <v>385</v>
      </c>
      <c r="B354" t="s">
        <v>615</v>
      </c>
    </row>
    <row r="355" spans="1:2" ht="14.25">
      <c r="A355" t="s">
        <v>385</v>
      </c>
      <c r="B355" t="s">
        <v>616</v>
      </c>
    </row>
    <row r="356" spans="1:2" ht="14.25">
      <c r="A356" t="s">
        <v>385</v>
      </c>
      <c r="B356" t="s">
        <v>617</v>
      </c>
    </row>
    <row r="357" spans="1:2" ht="14.25">
      <c r="A357" t="s">
        <v>385</v>
      </c>
      <c r="B357" t="s">
        <v>618</v>
      </c>
    </row>
    <row r="358" spans="1:2" ht="14.25">
      <c r="A358" t="s">
        <v>385</v>
      </c>
      <c r="B358" t="s">
        <v>619</v>
      </c>
    </row>
    <row r="359" spans="1:2" ht="14.25">
      <c r="A359" t="s">
        <v>385</v>
      </c>
      <c r="B359" t="s">
        <v>620</v>
      </c>
    </row>
    <row r="360" spans="1:2" ht="14.25">
      <c r="A360" t="s">
        <v>385</v>
      </c>
      <c r="B360" t="s">
        <v>621</v>
      </c>
    </row>
    <row r="361" spans="1:2" ht="14.25">
      <c r="A361" t="s">
        <v>385</v>
      </c>
      <c r="B361" t="s">
        <v>622</v>
      </c>
    </row>
    <row r="362" spans="1:2" ht="14.25">
      <c r="A362" t="s">
        <v>385</v>
      </c>
      <c r="B362" t="s">
        <v>623</v>
      </c>
    </row>
    <row r="363" spans="1:2" ht="14.25">
      <c r="A363" t="s">
        <v>385</v>
      </c>
      <c r="B363" t="s">
        <v>624</v>
      </c>
    </row>
    <row r="364" spans="1:2" ht="14.25">
      <c r="A364" t="s">
        <v>385</v>
      </c>
      <c r="B364" t="s">
        <v>625</v>
      </c>
    </row>
    <row r="365" spans="1:2" ht="14.25">
      <c r="A365" t="s">
        <v>385</v>
      </c>
      <c r="B365" t="s">
        <v>626</v>
      </c>
    </row>
    <row r="366" spans="1:2" ht="14.25">
      <c r="A366" t="s">
        <v>385</v>
      </c>
      <c r="B366" t="s">
        <v>627</v>
      </c>
    </row>
    <row r="367" spans="1:2" ht="14.25">
      <c r="A367" t="s">
        <v>385</v>
      </c>
      <c r="B367" t="s">
        <v>628</v>
      </c>
    </row>
    <row r="368" spans="1:2" ht="14.25">
      <c r="A368" t="s">
        <v>385</v>
      </c>
      <c r="B368" t="s">
        <v>629</v>
      </c>
    </row>
    <row r="369" spans="1:2" ht="14.25">
      <c r="A369" t="s">
        <v>385</v>
      </c>
      <c r="B369" t="s">
        <v>630</v>
      </c>
    </row>
    <row r="370" spans="1:2" ht="14.25">
      <c r="A370" t="s">
        <v>385</v>
      </c>
      <c r="B370" t="s">
        <v>631</v>
      </c>
    </row>
    <row r="371" spans="1:2" ht="14.25">
      <c r="A371" t="s">
        <v>385</v>
      </c>
      <c r="B371" t="s">
        <v>632</v>
      </c>
    </row>
    <row r="372" spans="1:2" ht="14.25">
      <c r="A372" t="s">
        <v>385</v>
      </c>
      <c r="B372" t="s">
        <v>633</v>
      </c>
    </row>
    <row r="373" spans="1:2" ht="14.25">
      <c r="A373" t="s">
        <v>385</v>
      </c>
      <c r="B373" t="s">
        <v>634</v>
      </c>
    </row>
    <row r="374" spans="1:2" ht="14.25">
      <c r="A374" t="s">
        <v>385</v>
      </c>
      <c r="B374" t="s">
        <v>635</v>
      </c>
    </row>
    <row r="375" spans="1:2" ht="14.25">
      <c r="A375" t="s">
        <v>385</v>
      </c>
      <c r="B375" t="s">
        <v>636</v>
      </c>
    </row>
    <row r="376" spans="1:2" ht="14.25">
      <c r="A376" t="s">
        <v>385</v>
      </c>
      <c r="B376" t="s">
        <v>637</v>
      </c>
    </row>
    <row r="377" spans="1:2" ht="14.25">
      <c r="A377" t="s">
        <v>385</v>
      </c>
      <c r="B377" t="s">
        <v>638</v>
      </c>
    </row>
    <row r="378" spans="1:2" ht="14.25">
      <c r="A378" t="s">
        <v>385</v>
      </c>
      <c r="B378" t="s">
        <v>639</v>
      </c>
    </row>
    <row r="379" spans="1:2" ht="14.25">
      <c r="A379" t="s">
        <v>385</v>
      </c>
      <c r="B379" t="s">
        <v>640</v>
      </c>
    </row>
    <row r="380" spans="1:2" ht="14.25">
      <c r="A380" t="s">
        <v>385</v>
      </c>
      <c r="B380" t="s">
        <v>641</v>
      </c>
    </row>
    <row r="381" spans="1:2" ht="14.25">
      <c r="A381" t="s">
        <v>385</v>
      </c>
      <c r="B381" t="s">
        <v>642</v>
      </c>
    </row>
    <row r="382" spans="1:2" ht="14.25">
      <c r="A382" t="s">
        <v>385</v>
      </c>
      <c r="B382" t="s">
        <v>643</v>
      </c>
    </row>
    <row r="383" spans="1:2" ht="14.25">
      <c r="A383" t="s">
        <v>385</v>
      </c>
      <c r="B383" t="s">
        <v>644</v>
      </c>
    </row>
    <row r="384" spans="1:2" ht="14.25">
      <c r="A384" t="s">
        <v>385</v>
      </c>
      <c r="B384" t="s">
        <v>645</v>
      </c>
    </row>
    <row r="385" spans="1:2" ht="14.25">
      <c r="A385" t="s">
        <v>385</v>
      </c>
      <c r="B385" t="s">
        <v>646</v>
      </c>
    </row>
    <row r="386" spans="1:2" ht="14.25">
      <c r="A386" t="s">
        <v>385</v>
      </c>
      <c r="B386" t="s">
        <v>647</v>
      </c>
    </row>
    <row r="387" spans="1:2" ht="14.25">
      <c r="A387" t="s">
        <v>385</v>
      </c>
      <c r="B387" t="s">
        <v>648</v>
      </c>
    </row>
    <row r="388" spans="1:2" ht="14.25">
      <c r="A388" t="s">
        <v>385</v>
      </c>
      <c r="B388" t="s">
        <v>649</v>
      </c>
    </row>
    <row r="389" spans="1:2" ht="14.25">
      <c r="A389" t="s">
        <v>385</v>
      </c>
      <c r="B389" t="s">
        <v>650</v>
      </c>
    </row>
    <row r="390" spans="1:2" ht="14.25">
      <c r="A390" t="s">
        <v>385</v>
      </c>
      <c r="B390" t="s">
        <v>651</v>
      </c>
    </row>
    <row r="391" spans="1:2" ht="14.25">
      <c r="A391" t="s">
        <v>385</v>
      </c>
      <c r="B391" t="s">
        <v>652</v>
      </c>
    </row>
    <row r="392" spans="1:2" ht="14.25">
      <c r="A392" t="s">
        <v>385</v>
      </c>
      <c r="B392" t="s">
        <v>653</v>
      </c>
    </row>
    <row r="393" spans="1:2" ht="14.25">
      <c r="A393" t="s">
        <v>385</v>
      </c>
      <c r="B393" t="s">
        <v>654</v>
      </c>
    </row>
    <row r="394" spans="1:2" ht="14.25">
      <c r="A394" t="s">
        <v>385</v>
      </c>
      <c r="B394" t="s">
        <v>655</v>
      </c>
    </row>
    <row r="395" spans="1:2" ht="14.25">
      <c r="A395" t="s">
        <v>385</v>
      </c>
      <c r="B395" t="s">
        <v>656</v>
      </c>
    </row>
    <row r="396" spans="1:2" ht="14.25">
      <c r="A396" t="s">
        <v>385</v>
      </c>
      <c r="B396" t="s">
        <v>657</v>
      </c>
    </row>
    <row r="397" spans="1:2" ht="14.25">
      <c r="A397" t="s">
        <v>385</v>
      </c>
      <c r="B397" t="s">
        <v>658</v>
      </c>
    </row>
    <row r="398" spans="1:2" ht="14.25">
      <c r="A398" t="s">
        <v>385</v>
      </c>
      <c r="B398" t="s">
        <v>659</v>
      </c>
    </row>
    <row r="399" spans="1:2" ht="14.25">
      <c r="A399" t="s">
        <v>385</v>
      </c>
      <c r="B399" t="s">
        <v>660</v>
      </c>
    </row>
    <row r="400" spans="1:2" ht="14.25">
      <c r="A400" t="s">
        <v>385</v>
      </c>
      <c r="B400" t="s">
        <v>661</v>
      </c>
    </row>
    <row r="401" spans="1:2" ht="14.25">
      <c r="A401" t="s">
        <v>385</v>
      </c>
      <c r="B401" t="s">
        <v>662</v>
      </c>
    </row>
    <row r="402" spans="1:2" ht="14.25">
      <c r="A402" t="s">
        <v>385</v>
      </c>
      <c r="B402" t="s">
        <v>663</v>
      </c>
    </row>
    <row r="403" spans="1:2" ht="14.25">
      <c r="A403" t="s">
        <v>385</v>
      </c>
      <c r="B403" t="s">
        <v>664</v>
      </c>
    </row>
    <row r="404" spans="1:2" ht="14.25">
      <c r="A404" t="s">
        <v>385</v>
      </c>
      <c r="B404" t="s">
        <v>665</v>
      </c>
    </row>
    <row r="405" spans="1:2" ht="14.25">
      <c r="A405" t="s">
        <v>385</v>
      </c>
      <c r="B405" t="s">
        <v>666</v>
      </c>
    </row>
    <row r="406" spans="1:2" ht="14.25">
      <c r="A406" t="s">
        <v>385</v>
      </c>
      <c r="B406" t="s">
        <v>667</v>
      </c>
    </row>
    <row r="407" spans="1:2" ht="14.25">
      <c r="A407" t="s">
        <v>385</v>
      </c>
      <c r="B407" t="s">
        <v>668</v>
      </c>
    </row>
    <row r="408" spans="1:2" ht="14.25">
      <c r="A408" t="s">
        <v>385</v>
      </c>
      <c r="B408" t="s">
        <v>669</v>
      </c>
    </row>
    <row r="409" spans="1:2" ht="14.25">
      <c r="A409" t="s">
        <v>385</v>
      </c>
      <c r="B409" t="s">
        <v>670</v>
      </c>
    </row>
    <row r="410" spans="1:2" ht="14.25">
      <c r="A410" t="s">
        <v>385</v>
      </c>
      <c r="B410" t="s">
        <v>671</v>
      </c>
    </row>
    <row r="411" spans="1:2" ht="14.25">
      <c r="A411" t="s">
        <v>385</v>
      </c>
      <c r="B411" t="s">
        <v>672</v>
      </c>
    </row>
    <row r="412" spans="1:2" ht="14.25">
      <c r="A412" t="s">
        <v>385</v>
      </c>
      <c r="B412" t="s">
        <v>673</v>
      </c>
    </row>
    <row r="413" spans="1:2" ht="14.25">
      <c r="A413" t="s">
        <v>385</v>
      </c>
      <c r="B413" t="s">
        <v>674</v>
      </c>
    </row>
    <row r="414" spans="1:2" ht="14.25">
      <c r="A414" s="112" t="s">
        <v>385</v>
      </c>
      <c r="B414" t="s">
        <v>675</v>
      </c>
    </row>
    <row r="415" spans="1:2" ht="14.25">
      <c r="A415" s="112" t="s">
        <v>385</v>
      </c>
      <c r="B415" t="s">
        <v>676</v>
      </c>
    </row>
    <row r="416" spans="1:2" ht="14.25">
      <c r="A416" t="s">
        <v>385</v>
      </c>
      <c r="B416" t="s">
        <v>677</v>
      </c>
    </row>
    <row r="417" spans="1:2" ht="14.25">
      <c r="A417" t="s">
        <v>385</v>
      </c>
      <c r="B417" t="s">
        <v>678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Avocado: Production, Trade and Regulation Statistics</v>
      </c>
      <c r="B1" s="157"/>
      <c r="C1" s="157"/>
      <c r="D1" s="157"/>
      <c r="E1" s="157"/>
      <c r="F1" s="157"/>
      <c r="G1" s="22"/>
    </row>
    <row r="2" spans="1:6" ht="26.25">
      <c r="A2" s="35"/>
      <c r="B2" s="17" t="s">
        <v>17</v>
      </c>
      <c r="C2" s="25" t="s">
        <v>18</v>
      </c>
      <c r="D2" s="26" t="s">
        <v>19</v>
      </c>
      <c r="E2" s="23" t="s">
        <v>20</v>
      </c>
      <c r="F2" s="24" t="s">
        <v>21</v>
      </c>
    </row>
    <row r="3" spans="1:6" ht="13.5" customHeight="1" thickBot="1">
      <c r="A3" s="35"/>
      <c r="B3" s="155" t="s">
        <v>22</v>
      </c>
      <c r="C3" s="156"/>
      <c r="D3" s="40" t="s">
        <v>23</v>
      </c>
      <c r="E3" s="41"/>
      <c r="F3" s="42"/>
    </row>
    <row r="4" spans="1:6" ht="12.75">
      <c r="A4" s="36" t="s">
        <v>848</v>
      </c>
      <c r="B4" s="138" t="s">
        <v>849</v>
      </c>
      <c r="C4" s="139" t="s">
        <v>849</v>
      </c>
      <c r="D4" s="140" t="s">
        <v>849</v>
      </c>
      <c r="E4" s="133" t="s">
        <v>127</v>
      </c>
      <c r="F4" s="31" t="s">
        <v>850</v>
      </c>
    </row>
    <row r="5" spans="1:6" ht="12.75">
      <c r="A5" s="32" t="s">
        <v>851</v>
      </c>
      <c r="B5" s="141" t="s">
        <v>849</v>
      </c>
      <c r="C5" s="137" t="s">
        <v>849</v>
      </c>
      <c r="D5" s="142" t="s">
        <v>849</v>
      </c>
      <c r="E5" s="134" t="s">
        <v>127</v>
      </c>
      <c r="F5" s="28" t="s">
        <v>852</v>
      </c>
    </row>
    <row r="6" spans="1:6" ht="12.75">
      <c r="A6" s="32" t="s">
        <v>853</v>
      </c>
      <c r="B6" s="141" t="s">
        <v>849</v>
      </c>
      <c r="C6" s="137" t="s">
        <v>849</v>
      </c>
      <c r="D6" s="142" t="s">
        <v>849</v>
      </c>
      <c r="E6" s="134" t="s">
        <v>127</v>
      </c>
      <c r="F6" s="28" t="s">
        <v>852</v>
      </c>
    </row>
    <row r="7" spans="1:6" ht="12.75">
      <c r="A7" s="32" t="s">
        <v>854</v>
      </c>
      <c r="B7" s="141" t="s">
        <v>849</v>
      </c>
      <c r="C7" s="137" t="s">
        <v>849</v>
      </c>
      <c r="D7" s="142" t="s">
        <v>849</v>
      </c>
      <c r="E7" s="134" t="s">
        <v>127</v>
      </c>
      <c r="F7" s="28" t="s">
        <v>852</v>
      </c>
    </row>
    <row r="8" spans="1:6" ht="12.75">
      <c r="A8" s="32" t="s">
        <v>855</v>
      </c>
      <c r="B8" s="141" t="s">
        <v>849</v>
      </c>
      <c r="C8" s="137" t="s">
        <v>849</v>
      </c>
      <c r="D8" s="142" t="s">
        <v>849</v>
      </c>
      <c r="E8" s="134" t="s">
        <v>127</v>
      </c>
      <c r="F8" s="28" t="s">
        <v>852</v>
      </c>
    </row>
    <row r="9" spans="1:6" ht="12.75">
      <c r="A9" s="32" t="s">
        <v>86</v>
      </c>
      <c r="B9" s="141" t="s">
        <v>849</v>
      </c>
      <c r="C9" s="137">
        <v>0</v>
      </c>
      <c r="D9" s="142">
        <v>0</v>
      </c>
      <c r="E9" s="134" t="s">
        <v>88</v>
      </c>
      <c r="F9" s="28" t="s">
        <v>856</v>
      </c>
    </row>
    <row r="10" spans="1:6" ht="12.75">
      <c r="A10" s="32" t="s">
        <v>857</v>
      </c>
      <c r="B10" s="141">
        <v>4.045</v>
      </c>
      <c r="C10" s="137">
        <v>1.344</v>
      </c>
      <c r="D10" s="142">
        <v>1563</v>
      </c>
      <c r="E10" s="134" t="s">
        <v>127</v>
      </c>
      <c r="F10" s="28" t="s">
        <v>852</v>
      </c>
    </row>
    <row r="11" spans="1:6" ht="12.75">
      <c r="A11" s="32" t="s">
        <v>858</v>
      </c>
      <c r="B11" s="141" t="s">
        <v>849</v>
      </c>
      <c r="C11" s="137" t="s">
        <v>849</v>
      </c>
      <c r="D11" s="142" t="s">
        <v>849</v>
      </c>
      <c r="E11" s="134" t="s">
        <v>127</v>
      </c>
      <c r="F11" s="28" t="s">
        <v>859</v>
      </c>
    </row>
    <row r="12" spans="1:6" ht="12.75">
      <c r="A12" s="32" t="s">
        <v>860</v>
      </c>
      <c r="B12" s="141" t="s">
        <v>849</v>
      </c>
      <c r="C12" s="137">
        <v>0</v>
      </c>
      <c r="D12" s="142">
        <v>0</v>
      </c>
      <c r="E12" s="134" t="s">
        <v>127</v>
      </c>
      <c r="F12" s="28" t="s">
        <v>856</v>
      </c>
    </row>
    <row r="13" spans="1:6" ht="12.75">
      <c r="A13" s="32" t="s">
        <v>861</v>
      </c>
      <c r="B13" s="141">
        <v>36.325</v>
      </c>
      <c r="C13" s="137">
        <v>2.037</v>
      </c>
      <c r="D13" s="142">
        <v>6949</v>
      </c>
      <c r="E13" s="134" t="s">
        <v>127</v>
      </c>
      <c r="F13" s="28" t="s">
        <v>862</v>
      </c>
    </row>
    <row r="14" spans="1:6" ht="12.75">
      <c r="A14" s="32" t="s">
        <v>863</v>
      </c>
      <c r="B14" s="141" t="s">
        <v>849</v>
      </c>
      <c r="C14" s="137">
        <v>0.332</v>
      </c>
      <c r="D14" s="142">
        <v>892</v>
      </c>
      <c r="E14" s="134" t="s">
        <v>127</v>
      </c>
      <c r="F14" s="28" t="s">
        <v>862</v>
      </c>
    </row>
    <row r="15" spans="1:6" ht="12.75">
      <c r="A15" s="32" t="s">
        <v>864</v>
      </c>
      <c r="B15" s="141" t="s">
        <v>849</v>
      </c>
      <c r="C15" s="137" t="s">
        <v>849</v>
      </c>
      <c r="D15" s="142" t="s">
        <v>849</v>
      </c>
      <c r="E15" s="134" t="s">
        <v>127</v>
      </c>
      <c r="F15" s="28" t="s">
        <v>852</v>
      </c>
    </row>
    <row r="16" spans="1:6" ht="12.75">
      <c r="A16" s="32" t="s">
        <v>90</v>
      </c>
      <c r="B16" s="141">
        <v>1.216</v>
      </c>
      <c r="C16" s="137">
        <v>0</v>
      </c>
      <c r="D16" s="142">
        <v>0</v>
      </c>
      <c r="E16" s="134" t="s">
        <v>88</v>
      </c>
      <c r="F16" s="28" t="s">
        <v>856</v>
      </c>
    </row>
    <row r="17" spans="1:6" ht="12.75">
      <c r="A17" s="32" t="s">
        <v>865</v>
      </c>
      <c r="B17" s="141" t="s">
        <v>849</v>
      </c>
      <c r="C17" s="137">
        <v>0</v>
      </c>
      <c r="D17" s="142">
        <v>0</v>
      </c>
      <c r="E17" s="134" t="s">
        <v>127</v>
      </c>
      <c r="F17" s="28" t="s">
        <v>856</v>
      </c>
    </row>
    <row r="18" spans="1:6" ht="12.75">
      <c r="A18" s="32" t="s">
        <v>866</v>
      </c>
      <c r="B18" s="141" t="s">
        <v>849</v>
      </c>
      <c r="C18" s="137" t="s">
        <v>849</v>
      </c>
      <c r="D18" s="142" t="s">
        <v>849</v>
      </c>
      <c r="E18" s="134" t="s">
        <v>127</v>
      </c>
      <c r="F18" s="28" t="s">
        <v>850</v>
      </c>
    </row>
    <row r="19" spans="1:6" ht="12.75">
      <c r="A19" s="32" t="s">
        <v>92</v>
      </c>
      <c r="B19" s="141">
        <v>0.688</v>
      </c>
      <c r="C19" s="137">
        <v>0.033</v>
      </c>
      <c r="D19" s="142">
        <v>62</v>
      </c>
      <c r="E19" s="134" t="s">
        <v>88</v>
      </c>
      <c r="F19" s="28" t="s">
        <v>856</v>
      </c>
    </row>
    <row r="20" spans="1:6" ht="12.75">
      <c r="A20" s="32" t="s">
        <v>867</v>
      </c>
      <c r="B20" s="141" t="s">
        <v>849</v>
      </c>
      <c r="C20" s="137">
        <v>0.001</v>
      </c>
      <c r="D20" s="142">
        <v>1</v>
      </c>
      <c r="E20" s="134" t="s">
        <v>127</v>
      </c>
      <c r="F20" s="28" t="s">
        <v>852</v>
      </c>
    </row>
    <row r="21" spans="1:7" ht="12.75">
      <c r="A21" s="32" t="s">
        <v>868</v>
      </c>
      <c r="B21" s="141" t="s">
        <v>849</v>
      </c>
      <c r="C21" s="137">
        <v>2.076</v>
      </c>
      <c r="D21" s="142">
        <v>5717</v>
      </c>
      <c r="E21" s="134" t="s">
        <v>127</v>
      </c>
      <c r="F21" s="28" t="s">
        <v>862</v>
      </c>
      <c r="G21" s="18"/>
    </row>
    <row r="22" spans="1:6" ht="12.75">
      <c r="A22" s="32" t="s">
        <v>869</v>
      </c>
      <c r="B22" s="141" t="s">
        <v>849</v>
      </c>
      <c r="C22" s="137" t="s">
        <v>849</v>
      </c>
      <c r="D22" s="142" t="s">
        <v>849</v>
      </c>
      <c r="E22" s="134" t="s">
        <v>127</v>
      </c>
      <c r="F22" s="28" t="s">
        <v>852</v>
      </c>
    </row>
    <row r="23" spans="1:6" ht="12.75">
      <c r="A23" s="32" t="s">
        <v>870</v>
      </c>
      <c r="B23" s="141" t="s">
        <v>849</v>
      </c>
      <c r="C23" s="137" t="s">
        <v>849</v>
      </c>
      <c r="D23" s="142" t="s">
        <v>849</v>
      </c>
      <c r="E23" s="134" t="s">
        <v>127</v>
      </c>
      <c r="F23" s="28" t="s">
        <v>850</v>
      </c>
    </row>
    <row r="24" spans="1:6" ht="12.75">
      <c r="A24" s="32" t="s">
        <v>93</v>
      </c>
      <c r="B24" s="141" t="s">
        <v>849</v>
      </c>
      <c r="C24" s="137" t="s">
        <v>849</v>
      </c>
      <c r="D24" s="142" t="s">
        <v>849</v>
      </c>
      <c r="E24" s="134" t="s">
        <v>88</v>
      </c>
      <c r="F24" s="28" t="s">
        <v>856</v>
      </c>
    </row>
    <row r="25" spans="1:6" ht="12.75">
      <c r="A25" s="32" t="s">
        <v>871</v>
      </c>
      <c r="B25" s="141" t="s">
        <v>849</v>
      </c>
      <c r="C25" s="137" t="s">
        <v>849</v>
      </c>
      <c r="D25" s="142" t="s">
        <v>849</v>
      </c>
      <c r="E25" s="134" t="s">
        <v>127</v>
      </c>
      <c r="F25" s="28" t="s">
        <v>859</v>
      </c>
    </row>
    <row r="26" spans="1:6" ht="12.75">
      <c r="A26" s="32" t="s">
        <v>872</v>
      </c>
      <c r="B26" s="141">
        <v>5.503</v>
      </c>
      <c r="C26" s="137">
        <v>0</v>
      </c>
      <c r="D26" s="142">
        <v>0</v>
      </c>
      <c r="E26" s="134" t="s">
        <v>127</v>
      </c>
      <c r="F26" s="28" t="s">
        <v>859</v>
      </c>
    </row>
    <row r="27" spans="1:7" ht="12.75">
      <c r="A27" s="32" t="s">
        <v>873</v>
      </c>
      <c r="B27" s="141">
        <v>1.03</v>
      </c>
      <c r="C27" s="137" t="s">
        <v>849</v>
      </c>
      <c r="D27" s="142" t="s">
        <v>849</v>
      </c>
      <c r="E27" s="134" t="s">
        <v>127</v>
      </c>
      <c r="F27" s="28" t="s">
        <v>852</v>
      </c>
      <c r="G27" s="21"/>
    </row>
    <row r="28" spans="1:7" ht="12.75">
      <c r="A28" s="32" t="s">
        <v>874</v>
      </c>
      <c r="B28" s="141" t="s">
        <v>849</v>
      </c>
      <c r="C28" s="137">
        <v>0</v>
      </c>
      <c r="D28" s="142">
        <v>1</v>
      </c>
      <c r="E28" s="134" t="s">
        <v>127</v>
      </c>
      <c r="F28" s="28" t="s">
        <v>852</v>
      </c>
      <c r="G28" s="21"/>
    </row>
    <row r="29" spans="1:7" ht="12.75">
      <c r="A29" s="32" t="s">
        <v>838</v>
      </c>
      <c r="B29" s="141">
        <v>160.376</v>
      </c>
      <c r="C29" s="137">
        <v>3.263</v>
      </c>
      <c r="D29" s="142">
        <v>6200</v>
      </c>
      <c r="E29" s="134" t="s">
        <v>127</v>
      </c>
      <c r="F29" s="28" t="s">
        <v>852</v>
      </c>
      <c r="G29" s="21"/>
    </row>
    <row r="30" spans="1:7" ht="12.75">
      <c r="A30" s="32" t="s">
        <v>875</v>
      </c>
      <c r="B30" s="141" t="s">
        <v>849</v>
      </c>
      <c r="C30" s="137" t="s">
        <v>849</v>
      </c>
      <c r="D30" s="142" t="s">
        <v>849</v>
      </c>
      <c r="E30" s="134" t="s">
        <v>127</v>
      </c>
      <c r="F30" s="28" t="s">
        <v>856</v>
      </c>
      <c r="G30" s="21"/>
    </row>
    <row r="31" spans="1:7" ht="12.75">
      <c r="A31" s="32" t="s">
        <v>876</v>
      </c>
      <c r="B31" s="141" t="s">
        <v>849</v>
      </c>
      <c r="C31" s="137">
        <v>0</v>
      </c>
      <c r="D31" s="142">
        <v>0</v>
      </c>
      <c r="E31" s="134" t="s">
        <v>127</v>
      </c>
      <c r="F31" s="28" t="s">
        <v>852</v>
      </c>
      <c r="G31" s="21"/>
    </row>
    <row r="32" spans="1:7" ht="12.75">
      <c r="A32" s="32" t="s">
        <v>877</v>
      </c>
      <c r="B32" s="141" t="s">
        <v>849</v>
      </c>
      <c r="C32" s="137">
        <v>0</v>
      </c>
      <c r="D32" s="142">
        <v>0</v>
      </c>
      <c r="E32" s="134" t="s">
        <v>127</v>
      </c>
      <c r="F32" s="28" t="s">
        <v>850</v>
      </c>
      <c r="G32" s="21"/>
    </row>
    <row r="33" spans="1:6" ht="12.75">
      <c r="A33" s="32" t="s">
        <v>878</v>
      </c>
      <c r="B33" s="141" t="s">
        <v>849</v>
      </c>
      <c r="C33" s="137">
        <v>0.011</v>
      </c>
      <c r="D33" s="142">
        <v>21</v>
      </c>
      <c r="E33" s="134" t="s">
        <v>127</v>
      </c>
      <c r="F33" s="28" t="s">
        <v>850</v>
      </c>
    </row>
    <row r="34" spans="1:6" ht="12.75">
      <c r="A34" s="32" t="s">
        <v>879</v>
      </c>
      <c r="B34" s="141" t="s">
        <v>849</v>
      </c>
      <c r="C34" s="137" t="s">
        <v>849</v>
      </c>
      <c r="D34" s="142" t="s">
        <v>849</v>
      </c>
      <c r="E34" s="134" t="s">
        <v>127</v>
      </c>
      <c r="F34" s="28" t="s">
        <v>850</v>
      </c>
    </row>
    <row r="35" spans="1:6" ht="12.75">
      <c r="A35" s="32" t="s">
        <v>880</v>
      </c>
      <c r="B35" s="141">
        <v>69.532</v>
      </c>
      <c r="C35" s="137">
        <v>0.003</v>
      </c>
      <c r="D35" s="142">
        <v>3</v>
      </c>
      <c r="E35" s="134" t="s">
        <v>127</v>
      </c>
      <c r="F35" s="28" t="s">
        <v>859</v>
      </c>
    </row>
    <row r="36" spans="1:6" ht="12.75">
      <c r="A36" s="32" t="s">
        <v>881</v>
      </c>
      <c r="B36" s="141" t="s">
        <v>849</v>
      </c>
      <c r="C36" s="137">
        <v>0</v>
      </c>
      <c r="D36" s="142">
        <v>1</v>
      </c>
      <c r="E36" s="134" t="s">
        <v>127</v>
      </c>
      <c r="F36" s="28" t="s">
        <v>862</v>
      </c>
    </row>
    <row r="37" spans="1:6" ht="12.75">
      <c r="A37" s="32" t="s">
        <v>882</v>
      </c>
      <c r="B37" s="141">
        <v>0.019</v>
      </c>
      <c r="C37" s="137" t="s">
        <v>849</v>
      </c>
      <c r="D37" s="142" t="s">
        <v>849</v>
      </c>
      <c r="E37" s="134" t="s">
        <v>88</v>
      </c>
      <c r="F37" s="28" t="s">
        <v>856</v>
      </c>
    </row>
    <row r="38" spans="1:6" ht="12.75">
      <c r="A38" s="32" t="s">
        <v>883</v>
      </c>
      <c r="B38" s="141">
        <v>6.208</v>
      </c>
      <c r="C38" s="137" t="s">
        <v>849</v>
      </c>
      <c r="D38" s="142" t="s">
        <v>849</v>
      </c>
      <c r="E38" s="134" t="s">
        <v>127</v>
      </c>
      <c r="F38" s="28" t="s">
        <v>850</v>
      </c>
    </row>
    <row r="39" spans="1:6" ht="12.75">
      <c r="A39" s="32" t="s">
        <v>884</v>
      </c>
      <c r="B39" s="141" t="s">
        <v>849</v>
      </c>
      <c r="C39" s="137" t="s">
        <v>849</v>
      </c>
      <c r="D39" s="142" t="s">
        <v>849</v>
      </c>
      <c r="E39" s="134" t="s">
        <v>127</v>
      </c>
      <c r="F39" s="28" t="s">
        <v>850</v>
      </c>
    </row>
    <row r="40" spans="1:6" ht="12.75">
      <c r="A40" s="32" t="s">
        <v>96</v>
      </c>
      <c r="B40" s="141">
        <v>156.247</v>
      </c>
      <c r="C40" s="137">
        <v>102.82</v>
      </c>
      <c r="D40" s="142">
        <v>226346</v>
      </c>
      <c r="E40" s="134" t="s">
        <v>88</v>
      </c>
      <c r="F40" s="28" t="s">
        <v>862</v>
      </c>
    </row>
    <row r="41" spans="1:6" ht="12.75">
      <c r="A41" s="32" t="s">
        <v>841</v>
      </c>
      <c r="B41" s="141">
        <v>217</v>
      </c>
      <c r="C41" s="137">
        <v>0</v>
      </c>
      <c r="D41" s="142">
        <v>6</v>
      </c>
      <c r="E41" s="134" t="s">
        <v>127</v>
      </c>
      <c r="F41" s="28" t="s">
        <v>852</v>
      </c>
    </row>
    <row r="42" spans="1:6" ht="12.75">
      <c r="A42" s="32" t="s">
        <v>840</v>
      </c>
      <c r="B42" s="141">
        <v>215.095</v>
      </c>
      <c r="C42" s="137">
        <v>0.123</v>
      </c>
      <c r="D42" s="142">
        <v>172</v>
      </c>
      <c r="E42" s="134" t="s">
        <v>127</v>
      </c>
      <c r="F42" s="28" t="s">
        <v>852</v>
      </c>
    </row>
    <row r="43" spans="1:6" ht="12.75">
      <c r="A43" s="32" t="s">
        <v>885</v>
      </c>
      <c r="B43" s="141" t="s">
        <v>849</v>
      </c>
      <c r="C43" s="137" t="s">
        <v>849</v>
      </c>
      <c r="D43" s="142" t="s">
        <v>849</v>
      </c>
      <c r="E43" s="134" t="s">
        <v>127</v>
      </c>
      <c r="F43" s="28" t="s">
        <v>850</v>
      </c>
    </row>
    <row r="44" spans="1:6" ht="12.75">
      <c r="A44" s="32" t="s">
        <v>886</v>
      </c>
      <c r="B44" s="141">
        <v>8.1</v>
      </c>
      <c r="C44" s="137">
        <v>0</v>
      </c>
      <c r="D44" s="142">
        <v>0</v>
      </c>
      <c r="E44" s="134" t="s">
        <v>127</v>
      </c>
      <c r="F44" s="28" t="s">
        <v>850</v>
      </c>
    </row>
    <row r="45" spans="1:6" ht="12.75">
      <c r="A45" s="32" t="s">
        <v>887</v>
      </c>
      <c r="B45" s="141">
        <v>26.959</v>
      </c>
      <c r="C45" s="137">
        <v>0.193</v>
      </c>
      <c r="D45" s="142">
        <v>124</v>
      </c>
      <c r="E45" s="134" t="s">
        <v>127</v>
      </c>
      <c r="F45" s="28" t="s">
        <v>852</v>
      </c>
    </row>
    <row r="46" spans="1:6" ht="12.75">
      <c r="A46" s="32" t="s">
        <v>888</v>
      </c>
      <c r="B46" s="141" t="s">
        <v>849</v>
      </c>
      <c r="C46" s="137" t="s">
        <v>849</v>
      </c>
      <c r="D46" s="142" t="s">
        <v>849</v>
      </c>
      <c r="E46" s="134" t="s">
        <v>127</v>
      </c>
      <c r="F46" s="28" t="s">
        <v>856</v>
      </c>
    </row>
    <row r="47" spans="1:6" ht="12.75">
      <c r="A47" s="32" t="s">
        <v>889</v>
      </c>
      <c r="B47" s="141">
        <v>3.697</v>
      </c>
      <c r="C47" s="137">
        <v>0</v>
      </c>
      <c r="D47" s="142">
        <v>0</v>
      </c>
      <c r="E47" s="134" t="s">
        <v>127</v>
      </c>
      <c r="F47" s="28" t="s">
        <v>852</v>
      </c>
    </row>
    <row r="48" spans="1:6" ht="12.75">
      <c r="A48" s="32" t="s">
        <v>890</v>
      </c>
      <c r="B48" s="141">
        <v>1.165</v>
      </c>
      <c r="C48" s="137">
        <v>0</v>
      </c>
      <c r="D48" s="142">
        <v>0</v>
      </c>
      <c r="E48" s="134" t="s">
        <v>127</v>
      </c>
      <c r="F48" s="28" t="s">
        <v>856</v>
      </c>
    </row>
    <row r="49" spans="1:6" ht="12.75">
      <c r="A49" s="32" t="s">
        <v>891</v>
      </c>
      <c r="B49" s="141" t="s">
        <v>849</v>
      </c>
      <c r="C49" s="137">
        <v>0.099</v>
      </c>
      <c r="D49" s="142">
        <v>312</v>
      </c>
      <c r="E49" s="134" t="s">
        <v>127</v>
      </c>
      <c r="F49" s="28" t="s">
        <v>862</v>
      </c>
    </row>
    <row r="50" spans="1:6" ht="12.75">
      <c r="A50" s="32" t="s">
        <v>892</v>
      </c>
      <c r="B50" s="141">
        <v>31</v>
      </c>
      <c r="C50" s="137">
        <v>0.009</v>
      </c>
      <c r="D50" s="142">
        <v>4</v>
      </c>
      <c r="E50" s="134" t="s">
        <v>127</v>
      </c>
      <c r="F50" s="28" t="s">
        <v>859</v>
      </c>
    </row>
    <row r="51" spans="1:6" ht="12.75">
      <c r="A51" s="32" t="s">
        <v>893</v>
      </c>
      <c r="B51" s="141">
        <v>67.933</v>
      </c>
      <c r="C51" s="137" t="s">
        <v>849</v>
      </c>
      <c r="D51" s="142" t="s">
        <v>849</v>
      </c>
      <c r="E51" s="134" t="s">
        <v>127</v>
      </c>
      <c r="F51" s="28" t="s">
        <v>859</v>
      </c>
    </row>
    <row r="52" spans="1:6" ht="12.75">
      <c r="A52" s="32" t="s">
        <v>894</v>
      </c>
      <c r="B52" s="141" t="s">
        <v>849</v>
      </c>
      <c r="C52" s="137">
        <v>0.563</v>
      </c>
      <c r="D52" s="142">
        <v>977</v>
      </c>
      <c r="E52" s="134" t="s">
        <v>127</v>
      </c>
      <c r="F52" s="28" t="s">
        <v>862</v>
      </c>
    </row>
    <row r="53" spans="1:6" ht="12.75">
      <c r="A53" s="32" t="s">
        <v>895</v>
      </c>
      <c r="B53" s="141" t="s">
        <v>849</v>
      </c>
      <c r="C53" s="137" t="s">
        <v>849</v>
      </c>
      <c r="D53" s="142" t="s">
        <v>849</v>
      </c>
      <c r="E53" s="134" t="s">
        <v>127</v>
      </c>
      <c r="F53" s="28" t="s">
        <v>859</v>
      </c>
    </row>
    <row r="54" spans="1:6" ht="12.75">
      <c r="A54" s="32" t="s">
        <v>97</v>
      </c>
      <c r="B54" s="141">
        <v>0.358</v>
      </c>
      <c r="C54" s="137">
        <v>0.16</v>
      </c>
      <c r="D54" s="142">
        <v>94</v>
      </c>
      <c r="E54" s="134" t="s">
        <v>88</v>
      </c>
      <c r="F54" s="28" t="s">
        <v>852</v>
      </c>
    </row>
    <row r="55" spans="1:6" ht="12.75">
      <c r="A55" s="32" t="s">
        <v>844</v>
      </c>
      <c r="B55" s="141">
        <v>295.08074</v>
      </c>
      <c r="C55" s="137">
        <v>19.877</v>
      </c>
      <c r="D55" s="142">
        <v>23936</v>
      </c>
      <c r="E55" s="134" t="s">
        <v>88</v>
      </c>
      <c r="F55" s="28" t="s">
        <v>852</v>
      </c>
    </row>
    <row r="56" spans="1:6" ht="12.75">
      <c r="A56" s="32" t="s">
        <v>896</v>
      </c>
      <c r="B56" s="141">
        <v>27.39</v>
      </c>
      <c r="C56" s="137">
        <v>7.105</v>
      </c>
      <c r="D56" s="142">
        <v>459</v>
      </c>
      <c r="E56" s="134" t="s">
        <v>127</v>
      </c>
      <c r="F56" s="28" t="s">
        <v>852</v>
      </c>
    </row>
    <row r="57" spans="1:6" ht="12.75">
      <c r="A57" s="32" t="s">
        <v>897</v>
      </c>
      <c r="B57" s="141" t="s">
        <v>849</v>
      </c>
      <c r="C57" s="137">
        <v>0.026</v>
      </c>
      <c r="D57" s="142">
        <v>28</v>
      </c>
      <c r="E57" s="134" t="s">
        <v>127</v>
      </c>
      <c r="F57" s="28" t="s">
        <v>859</v>
      </c>
    </row>
    <row r="58" spans="1:6" ht="12.75">
      <c r="A58" s="32" t="s">
        <v>898</v>
      </c>
      <c r="B58" s="141">
        <v>2.887</v>
      </c>
      <c r="C58" s="137">
        <v>0</v>
      </c>
      <c r="D58" s="142">
        <v>0</v>
      </c>
      <c r="E58" s="134" t="s">
        <v>127</v>
      </c>
      <c r="F58" s="28" t="s">
        <v>859</v>
      </c>
    </row>
    <row r="59" spans="1:6" ht="12.75">
      <c r="A59" s="32" t="s">
        <v>899</v>
      </c>
      <c r="B59" s="141" t="s">
        <v>849</v>
      </c>
      <c r="C59" s="137" t="s">
        <v>849</v>
      </c>
      <c r="D59" s="142" t="s">
        <v>849</v>
      </c>
      <c r="E59" s="134" t="s">
        <v>127</v>
      </c>
      <c r="F59" s="28" t="s">
        <v>856</v>
      </c>
    </row>
    <row r="60" spans="1:6" ht="12.75">
      <c r="A60" s="32" t="s">
        <v>900</v>
      </c>
      <c r="B60" s="141" t="s">
        <v>849</v>
      </c>
      <c r="C60" s="137">
        <v>0</v>
      </c>
      <c r="D60" s="142">
        <v>1</v>
      </c>
      <c r="E60" s="134" t="s">
        <v>127</v>
      </c>
      <c r="F60" s="28" t="s">
        <v>862</v>
      </c>
    </row>
    <row r="61" spans="1:6" ht="12.75">
      <c r="A61" s="32" t="s">
        <v>901</v>
      </c>
      <c r="B61" s="141">
        <v>73.097</v>
      </c>
      <c r="C61" s="137">
        <v>0.01</v>
      </c>
      <c r="D61" s="142">
        <v>3</v>
      </c>
      <c r="E61" s="134" t="s">
        <v>127</v>
      </c>
      <c r="F61" s="28" t="s">
        <v>850</v>
      </c>
    </row>
    <row r="62" spans="1:6" ht="12.75">
      <c r="A62" s="32" t="s">
        <v>902</v>
      </c>
      <c r="B62" s="141" t="s">
        <v>849</v>
      </c>
      <c r="C62" s="137">
        <v>0</v>
      </c>
      <c r="D62" s="142">
        <v>0</v>
      </c>
      <c r="E62" s="134" t="s">
        <v>127</v>
      </c>
      <c r="F62" s="28" t="s">
        <v>852</v>
      </c>
    </row>
    <row r="63" spans="1:6" ht="12.75">
      <c r="A63" s="32" t="s">
        <v>903</v>
      </c>
      <c r="B63" s="141" t="s">
        <v>849</v>
      </c>
      <c r="C63" s="137">
        <v>0</v>
      </c>
      <c r="D63" s="142">
        <v>0</v>
      </c>
      <c r="E63" s="134" t="s">
        <v>127</v>
      </c>
      <c r="F63" s="28" t="s">
        <v>862</v>
      </c>
    </row>
    <row r="64" spans="1:6" ht="12.75">
      <c r="A64" s="32" t="s">
        <v>846</v>
      </c>
      <c r="B64" s="141">
        <v>0.013</v>
      </c>
      <c r="C64" s="137">
        <v>12.64</v>
      </c>
      <c r="D64" s="142">
        <v>31396</v>
      </c>
      <c r="E64" s="134" t="s">
        <v>127</v>
      </c>
      <c r="F64" s="28" t="s">
        <v>862</v>
      </c>
    </row>
    <row r="65" spans="1:6" ht="12.75">
      <c r="A65" s="32" t="s">
        <v>904</v>
      </c>
      <c r="B65" s="141">
        <v>0.1</v>
      </c>
      <c r="C65" s="137">
        <v>0</v>
      </c>
      <c r="D65" s="142">
        <v>0</v>
      </c>
      <c r="E65" s="134" t="s">
        <v>127</v>
      </c>
      <c r="F65" s="28" t="s">
        <v>856</v>
      </c>
    </row>
    <row r="66" spans="1:6" ht="12.75">
      <c r="A66" s="32" t="s">
        <v>905</v>
      </c>
      <c r="B66" s="141" t="s">
        <v>849</v>
      </c>
      <c r="C66" s="137" t="s">
        <v>849</v>
      </c>
      <c r="D66" s="142" t="s">
        <v>849</v>
      </c>
      <c r="E66" s="134" t="s">
        <v>127</v>
      </c>
      <c r="F66" s="28" t="s">
        <v>852</v>
      </c>
    </row>
    <row r="67" spans="1:6" ht="12.75">
      <c r="A67" s="32" t="s">
        <v>906</v>
      </c>
      <c r="B67" s="141" t="s">
        <v>849</v>
      </c>
      <c r="C67" s="137" t="s">
        <v>849</v>
      </c>
      <c r="D67" s="142" t="s">
        <v>849</v>
      </c>
      <c r="E67" s="134" t="s">
        <v>127</v>
      </c>
      <c r="F67" s="28" t="s">
        <v>850</v>
      </c>
    </row>
    <row r="68" spans="1:6" ht="12.75">
      <c r="A68" s="32" t="s">
        <v>907</v>
      </c>
      <c r="B68" s="141" t="s">
        <v>849</v>
      </c>
      <c r="C68" s="137" t="s">
        <v>849</v>
      </c>
      <c r="D68" s="142" t="s">
        <v>849</v>
      </c>
      <c r="E68" s="134" t="s">
        <v>127</v>
      </c>
      <c r="F68" s="28" t="s">
        <v>859</v>
      </c>
    </row>
    <row r="69" spans="1:6" ht="12.75">
      <c r="A69" s="32" t="s">
        <v>908</v>
      </c>
      <c r="B69" s="141" t="s">
        <v>849</v>
      </c>
      <c r="C69" s="137">
        <v>5.428</v>
      </c>
      <c r="D69" s="142">
        <v>14620</v>
      </c>
      <c r="E69" s="134" t="s">
        <v>127</v>
      </c>
      <c r="F69" s="28" t="s">
        <v>862</v>
      </c>
    </row>
    <row r="70" spans="1:6" ht="12.75">
      <c r="A70" s="32" t="s">
        <v>909</v>
      </c>
      <c r="B70" s="141">
        <v>8.5</v>
      </c>
      <c r="C70" s="137">
        <v>0</v>
      </c>
      <c r="D70" s="142">
        <v>0</v>
      </c>
      <c r="E70" s="134" t="s">
        <v>127</v>
      </c>
      <c r="F70" s="28" t="s">
        <v>859</v>
      </c>
    </row>
    <row r="71" spans="1:6" ht="12.75">
      <c r="A71" s="32" t="s">
        <v>910</v>
      </c>
      <c r="B71" s="141">
        <v>1.4</v>
      </c>
      <c r="C71" s="137">
        <v>0.402</v>
      </c>
      <c r="D71" s="142">
        <v>683</v>
      </c>
      <c r="E71" s="134" t="s">
        <v>127</v>
      </c>
      <c r="F71" s="28" t="s">
        <v>862</v>
      </c>
    </row>
    <row r="72" spans="1:6" ht="12.75">
      <c r="A72" s="32" t="s">
        <v>99</v>
      </c>
      <c r="B72" s="141">
        <v>1.519</v>
      </c>
      <c r="C72" s="137">
        <v>0.003</v>
      </c>
      <c r="D72" s="142">
        <v>4</v>
      </c>
      <c r="E72" s="134" t="s">
        <v>88</v>
      </c>
      <c r="F72" s="28" t="s">
        <v>852</v>
      </c>
    </row>
    <row r="73" spans="1:6" ht="12.75">
      <c r="A73" s="32" t="s">
        <v>100</v>
      </c>
      <c r="B73" s="141">
        <v>0.188</v>
      </c>
      <c r="C73" s="137" t="s">
        <v>849</v>
      </c>
      <c r="D73" s="142" t="s">
        <v>849</v>
      </c>
      <c r="E73" s="134" t="s">
        <v>88</v>
      </c>
      <c r="F73" s="28" t="s">
        <v>862</v>
      </c>
    </row>
    <row r="74" spans="1:6" ht="12.75">
      <c r="A74" s="32" t="s">
        <v>911</v>
      </c>
      <c r="B74" s="141">
        <v>91.457</v>
      </c>
      <c r="C74" s="137">
        <v>1.6</v>
      </c>
      <c r="D74" s="142">
        <v>535</v>
      </c>
      <c r="E74" s="134" t="s">
        <v>127</v>
      </c>
      <c r="F74" s="28" t="s">
        <v>859</v>
      </c>
    </row>
    <row r="75" spans="1:6" ht="12.75">
      <c r="A75" s="32" t="s">
        <v>912</v>
      </c>
      <c r="B75" s="141" t="s">
        <v>849</v>
      </c>
      <c r="C75" s="137" t="s">
        <v>849</v>
      </c>
      <c r="D75" s="142" t="s">
        <v>849</v>
      </c>
      <c r="E75" s="134" t="s">
        <v>127</v>
      </c>
      <c r="F75" s="28" t="s">
        <v>850</v>
      </c>
    </row>
    <row r="76" spans="1:6" ht="12.75">
      <c r="A76" s="32" t="s">
        <v>913</v>
      </c>
      <c r="B76" s="141" t="s">
        <v>849</v>
      </c>
      <c r="C76" s="137" t="s">
        <v>849</v>
      </c>
      <c r="D76" s="142" t="s">
        <v>849</v>
      </c>
      <c r="E76" s="134" t="s">
        <v>127</v>
      </c>
      <c r="F76" s="28" t="s">
        <v>850</v>
      </c>
    </row>
    <row r="77" spans="1:6" ht="12.75">
      <c r="A77" s="32" t="s">
        <v>914</v>
      </c>
      <c r="B77" s="141">
        <v>0.197</v>
      </c>
      <c r="C77" s="137">
        <v>0.008</v>
      </c>
      <c r="D77" s="142">
        <v>2</v>
      </c>
      <c r="E77" s="134" t="s">
        <v>127</v>
      </c>
      <c r="F77" s="28" t="s">
        <v>859</v>
      </c>
    </row>
    <row r="78" spans="1:6" ht="12.75">
      <c r="A78" s="32" t="s">
        <v>101</v>
      </c>
      <c r="B78" s="141">
        <v>51.676</v>
      </c>
      <c r="C78" s="137">
        <v>0</v>
      </c>
      <c r="D78" s="142">
        <v>0</v>
      </c>
      <c r="E78" s="134" t="s">
        <v>88</v>
      </c>
      <c r="F78" s="28" t="s">
        <v>850</v>
      </c>
    </row>
    <row r="79" spans="1:6" ht="12.75">
      <c r="A79" s="32" t="s">
        <v>915</v>
      </c>
      <c r="B79" s="141">
        <v>2.008</v>
      </c>
      <c r="C79" s="137">
        <v>0.078</v>
      </c>
      <c r="D79" s="142">
        <v>46</v>
      </c>
      <c r="E79" s="134" t="s">
        <v>127</v>
      </c>
      <c r="F79" s="28" t="s">
        <v>859</v>
      </c>
    </row>
    <row r="80" spans="1:6" ht="12.75">
      <c r="A80" s="32" t="s">
        <v>916</v>
      </c>
      <c r="B80" s="141" t="s">
        <v>849</v>
      </c>
      <c r="C80" s="137">
        <v>0</v>
      </c>
      <c r="D80" s="142">
        <v>2</v>
      </c>
      <c r="E80" s="134" t="s">
        <v>127</v>
      </c>
      <c r="F80" s="28" t="s">
        <v>856</v>
      </c>
    </row>
    <row r="81" spans="1:6" ht="12.75">
      <c r="A81" s="32" t="s">
        <v>917</v>
      </c>
      <c r="B81" s="141" t="s">
        <v>849</v>
      </c>
      <c r="C81" s="137">
        <v>0.046</v>
      </c>
      <c r="D81" s="142">
        <v>40</v>
      </c>
      <c r="E81" s="134" t="s">
        <v>127</v>
      </c>
      <c r="F81" s="28" t="s">
        <v>852</v>
      </c>
    </row>
    <row r="82" spans="1:6" ht="12.75">
      <c r="A82" s="32" t="s">
        <v>918</v>
      </c>
      <c r="B82" s="141" t="s">
        <v>849</v>
      </c>
      <c r="C82" s="137">
        <v>0</v>
      </c>
      <c r="D82" s="142">
        <v>0</v>
      </c>
      <c r="E82" s="134" t="s">
        <v>127</v>
      </c>
      <c r="F82" s="28" t="s">
        <v>862</v>
      </c>
    </row>
    <row r="83" spans="1:6" ht="12.75">
      <c r="A83" s="32" t="s">
        <v>919</v>
      </c>
      <c r="B83" s="141" t="s">
        <v>849</v>
      </c>
      <c r="C83" s="137">
        <v>0</v>
      </c>
      <c r="D83" s="142">
        <v>0</v>
      </c>
      <c r="E83" s="134" t="s">
        <v>127</v>
      </c>
      <c r="F83" s="28" t="s">
        <v>859</v>
      </c>
    </row>
    <row r="84" spans="1:6" ht="12.75">
      <c r="A84" s="32" t="s">
        <v>843</v>
      </c>
      <c r="B84" s="141">
        <v>275.953</v>
      </c>
      <c r="C84" s="137">
        <v>0.12</v>
      </c>
      <c r="D84" s="142">
        <v>79</v>
      </c>
      <c r="E84" s="134" t="s">
        <v>127</v>
      </c>
      <c r="F84" s="28" t="s">
        <v>859</v>
      </c>
    </row>
    <row r="85" spans="1:6" ht="12.75">
      <c r="A85" s="32" t="s">
        <v>920</v>
      </c>
      <c r="B85" s="141" t="s">
        <v>849</v>
      </c>
      <c r="C85" s="137" t="s">
        <v>849</v>
      </c>
      <c r="D85" s="142" t="s">
        <v>849</v>
      </c>
      <c r="E85" s="134" t="s">
        <v>127</v>
      </c>
      <c r="F85" s="28" t="s">
        <v>852</v>
      </c>
    </row>
    <row r="86" spans="1:6" ht="12.75">
      <c r="A86" s="32" t="s">
        <v>921</v>
      </c>
      <c r="B86" s="141" t="s">
        <v>849</v>
      </c>
      <c r="C86" s="137" t="s">
        <v>849</v>
      </c>
      <c r="D86" s="142" t="s">
        <v>849</v>
      </c>
      <c r="E86" s="134" t="s">
        <v>127</v>
      </c>
      <c r="F86" s="28" t="s">
        <v>852</v>
      </c>
    </row>
    <row r="87" spans="1:6" ht="12.75">
      <c r="A87" s="32" t="s">
        <v>922</v>
      </c>
      <c r="B87" s="141" t="s">
        <v>849</v>
      </c>
      <c r="C87" s="137">
        <v>0.006</v>
      </c>
      <c r="D87" s="142">
        <v>17</v>
      </c>
      <c r="E87" s="134" t="s">
        <v>127</v>
      </c>
      <c r="F87" s="28" t="s">
        <v>862</v>
      </c>
    </row>
    <row r="88" spans="1:6" ht="12.75">
      <c r="A88" s="32" t="s">
        <v>102</v>
      </c>
      <c r="B88" s="141">
        <v>75.287</v>
      </c>
      <c r="C88" s="137">
        <v>35.744</v>
      </c>
      <c r="D88" s="142">
        <v>71487</v>
      </c>
      <c r="E88" s="134" t="s">
        <v>88</v>
      </c>
      <c r="F88" s="28" t="s">
        <v>862</v>
      </c>
    </row>
    <row r="89" spans="1:6" ht="12.75">
      <c r="A89" s="32" t="s">
        <v>845</v>
      </c>
      <c r="B89" s="141" t="s">
        <v>849</v>
      </c>
      <c r="C89" s="137">
        <v>9.982</v>
      </c>
      <c r="D89" s="142">
        <v>19637</v>
      </c>
      <c r="E89" s="134" t="s">
        <v>127</v>
      </c>
      <c r="F89" s="28" t="s">
        <v>862</v>
      </c>
    </row>
    <row r="90" spans="1:6" ht="12.75">
      <c r="A90" s="32" t="s">
        <v>104</v>
      </c>
      <c r="B90" s="141">
        <v>2.451</v>
      </c>
      <c r="C90" s="137">
        <v>0.048</v>
      </c>
      <c r="D90" s="142">
        <v>91</v>
      </c>
      <c r="E90" s="134" t="s">
        <v>88</v>
      </c>
      <c r="F90" s="28" t="s">
        <v>852</v>
      </c>
    </row>
    <row r="91" spans="1:6" ht="12.75">
      <c r="A91" s="32" t="s">
        <v>923</v>
      </c>
      <c r="B91" s="141" t="s">
        <v>849</v>
      </c>
      <c r="C91" s="137" t="s">
        <v>849</v>
      </c>
      <c r="D91" s="142" t="s">
        <v>849</v>
      </c>
      <c r="E91" s="134" t="s">
        <v>127</v>
      </c>
      <c r="F91" s="28" t="s">
        <v>862</v>
      </c>
    </row>
    <row r="92" spans="1:6" ht="12.75">
      <c r="A92" s="32" t="s">
        <v>924</v>
      </c>
      <c r="B92" s="141" t="s">
        <v>849</v>
      </c>
      <c r="C92" s="137">
        <v>0.002</v>
      </c>
      <c r="D92" s="142">
        <v>2</v>
      </c>
      <c r="E92" s="134" t="s">
        <v>127</v>
      </c>
      <c r="F92" s="28" t="s">
        <v>852</v>
      </c>
    </row>
    <row r="93" spans="1:6" ht="12.75">
      <c r="A93" s="32" t="s">
        <v>925</v>
      </c>
      <c r="B93" s="141" t="s">
        <v>849</v>
      </c>
      <c r="C93" s="137" t="s">
        <v>849</v>
      </c>
      <c r="D93" s="142" t="s">
        <v>849</v>
      </c>
      <c r="E93" s="134" t="s">
        <v>127</v>
      </c>
      <c r="F93" s="28" t="s">
        <v>852</v>
      </c>
    </row>
    <row r="94" spans="1:6" ht="12.75">
      <c r="A94" s="32" t="s">
        <v>839</v>
      </c>
      <c r="B94" s="141">
        <v>201.478</v>
      </c>
      <c r="C94" s="137" t="s">
        <v>849</v>
      </c>
      <c r="D94" s="142" t="s">
        <v>849</v>
      </c>
      <c r="E94" s="134" t="s">
        <v>127</v>
      </c>
      <c r="F94" s="28" t="s">
        <v>850</v>
      </c>
    </row>
    <row r="95" spans="1:6" ht="12.75">
      <c r="A95" s="32" t="s">
        <v>926</v>
      </c>
      <c r="B95" s="141" t="s">
        <v>849</v>
      </c>
      <c r="C95" s="137" t="s">
        <v>849</v>
      </c>
      <c r="D95" s="142" t="s">
        <v>849</v>
      </c>
      <c r="E95" s="134" t="s">
        <v>127</v>
      </c>
      <c r="F95" s="28" t="s">
        <v>859</v>
      </c>
    </row>
    <row r="96" spans="1:6" ht="12.75">
      <c r="A96" s="32" t="s">
        <v>927</v>
      </c>
      <c r="B96" s="141" t="s">
        <v>849</v>
      </c>
      <c r="C96" s="137">
        <v>0</v>
      </c>
      <c r="D96" s="142">
        <v>0</v>
      </c>
      <c r="E96" s="134" t="s">
        <v>127</v>
      </c>
      <c r="F96" s="28" t="s">
        <v>856</v>
      </c>
    </row>
    <row r="97" spans="1:6" ht="12.75">
      <c r="A97" s="32" t="s">
        <v>928</v>
      </c>
      <c r="B97" s="141" t="s">
        <v>849</v>
      </c>
      <c r="C97" s="137" t="s">
        <v>849</v>
      </c>
      <c r="D97" s="142" t="s">
        <v>849</v>
      </c>
      <c r="E97" s="134" t="s">
        <v>127</v>
      </c>
      <c r="F97" s="28" t="s">
        <v>850</v>
      </c>
    </row>
    <row r="98" spans="1:6" ht="12.75">
      <c r="A98" s="32" t="s">
        <v>929</v>
      </c>
      <c r="B98" s="141" t="s">
        <v>849</v>
      </c>
      <c r="C98" s="137" t="s">
        <v>849</v>
      </c>
      <c r="D98" s="142" t="s">
        <v>849</v>
      </c>
      <c r="E98" s="134" t="s">
        <v>127</v>
      </c>
      <c r="F98" s="28" t="s">
        <v>859</v>
      </c>
    </row>
    <row r="99" spans="1:6" ht="12.75">
      <c r="A99" s="32" t="s">
        <v>930</v>
      </c>
      <c r="B99" s="141" t="s">
        <v>849</v>
      </c>
      <c r="C99" s="137">
        <v>0.771</v>
      </c>
      <c r="D99" s="142">
        <v>623</v>
      </c>
      <c r="E99" s="134" t="s">
        <v>127</v>
      </c>
      <c r="F99" s="28" t="s">
        <v>856</v>
      </c>
    </row>
    <row r="100" spans="1:6" ht="12.75">
      <c r="A100" s="32" t="s">
        <v>931</v>
      </c>
      <c r="B100" s="141">
        <v>8.2</v>
      </c>
      <c r="C100" s="137">
        <v>0.618</v>
      </c>
      <c r="D100" s="142">
        <v>349</v>
      </c>
      <c r="E100" s="134" t="s">
        <v>127</v>
      </c>
      <c r="F100" s="28" t="s">
        <v>852</v>
      </c>
    </row>
    <row r="101" spans="1:6" ht="12.75">
      <c r="A101" s="32" t="s">
        <v>932</v>
      </c>
      <c r="B101" s="141" t="s">
        <v>849</v>
      </c>
      <c r="C101" s="137" t="s">
        <v>849</v>
      </c>
      <c r="D101" s="142" t="s">
        <v>849</v>
      </c>
      <c r="E101" s="134" t="s">
        <v>127</v>
      </c>
      <c r="F101" s="28" t="s">
        <v>859</v>
      </c>
    </row>
    <row r="102" spans="1:6" ht="12.75">
      <c r="A102" s="32" t="s">
        <v>933</v>
      </c>
      <c r="B102" s="141" t="s">
        <v>849</v>
      </c>
      <c r="C102" s="137" t="s">
        <v>849</v>
      </c>
      <c r="D102" s="142" t="s">
        <v>849</v>
      </c>
      <c r="E102" s="134" t="s">
        <v>127</v>
      </c>
      <c r="F102" s="28" t="s">
        <v>850</v>
      </c>
    </row>
    <row r="103" spans="1:6" ht="12.75">
      <c r="A103" s="32" t="s">
        <v>934</v>
      </c>
      <c r="B103" s="141" t="s">
        <v>849</v>
      </c>
      <c r="C103" s="137" t="s">
        <v>849</v>
      </c>
      <c r="D103" s="142" t="s">
        <v>849</v>
      </c>
      <c r="E103" s="134" t="s">
        <v>127</v>
      </c>
      <c r="F103" s="28" t="s">
        <v>852</v>
      </c>
    </row>
    <row r="104" spans="1:6" ht="12.75">
      <c r="A104" s="32" t="s">
        <v>935</v>
      </c>
      <c r="B104" s="141" t="s">
        <v>849</v>
      </c>
      <c r="C104" s="137" t="s">
        <v>849</v>
      </c>
      <c r="D104" s="142" t="s">
        <v>849</v>
      </c>
      <c r="E104" s="134" t="s">
        <v>127</v>
      </c>
      <c r="F104" s="28" t="s">
        <v>856</v>
      </c>
    </row>
    <row r="105" spans="1:6" ht="12.75">
      <c r="A105" s="32" t="s">
        <v>936</v>
      </c>
      <c r="B105" s="141" t="s">
        <v>849</v>
      </c>
      <c r="C105" s="137">
        <v>3.858</v>
      </c>
      <c r="D105" s="142">
        <v>10884</v>
      </c>
      <c r="E105" s="134" t="s">
        <v>127</v>
      </c>
      <c r="F105" s="28" t="s">
        <v>856</v>
      </c>
    </row>
    <row r="106" spans="1:6" ht="12.75">
      <c r="A106" s="32" t="s">
        <v>937</v>
      </c>
      <c r="B106" s="141" t="s">
        <v>849</v>
      </c>
      <c r="C106" s="137">
        <v>0.029</v>
      </c>
      <c r="D106" s="142">
        <v>152</v>
      </c>
      <c r="E106" s="134" t="s">
        <v>127</v>
      </c>
      <c r="F106" s="28" t="s">
        <v>862</v>
      </c>
    </row>
    <row r="107" spans="1:6" ht="12.75">
      <c r="A107" s="32" t="s">
        <v>938</v>
      </c>
      <c r="B107" s="141" t="s">
        <v>849</v>
      </c>
      <c r="C107" s="137">
        <v>0</v>
      </c>
      <c r="D107" s="142">
        <v>0</v>
      </c>
      <c r="E107" s="134" t="s">
        <v>127</v>
      </c>
      <c r="F107" s="28" t="s">
        <v>856</v>
      </c>
    </row>
    <row r="108" spans="1:6" ht="12.75">
      <c r="A108" s="32" t="s">
        <v>939</v>
      </c>
      <c r="B108" s="141" t="s">
        <v>849</v>
      </c>
      <c r="C108" s="137" t="s">
        <v>849</v>
      </c>
      <c r="D108" s="142" t="s">
        <v>849</v>
      </c>
      <c r="E108" s="134" t="s">
        <v>127</v>
      </c>
      <c r="F108" s="28" t="s">
        <v>852</v>
      </c>
    </row>
    <row r="109" spans="1:6" ht="12.75">
      <c r="A109" s="32" t="s">
        <v>940</v>
      </c>
      <c r="B109" s="141">
        <v>25.632</v>
      </c>
      <c r="C109" s="137">
        <v>0</v>
      </c>
      <c r="D109" s="142">
        <v>0</v>
      </c>
      <c r="E109" s="134" t="s">
        <v>127</v>
      </c>
      <c r="F109" s="28" t="s">
        <v>850</v>
      </c>
    </row>
    <row r="110" spans="1:6" ht="12.75">
      <c r="A110" s="32" t="s">
        <v>941</v>
      </c>
      <c r="B110" s="141" t="s">
        <v>849</v>
      </c>
      <c r="C110" s="137" t="s">
        <v>849</v>
      </c>
      <c r="D110" s="142" t="s">
        <v>849</v>
      </c>
      <c r="E110" s="134" t="s">
        <v>127</v>
      </c>
      <c r="F110" s="28" t="s">
        <v>850</v>
      </c>
    </row>
    <row r="111" spans="1:6" ht="12.75">
      <c r="A111" s="32" t="s">
        <v>942</v>
      </c>
      <c r="B111" s="141" t="s">
        <v>849</v>
      </c>
      <c r="C111" s="137">
        <v>0.002</v>
      </c>
      <c r="D111" s="142">
        <v>6</v>
      </c>
      <c r="E111" s="134" t="s">
        <v>127</v>
      </c>
      <c r="F111" s="28" t="s">
        <v>852</v>
      </c>
    </row>
    <row r="112" spans="1:6" ht="12.75">
      <c r="A112" s="32" t="s">
        <v>943</v>
      </c>
      <c r="B112" s="141" t="s">
        <v>849</v>
      </c>
      <c r="C112" s="137" t="s">
        <v>849</v>
      </c>
      <c r="D112" s="142" t="s">
        <v>849</v>
      </c>
      <c r="E112" s="134" t="s">
        <v>127</v>
      </c>
      <c r="F112" s="28" t="s">
        <v>852</v>
      </c>
    </row>
    <row r="113" spans="1:6" ht="12.75">
      <c r="A113" s="32" t="s">
        <v>944</v>
      </c>
      <c r="B113" s="141" t="s">
        <v>849</v>
      </c>
      <c r="C113" s="137" t="s">
        <v>849</v>
      </c>
      <c r="D113" s="142" t="s">
        <v>849</v>
      </c>
      <c r="E113" s="134" t="s">
        <v>127</v>
      </c>
      <c r="F113" s="28" t="s">
        <v>850</v>
      </c>
    </row>
    <row r="114" spans="1:6" ht="12.75">
      <c r="A114" s="32" t="s">
        <v>945</v>
      </c>
      <c r="B114" s="141" t="s">
        <v>849</v>
      </c>
      <c r="C114" s="137">
        <v>0</v>
      </c>
      <c r="D114" s="142">
        <v>0</v>
      </c>
      <c r="E114" s="134" t="s">
        <v>127</v>
      </c>
      <c r="F114" s="28" t="s">
        <v>856</v>
      </c>
    </row>
    <row r="115" spans="1:6" ht="12.75">
      <c r="A115" s="32" t="s">
        <v>105</v>
      </c>
      <c r="B115" s="141">
        <v>0.423</v>
      </c>
      <c r="C115" s="137" t="s">
        <v>849</v>
      </c>
      <c r="D115" s="142" t="s">
        <v>849</v>
      </c>
      <c r="E115" s="134" t="s">
        <v>88</v>
      </c>
      <c r="F115" s="28" t="s">
        <v>862</v>
      </c>
    </row>
    <row r="116" spans="1:6" ht="12.75">
      <c r="A116" s="32" t="s">
        <v>946</v>
      </c>
      <c r="B116" s="141" t="s">
        <v>849</v>
      </c>
      <c r="C116" s="137" t="s">
        <v>849</v>
      </c>
      <c r="D116" s="142" t="s">
        <v>849</v>
      </c>
      <c r="E116" s="134" t="s">
        <v>127</v>
      </c>
      <c r="F116" s="28" t="s">
        <v>859</v>
      </c>
    </row>
    <row r="117" spans="1:6" ht="12.75">
      <c r="A117" s="32" t="s">
        <v>947</v>
      </c>
      <c r="B117" s="141" t="s">
        <v>849</v>
      </c>
      <c r="C117" s="137">
        <v>0.009</v>
      </c>
      <c r="D117" s="142">
        <v>15</v>
      </c>
      <c r="E117" s="134" t="s">
        <v>127</v>
      </c>
      <c r="F117" s="28" t="s">
        <v>852</v>
      </c>
    </row>
    <row r="118" spans="1:6" ht="12.75">
      <c r="A118" s="32" t="s">
        <v>107</v>
      </c>
      <c r="B118" s="141">
        <v>1264.141</v>
      </c>
      <c r="C118" s="137">
        <v>347.209</v>
      </c>
      <c r="D118" s="142">
        <v>887642</v>
      </c>
      <c r="E118" s="134" t="s">
        <v>88</v>
      </c>
      <c r="F118" s="28" t="s">
        <v>852</v>
      </c>
    </row>
    <row r="119" spans="1:6" ht="12.75">
      <c r="A119" s="32" t="s">
        <v>948</v>
      </c>
      <c r="B119" s="141" t="s">
        <v>849</v>
      </c>
      <c r="C119" s="137" t="s">
        <v>849</v>
      </c>
      <c r="D119" s="142" t="s">
        <v>849</v>
      </c>
      <c r="E119" s="134" t="s">
        <v>127</v>
      </c>
      <c r="F119" s="28" t="s">
        <v>859</v>
      </c>
    </row>
    <row r="120" spans="1:6" ht="12.75">
      <c r="A120" s="32" t="s">
        <v>949</v>
      </c>
      <c r="B120" s="141" t="s">
        <v>849</v>
      </c>
      <c r="C120" s="137" t="s">
        <v>849</v>
      </c>
      <c r="D120" s="142" t="s">
        <v>849</v>
      </c>
      <c r="E120" s="134" t="s">
        <v>127</v>
      </c>
      <c r="F120" s="28" t="s">
        <v>859</v>
      </c>
    </row>
    <row r="121" spans="1:6" ht="12.75">
      <c r="A121" s="32" t="s">
        <v>950</v>
      </c>
      <c r="B121" s="141" t="s">
        <v>849</v>
      </c>
      <c r="C121" s="137" t="s">
        <v>849</v>
      </c>
      <c r="D121" s="142" t="s">
        <v>849</v>
      </c>
      <c r="E121" s="134" t="s">
        <v>127</v>
      </c>
      <c r="F121" s="28" t="s">
        <v>859</v>
      </c>
    </row>
    <row r="122" spans="1:6" ht="12.75">
      <c r="A122" s="32" t="s">
        <v>951</v>
      </c>
      <c r="B122" s="141" t="s">
        <v>849</v>
      </c>
      <c r="C122" s="137">
        <v>0</v>
      </c>
      <c r="D122" s="142">
        <v>0</v>
      </c>
      <c r="E122" s="134" t="s">
        <v>127</v>
      </c>
      <c r="F122" s="28" t="s">
        <v>852</v>
      </c>
    </row>
    <row r="123" spans="1:6" ht="12.75">
      <c r="A123" s="32" t="s">
        <v>952</v>
      </c>
      <c r="B123" s="141" t="s">
        <v>849</v>
      </c>
      <c r="C123" s="137" t="s">
        <v>849</v>
      </c>
      <c r="D123" s="142" t="s">
        <v>849</v>
      </c>
      <c r="E123" s="134" t="s">
        <v>88</v>
      </c>
      <c r="F123" s="28" t="s">
        <v>862</v>
      </c>
    </row>
    <row r="124" spans="1:6" ht="12.75">
      <c r="A124" s="32" t="s">
        <v>953</v>
      </c>
      <c r="B124" s="141">
        <v>33.519</v>
      </c>
      <c r="C124" s="137">
        <v>3.925</v>
      </c>
      <c r="D124" s="142">
        <v>6801</v>
      </c>
      <c r="E124" s="134" t="s">
        <v>127</v>
      </c>
      <c r="F124" s="28" t="s">
        <v>859</v>
      </c>
    </row>
    <row r="125" spans="1:6" ht="12.75">
      <c r="A125" s="32" t="s">
        <v>954</v>
      </c>
      <c r="B125" s="141" t="s">
        <v>849</v>
      </c>
      <c r="C125" s="137" t="s">
        <v>849</v>
      </c>
      <c r="D125" s="142" t="s">
        <v>849</v>
      </c>
      <c r="E125" s="134" t="s">
        <v>127</v>
      </c>
      <c r="F125" s="28" t="s">
        <v>850</v>
      </c>
    </row>
    <row r="126" spans="1:6" ht="12.75">
      <c r="A126" s="32" t="s">
        <v>955</v>
      </c>
      <c r="B126" s="141" t="s">
        <v>849</v>
      </c>
      <c r="C126" s="137" t="s">
        <v>849</v>
      </c>
      <c r="D126" s="142" t="s">
        <v>849</v>
      </c>
      <c r="E126" s="134" t="s">
        <v>127</v>
      </c>
      <c r="F126" s="28" t="s">
        <v>850</v>
      </c>
    </row>
    <row r="127" spans="1:6" ht="12.75">
      <c r="A127" s="32" t="s">
        <v>956</v>
      </c>
      <c r="B127" s="141" t="s">
        <v>849</v>
      </c>
      <c r="C127" s="137">
        <v>0.033</v>
      </c>
      <c r="D127" s="142">
        <v>15</v>
      </c>
      <c r="E127" s="134" t="s">
        <v>127</v>
      </c>
      <c r="F127" s="28" t="s">
        <v>852</v>
      </c>
    </row>
    <row r="128" spans="1:6" ht="12.75">
      <c r="A128" s="32" t="s">
        <v>957</v>
      </c>
      <c r="B128" s="141" t="s">
        <v>849</v>
      </c>
      <c r="C128" s="137">
        <v>0</v>
      </c>
      <c r="D128" s="142">
        <v>0</v>
      </c>
      <c r="E128" s="134" t="s">
        <v>127</v>
      </c>
      <c r="F128" s="28" t="s">
        <v>850</v>
      </c>
    </row>
    <row r="129" spans="1:6" ht="12.75">
      <c r="A129" s="32" t="s">
        <v>958</v>
      </c>
      <c r="B129" s="141" t="s">
        <v>849</v>
      </c>
      <c r="C129" s="137" t="s">
        <v>849</v>
      </c>
      <c r="D129" s="142" t="s">
        <v>849</v>
      </c>
      <c r="E129" s="134" t="s">
        <v>127</v>
      </c>
      <c r="F129" s="28" t="s">
        <v>856</v>
      </c>
    </row>
    <row r="130" spans="1:6" ht="12.75">
      <c r="A130" s="32" t="s">
        <v>111</v>
      </c>
      <c r="B130" s="141">
        <v>19.184</v>
      </c>
      <c r="C130" s="137">
        <v>5.823</v>
      </c>
      <c r="D130" s="142">
        <v>21522</v>
      </c>
      <c r="E130" s="134" t="s">
        <v>88</v>
      </c>
      <c r="F130" s="28" t="s">
        <v>862</v>
      </c>
    </row>
    <row r="131" spans="1:6" ht="12.75">
      <c r="A131" s="32" t="s">
        <v>959</v>
      </c>
      <c r="B131" s="141" t="s">
        <v>849</v>
      </c>
      <c r="C131" s="137">
        <v>3.172</v>
      </c>
      <c r="D131" s="142">
        <v>279</v>
      </c>
      <c r="E131" s="134" t="s">
        <v>127</v>
      </c>
      <c r="F131" s="28" t="s">
        <v>859</v>
      </c>
    </row>
    <row r="132" spans="1:6" ht="12.75">
      <c r="A132" s="32" t="s">
        <v>960</v>
      </c>
      <c r="B132" s="141" t="s">
        <v>849</v>
      </c>
      <c r="C132" s="137" t="s">
        <v>849</v>
      </c>
      <c r="D132" s="142" t="s">
        <v>849</v>
      </c>
      <c r="E132" s="134" t="s">
        <v>127</v>
      </c>
      <c r="F132" s="28" t="s">
        <v>850</v>
      </c>
    </row>
    <row r="133" spans="1:6" ht="12.75">
      <c r="A133" s="32" t="s">
        <v>961</v>
      </c>
      <c r="B133" s="141" t="s">
        <v>849</v>
      </c>
      <c r="C133" s="137" t="s">
        <v>849</v>
      </c>
      <c r="D133" s="142" t="s">
        <v>849</v>
      </c>
      <c r="E133" s="134" t="s">
        <v>127</v>
      </c>
      <c r="F133" s="28" t="s">
        <v>859</v>
      </c>
    </row>
    <row r="134" spans="1:6" ht="12.75">
      <c r="A134" s="32" t="s">
        <v>962</v>
      </c>
      <c r="B134" s="141" t="s">
        <v>849</v>
      </c>
      <c r="C134" s="137" t="s">
        <v>849</v>
      </c>
      <c r="D134" s="142" t="s">
        <v>849</v>
      </c>
      <c r="E134" s="134" t="s">
        <v>127</v>
      </c>
      <c r="F134" s="28" t="s">
        <v>850</v>
      </c>
    </row>
    <row r="135" spans="1:6" ht="12.75">
      <c r="A135" s="32" t="s">
        <v>963</v>
      </c>
      <c r="B135" s="141" t="s">
        <v>849</v>
      </c>
      <c r="C135" s="137">
        <v>0.013</v>
      </c>
      <c r="D135" s="142">
        <v>51</v>
      </c>
      <c r="E135" s="134" t="s">
        <v>127</v>
      </c>
      <c r="F135" s="28" t="s">
        <v>862</v>
      </c>
    </row>
    <row r="136" spans="1:6" ht="12.75">
      <c r="A136" s="32" t="s">
        <v>964</v>
      </c>
      <c r="B136" s="141" t="s">
        <v>849</v>
      </c>
      <c r="C136" s="137" t="s">
        <v>849</v>
      </c>
      <c r="D136" s="142" t="s">
        <v>849</v>
      </c>
      <c r="E136" s="134" t="s">
        <v>127</v>
      </c>
      <c r="F136" s="28" t="s">
        <v>856</v>
      </c>
    </row>
    <row r="137" spans="1:6" ht="12.75">
      <c r="A137" s="32" t="s">
        <v>965</v>
      </c>
      <c r="B137" s="141" t="s">
        <v>849</v>
      </c>
      <c r="C137" s="137">
        <v>0</v>
      </c>
      <c r="D137" s="142">
        <v>0</v>
      </c>
      <c r="E137" s="134" t="s">
        <v>127</v>
      </c>
      <c r="F137" s="28" t="s">
        <v>859</v>
      </c>
    </row>
    <row r="138" spans="1:6" ht="12.75">
      <c r="A138" s="32" t="s">
        <v>966</v>
      </c>
      <c r="B138" s="141">
        <v>0.58</v>
      </c>
      <c r="C138" s="137">
        <v>0.003</v>
      </c>
      <c r="D138" s="142">
        <v>9</v>
      </c>
      <c r="E138" s="134" t="s">
        <v>127</v>
      </c>
      <c r="F138" s="28" t="s">
        <v>859</v>
      </c>
    </row>
    <row r="139" spans="1:6" ht="12.75">
      <c r="A139" s="32" t="s">
        <v>967</v>
      </c>
      <c r="B139" s="141">
        <v>10.319</v>
      </c>
      <c r="C139" s="137">
        <v>0</v>
      </c>
      <c r="D139" s="142">
        <v>0</v>
      </c>
      <c r="E139" s="134" t="s">
        <v>127</v>
      </c>
      <c r="F139" s="28" t="s">
        <v>852</v>
      </c>
    </row>
    <row r="140" spans="1:6" ht="12.75">
      <c r="A140" s="32" t="s">
        <v>968</v>
      </c>
      <c r="B140" s="141" t="s">
        <v>849</v>
      </c>
      <c r="C140" s="137" t="s">
        <v>849</v>
      </c>
      <c r="D140" s="142" t="s">
        <v>849</v>
      </c>
      <c r="E140" s="134" t="s">
        <v>127</v>
      </c>
      <c r="F140" s="28" t="s">
        <v>859</v>
      </c>
    </row>
    <row r="141" spans="1:6" ht="12.75">
      <c r="A141" s="32" t="s">
        <v>969</v>
      </c>
      <c r="B141" s="141">
        <v>14.289</v>
      </c>
      <c r="C141" s="137">
        <v>0</v>
      </c>
      <c r="D141" s="142">
        <v>0</v>
      </c>
      <c r="E141" s="134" t="s">
        <v>127</v>
      </c>
      <c r="F141" s="28" t="s">
        <v>859</v>
      </c>
    </row>
    <row r="142" spans="1:6" ht="12.75">
      <c r="A142" s="32" t="s">
        <v>112</v>
      </c>
      <c r="B142" s="141">
        <v>212.857</v>
      </c>
      <c r="C142" s="137">
        <v>81.431</v>
      </c>
      <c r="D142" s="142">
        <v>164399</v>
      </c>
      <c r="E142" s="134" t="s">
        <v>88</v>
      </c>
      <c r="F142" s="28" t="s">
        <v>852</v>
      </c>
    </row>
    <row r="143" spans="1:6" ht="12.75">
      <c r="A143" s="32" t="s">
        <v>115</v>
      </c>
      <c r="B143" s="141">
        <v>20.993</v>
      </c>
      <c r="C143" s="137">
        <v>0</v>
      </c>
      <c r="D143" s="142">
        <v>0</v>
      </c>
      <c r="E143" s="134" t="s">
        <v>88</v>
      </c>
      <c r="F143" s="28" t="s">
        <v>859</v>
      </c>
    </row>
    <row r="144" spans="1:6" ht="12.75">
      <c r="A144" s="32" t="s">
        <v>970</v>
      </c>
      <c r="B144" s="141" t="s">
        <v>849</v>
      </c>
      <c r="C144" s="137">
        <v>0.521</v>
      </c>
      <c r="D144" s="142">
        <v>906</v>
      </c>
      <c r="E144" s="134" t="s">
        <v>127</v>
      </c>
      <c r="F144" s="28" t="s">
        <v>862</v>
      </c>
    </row>
    <row r="145" spans="1:6" ht="12.75">
      <c r="A145" s="32" t="s">
        <v>971</v>
      </c>
      <c r="B145" s="141">
        <v>16.097</v>
      </c>
      <c r="C145" s="137">
        <v>0.153</v>
      </c>
      <c r="D145" s="142">
        <v>539</v>
      </c>
      <c r="E145" s="134" t="s">
        <v>127</v>
      </c>
      <c r="F145" s="28" t="s">
        <v>862</v>
      </c>
    </row>
    <row r="146" spans="1:6" ht="12.75">
      <c r="A146" s="32" t="s">
        <v>972</v>
      </c>
      <c r="B146" s="141" t="s">
        <v>849</v>
      </c>
      <c r="C146" s="137">
        <v>0</v>
      </c>
      <c r="D146" s="142">
        <v>0</v>
      </c>
      <c r="E146" s="134" t="s">
        <v>127</v>
      </c>
      <c r="F146" s="28" t="s">
        <v>856</v>
      </c>
    </row>
    <row r="147" spans="1:6" ht="12.75">
      <c r="A147" s="32" t="s">
        <v>973</v>
      </c>
      <c r="B147" s="141" t="s">
        <v>849</v>
      </c>
      <c r="C147" s="137" t="s">
        <v>849</v>
      </c>
      <c r="D147" s="142" t="s">
        <v>849</v>
      </c>
      <c r="E147" s="134" t="s">
        <v>127</v>
      </c>
      <c r="F147" s="28" t="s">
        <v>862</v>
      </c>
    </row>
    <row r="148" spans="1:6" ht="12.75">
      <c r="A148" s="32" t="s">
        <v>974</v>
      </c>
      <c r="B148" s="141" t="s">
        <v>849</v>
      </c>
      <c r="C148" s="137">
        <v>0.131</v>
      </c>
      <c r="D148" s="142">
        <v>246</v>
      </c>
      <c r="E148" s="134" t="s">
        <v>127</v>
      </c>
      <c r="F148" s="28" t="s">
        <v>852</v>
      </c>
    </row>
    <row r="149" spans="1:6" ht="12.75">
      <c r="A149" s="32" t="s">
        <v>975</v>
      </c>
      <c r="B149" s="141" t="s">
        <v>849</v>
      </c>
      <c r="C149" s="137">
        <v>0.001</v>
      </c>
      <c r="D149" s="142">
        <v>2</v>
      </c>
      <c r="E149" s="134" t="s">
        <v>127</v>
      </c>
      <c r="F149" s="28" t="s">
        <v>856</v>
      </c>
    </row>
    <row r="150" spans="1:6" ht="12.75">
      <c r="A150" s="32" t="s">
        <v>976</v>
      </c>
      <c r="B150" s="141">
        <v>143.281</v>
      </c>
      <c r="C150" s="137">
        <v>0.001</v>
      </c>
      <c r="D150" s="142">
        <v>1</v>
      </c>
      <c r="E150" s="134" t="s">
        <v>127</v>
      </c>
      <c r="F150" s="28" t="s">
        <v>850</v>
      </c>
    </row>
    <row r="151" spans="1:6" ht="12.75">
      <c r="A151" s="32" t="s">
        <v>119</v>
      </c>
      <c r="B151" s="141" t="s">
        <v>849</v>
      </c>
      <c r="C151" s="137" t="s">
        <v>849</v>
      </c>
      <c r="D151" s="142" t="s">
        <v>849</v>
      </c>
      <c r="E151" s="134" t="s">
        <v>88</v>
      </c>
      <c r="F151" s="28" t="s">
        <v>856</v>
      </c>
    </row>
    <row r="152" spans="1:6" ht="12.75">
      <c r="A152" s="32" t="s">
        <v>121</v>
      </c>
      <c r="B152" s="141">
        <v>0.327</v>
      </c>
      <c r="C152" s="137">
        <v>0.05</v>
      </c>
      <c r="D152" s="142">
        <v>45</v>
      </c>
      <c r="E152" s="134" t="s">
        <v>127</v>
      </c>
      <c r="F152" s="28" t="s">
        <v>852</v>
      </c>
    </row>
    <row r="153" spans="1:6" ht="12.75">
      <c r="A153" s="32" t="s">
        <v>977</v>
      </c>
      <c r="B153" s="141" t="s">
        <v>849</v>
      </c>
      <c r="C153" s="137" t="s">
        <v>849</v>
      </c>
      <c r="D153" s="142" t="s">
        <v>849</v>
      </c>
      <c r="E153" s="134" t="s">
        <v>127</v>
      </c>
      <c r="F153" s="28" t="s">
        <v>862</v>
      </c>
    </row>
    <row r="154" spans="1:6" ht="12.75">
      <c r="A154" s="32" t="s">
        <v>122</v>
      </c>
      <c r="B154" s="141" t="s">
        <v>849</v>
      </c>
      <c r="C154" s="137">
        <v>0.102</v>
      </c>
      <c r="D154" s="142">
        <v>21</v>
      </c>
      <c r="E154" s="134" t="s">
        <v>88</v>
      </c>
      <c r="F154" s="28" t="s">
        <v>852</v>
      </c>
    </row>
    <row r="155" spans="1:6" ht="12.75">
      <c r="A155" s="32" t="s">
        <v>978</v>
      </c>
      <c r="B155" s="141">
        <v>1.137</v>
      </c>
      <c r="C155" s="137" t="s">
        <v>849</v>
      </c>
      <c r="D155" s="142" t="s">
        <v>849</v>
      </c>
      <c r="E155" s="134" t="s">
        <v>127</v>
      </c>
      <c r="F155" s="28" t="s">
        <v>859</v>
      </c>
    </row>
    <row r="156" spans="1:6" ht="12.75">
      <c r="A156" s="32" t="s">
        <v>979</v>
      </c>
      <c r="B156" s="141" t="s">
        <v>849</v>
      </c>
      <c r="C156" s="137" t="s">
        <v>849</v>
      </c>
      <c r="D156" s="142" t="s">
        <v>849</v>
      </c>
      <c r="E156" s="134" t="s">
        <v>127</v>
      </c>
      <c r="F156" s="28" t="s">
        <v>859</v>
      </c>
    </row>
    <row r="157" spans="1:6" ht="12.75">
      <c r="A157" s="32" t="s">
        <v>980</v>
      </c>
      <c r="B157" s="141" t="s">
        <v>849</v>
      </c>
      <c r="C157" s="137">
        <v>0</v>
      </c>
      <c r="D157" s="142">
        <v>0</v>
      </c>
      <c r="E157" s="134" t="s">
        <v>127</v>
      </c>
      <c r="F157" s="28" t="s">
        <v>856</v>
      </c>
    </row>
    <row r="158" spans="1:6" ht="12.75">
      <c r="A158" s="32" t="s">
        <v>981</v>
      </c>
      <c r="B158" s="141" t="s">
        <v>849</v>
      </c>
      <c r="C158" s="137">
        <v>0.205</v>
      </c>
      <c r="D158" s="142">
        <v>87</v>
      </c>
      <c r="E158" s="134" t="s">
        <v>127</v>
      </c>
      <c r="F158" s="28" t="s">
        <v>859</v>
      </c>
    </row>
    <row r="159" spans="1:6" ht="12.75">
      <c r="A159" s="32" t="s">
        <v>982</v>
      </c>
      <c r="B159" s="141" t="s">
        <v>849</v>
      </c>
      <c r="C159" s="137" t="s">
        <v>849</v>
      </c>
      <c r="D159" s="142" t="s">
        <v>849</v>
      </c>
      <c r="E159" s="134" t="s">
        <v>127</v>
      </c>
      <c r="F159" s="28" t="s">
        <v>852</v>
      </c>
    </row>
    <row r="160" spans="1:6" ht="12.75">
      <c r="A160" s="32" t="s">
        <v>983</v>
      </c>
      <c r="B160" s="141">
        <v>0.01153</v>
      </c>
      <c r="C160" s="137">
        <v>0</v>
      </c>
      <c r="D160" s="142">
        <v>1</v>
      </c>
      <c r="E160" s="134" t="s">
        <v>127</v>
      </c>
      <c r="F160" s="28" t="s">
        <v>852</v>
      </c>
    </row>
    <row r="161" spans="1:6" ht="12.75">
      <c r="A161" s="32" t="s">
        <v>984</v>
      </c>
      <c r="B161" s="141" t="s">
        <v>849</v>
      </c>
      <c r="C161" s="137" t="s">
        <v>849</v>
      </c>
      <c r="D161" s="142" t="s">
        <v>849</v>
      </c>
      <c r="E161" s="134" t="s">
        <v>127</v>
      </c>
      <c r="F161" s="28" t="s">
        <v>850</v>
      </c>
    </row>
    <row r="162" spans="1:6" ht="12.75">
      <c r="A162" s="32" t="s">
        <v>985</v>
      </c>
      <c r="B162" s="141" t="s">
        <v>849</v>
      </c>
      <c r="C162" s="137">
        <v>0.034</v>
      </c>
      <c r="D162" s="142">
        <v>150</v>
      </c>
      <c r="E162" s="134" t="s">
        <v>127</v>
      </c>
      <c r="F162" s="28" t="s">
        <v>856</v>
      </c>
    </row>
    <row r="163" spans="1:6" ht="12.75">
      <c r="A163" s="32" t="s">
        <v>986</v>
      </c>
      <c r="B163" s="141" t="s">
        <v>849</v>
      </c>
      <c r="C163" s="137">
        <v>0</v>
      </c>
      <c r="D163" s="142">
        <v>1</v>
      </c>
      <c r="E163" s="134" t="s">
        <v>127</v>
      </c>
      <c r="F163" s="28" t="s">
        <v>862</v>
      </c>
    </row>
    <row r="164" spans="1:6" ht="12.75">
      <c r="A164" s="32" t="s">
        <v>987</v>
      </c>
      <c r="B164" s="141" t="s">
        <v>849</v>
      </c>
      <c r="C164" s="137">
        <v>2.459</v>
      </c>
      <c r="D164" s="142">
        <v>4748</v>
      </c>
      <c r="E164" s="134" t="s">
        <v>127</v>
      </c>
      <c r="F164" s="28" t="s">
        <v>862</v>
      </c>
    </row>
    <row r="165" spans="1:6" ht="12.75">
      <c r="A165" s="32" t="s">
        <v>988</v>
      </c>
      <c r="B165" s="141" t="s">
        <v>849</v>
      </c>
      <c r="C165" s="137" t="s">
        <v>849</v>
      </c>
      <c r="D165" s="142" t="s">
        <v>849</v>
      </c>
      <c r="E165" s="134" t="s">
        <v>127</v>
      </c>
      <c r="F165" s="28" t="s">
        <v>859</v>
      </c>
    </row>
    <row r="166" spans="1:6" ht="12.75">
      <c r="A166" s="32" t="s">
        <v>989</v>
      </c>
      <c r="B166" s="141" t="s">
        <v>849</v>
      </c>
      <c r="C166" s="137" t="s">
        <v>849</v>
      </c>
      <c r="D166" s="142" t="s">
        <v>849</v>
      </c>
      <c r="E166" s="134" t="s">
        <v>127</v>
      </c>
      <c r="F166" s="28" t="s">
        <v>850</v>
      </c>
    </row>
    <row r="167" spans="1:6" ht="12.75">
      <c r="A167" s="32" t="s">
        <v>847</v>
      </c>
      <c r="B167" s="141">
        <v>75.748</v>
      </c>
      <c r="C167" s="137">
        <v>30.285</v>
      </c>
      <c r="D167" s="142">
        <v>30887</v>
      </c>
      <c r="E167" s="134" t="s">
        <v>127</v>
      </c>
      <c r="F167" s="28" t="s">
        <v>852</v>
      </c>
    </row>
    <row r="168" spans="1:6" ht="12.75">
      <c r="A168" s="32" t="s">
        <v>123</v>
      </c>
      <c r="B168" s="141">
        <v>83.426</v>
      </c>
      <c r="C168" s="137">
        <v>70.866</v>
      </c>
      <c r="D168" s="142">
        <v>172358</v>
      </c>
      <c r="E168" s="134" t="s">
        <v>88</v>
      </c>
      <c r="F168" s="28" t="s">
        <v>862</v>
      </c>
    </row>
    <row r="169" spans="1:6" ht="12.75">
      <c r="A169" s="32" t="s">
        <v>990</v>
      </c>
      <c r="B169" s="141" t="s">
        <v>849</v>
      </c>
      <c r="C169" s="137">
        <v>0.002</v>
      </c>
      <c r="D169" s="142">
        <v>3</v>
      </c>
      <c r="E169" s="134" t="s">
        <v>127</v>
      </c>
      <c r="F169" s="28" t="s">
        <v>859</v>
      </c>
    </row>
    <row r="170" spans="1:6" ht="12.75">
      <c r="A170" s="32" t="s">
        <v>991</v>
      </c>
      <c r="B170" s="141" t="s">
        <v>849</v>
      </c>
      <c r="C170" s="137" t="s">
        <v>849</v>
      </c>
      <c r="D170" s="142" t="s">
        <v>849</v>
      </c>
      <c r="E170" s="134" t="s">
        <v>127</v>
      </c>
      <c r="F170" s="28" t="s">
        <v>859</v>
      </c>
    </row>
    <row r="171" spans="1:6" ht="12.75">
      <c r="A171" s="32" t="s">
        <v>992</v>
      </c>
      <c r="B171" s="141" t="s">
        <v>849</v>
      </c>
      <c r="C171" s="137">
        <v>0</v>
      </c>
      <c r="D171" s="142">
        <v>0</v>
      </c>
      <c r="E171" s="134" t="s">
        <v>127</v>
      </c>
      <c r="F171" s="28" t="s">
        <v>852</v>
      </c>
    </row>
    <row r="172" spans="1:6" ht="12.75">
      <c r="A172" s="32" t="s">
        <v>993</v>
      </c>
      <c r="B172" s="141">
        <v>0.723</v>
      </c>
      <c r="C172" s="137">
        <v>0.367</v>
      </c>
      <c r="D172" s="142">
        <v>505</v>
      </c>
      <c r="E172" s="134" t="s">
        <v>127</v>
      </c>
      <c r="F172" s="28" t="s">
        <v>859</v>
      </c>
    </row>
    <row r="173" spans="1:6" ht="12.75">
      <c r="A173" s="32" t="s">
        <v>994</v>
      </c>
      <c r="B173" s="141" t="s">
        <v>849</v>
      </c>
      <c r="C173" s="137">
        <v>0.216</v>
      </c>
      <c r="D173" s="142">
        <v>556</v>
      </c>
      <c r="E173" s="134" t="s">
        <v>127</v>
      </c>
      <c r="F173" s="28" t="s">
        <v>862</v>
      </c>
    </row>
    <row r="174" spans="1:6" ht="12.75">
      <c r="A174" s="32" t="s">
        <v>995</v>
      </c>
      <c r="B174" s="141" t="s">
        <v>849</v>
      </c>
      <c r="C174" s="137">
        <v>0.041</v>
      </c>
      <c r="D174" s="142">
        <v>97</v>
      </c>
      <c r="E174" s="134" t="s">
        <v>127</v>
      </c>
      <c r="F174" s="28" t="s">
        <v>862</v>
      </c>
    </row>
    <row r="175" spans="1:6" ht="12.75">
      <c r="A175" s="32" t="s">
        <v>996</v>
      </c>
      <c r="B175" s="141" t="s">
        <v>849</v>
      </c>
      <c r="C175" s="137" t="s">
        <v>849</v>
      </c>
      <c r="D175" s="142" t="s">
        <v>849</v>
      </c>
      <c r="E175" s="134" t="s">
        <v>127</v>
      </c>
      <c r="F175" s="28" t="s">
        <v>859</v>
      </c>
    </row>
    <row r="176" spans="1:6" ht="12.75">
      <c r="A176" s="32" t="s">
        <v>997</v>
      </c>
      <c r="B176" s="141" t="s">
        <v>849</v>
      </c>
      <c r="C176" s="137">
        <v>0</v>
      </c>
      <c r="D176" s="142">
        <v>2</v>
      </c>
      <c r="E176" s="134" t="s">
        <v>127</v>
      </c>
      <c r="F176" s="28" t="s">
        <v>856</v>
      </c>
    </row>
    <row r="177" spans="1:6" ht="12.75">
      <c r="A177" s="32" t="s">
        <v>998</v>
      </c>
      <c r="B177" s="141" t="s">
        <v>849</v>
      </c>
      <c r="C177" s="137" t="s">
        <v>849</v>
      </c>
      <c r="D177" s="142" t="s">
        <v>849</v>
      </c>
      <c r="E177" s="134" t="s">
        <v>127</v>
      </c>
      <c r="F177" s="28" t="s">
        <v>850</v>
      </c>
    </row>
    <row r="178" spans="1:6" ht="12.75">
      <c r="A178" s="32" t="s">
        <v>999</v>
      </c>
      <c r="B178" s="141" t="s">
        <v>849</v>
      </c>
      <c r="C178" s="137">
        <v>0.086</v>
      </c>
      <c r="D178" s="142">
        <v>22</v>
      </c>
      <c r="E178" s="134" t="s">
        <v>127</v>
      </c>
      <c r="F178" s="28" t="s">
        <v>850</v>
      </c>
    </row>
    <row r="179" spans="1:6" ht="12.75">
      <c r="A179" s="32" t="s">
        <v>1000</v>
      </c>
      <c r="B179" s="141" t="s">
        <v>849</v>
      </c>
      <c r="C179" s="137">
        <v>0</v>
      </c>
      <c r="D179" s="142">
        <v>1</v>
      </c>
      <c r="E179" s="134" t="s">
        <v>127</v>
      </c>
      <c r="F179" s="28" t="s">
        <v>852</v>
      </c>
    </row>
    <row r="180" spans="1:6" ht="12.75">
      <c r="A180" s="32" t="s">
        <v>1001</v>
      </c>
      <c r="B180" s="141">
        <v>4.147</v>
      </c>
      <c r="C180" s="137" t="s">
        <v>849</v>
      </c>
      <c r="D180" s="142" t="s">
        <v>849</v>
      </c>
      <c r="E180" s="134" t="s">
        <v>127</v>
      </c>
      <c r="F180" s="28" t="s">
        <v>859</v>
      </c>
    </row>
    <row r="181" spans="1:6" ht="12.75">
      <c r="A181" s="32" t="s">
        <v>1002</v>
      </c>
      <c r="B181" s="141" t="s">
        <v>849</v>
      </c>
      <c r="C181" s="137">
        <v>0</v>
      </c>
      <c r="D181" s="142">
        <v>0</v>
      </c>
      <c r="E181" s="134" t="s">
        <v>127</v>
      </c>
      <c r="F181" s="28" t="s">
        <v>850</v>
      </c>
    </row>
    <row r="182" spans="1:6" ht="12.75">
      <c r="A182" s="32" t="s">
        <v>1003</v>
      </c>
      <c r="B182" s="141" t="s">
        <v>849</v>
      </c>
      <c r="C182" s="137" t="s">
        <v>849</v>
      </c>
      <c r="D182" s="142" t="s">
        <v>849</v>
      </c>
      <c r="E182" s="134" t="s">
        <v>127</v>
      </c>
      <c r="F182" s="28" t="s">
        <v>852</v>
      </c>
    </row>
    <row r="183" spans="1:6" ht="12.75">
      <c r="A183" s="32" t="s">
        <v>1004</v>
      </c>
      <c r="B183" s="141">
        <v>0.563</v>
      </c>
      <c r="C183" s="137">
        <v>0.003</v>
      </c>
      <c r="D183" s="142">
        <v>9</v>
      </c>
      <c r="E183" s="134" t="s">
        <v>127</v>
      </c>
      <c r="F183" s="28" t="s">
        <v>856</v>
      </c>
    </row>
    <row r="184" spans="1:6" ht="12.75">
      <c r="A184" s="32" t="s">
        <v>1005</v>
      </c>
      <c r="B184" s="141">
        <v>0.298</v>
      </c>
      <c r="C184" s="137">
        <v>0</v>
      </c>
      <c r="D184" s="142">
        <v>0</v>
      </c>
      <c r="E184" s="134" t="s">
        <v>127</v>
      </c>
      <c r="F184" s="28" t="s">
        <v>852</v>
      </c>
    </row>
    <row r="185" spans="1:6" ht="12.75">
      <c r="A185" s="32" t="s">
        <v>1006</v>
      </c>
      <c r="B185" s="141">
        <v>1.316</v>
      </c>
      <c r="C185" s="137">
        <v>0.012</v>
      </c>
      <c r="D185" s="142">
        <v>13</v>
      </c>
      <c r="E185" s="134" t="s">
        <v>127</v>
      </c>
      <c r="F185" s="28" t="s">
        <v>852</v>
      </c>
    </row>
    <row r="186" spans="1:6" ht="12.75">
      <c r="A186" s="32" t="s">
        <v>1007</v>
      </c>
      <c r="B186" s="141" t="s">
        <v>849</v>
      </c>
      <c r="C186" s="137" t="s">
        <v>849</v>
      </c>
      <c r="D186" s="142" t="s">
        <v>849</v>
      </c>
      <c r="E186" s="134" t="s">
        <v>127</v>
      </c>
      <c r="F186" s="28" t="s">
        <v>852</v>
      </c>
    </row>
    <row r="187" spans="1:6" ht="12.75">
      <c r="A187" s="32" t="s">
        <v>1008</v>
      </c>
      <c r="B187" s="141" t="s">
        <v>849</v>
      </c>
      <c r="C187" s="137" t="s">
        <v>849</v>
      </c>
      <c r="D187" s="142" t="s">
        <v>849</v>
      </c>
      <c r="E187" s="134" t="s">
        <v>127</v>
      </c>
      <c r="F187" s="28" t="s">
        <v>852</v>
      </c>
    </row>
    <row r="188" spans="1:6" ht="12.75">
      <c r="A188" s="32" t="s">
        <v>1009</v>
      </c>
      <c r="B188" s="141" t="s">
        <v>849</v>
      </c>
      <c r="C188" s="137">
        <v>0</v>
      </c>
      <c r="D188" s="142">
        <v>0</v>
      </c>
      <c r="E188" s="134" t="s">
        <v>127</v>
      </c>
      <c r="F188" s="28" t="s">
        <v>850</v>
      </c>
    </row>
    <row r="189" spans="1:6" ht="12.75">
      <c r="A189" s="32" t="s">
        <v>1010</v>
      </c>
      <c r="B189" s="141" t="s">
        <v>849</v>
      </c>
      <c r="C189" s="137">
        <v>0</v>
      </c>
      <c r="D189" s="142">
        <v>0</v>
      </c>
      <c r="E189" s="134" t="s">
        <v>127</v>
      </c>
      <c r="F189" s="28" t="s">
        <v>859</v>
      </c>
    </row>
    <row r="190" spans="1:6" ht="12.75">
      <c r="A190" s="32" t="s">
        <v>1011</v>
      </c>
      <c r="B190" s="141" t="s">
        <v>849</v>
      </c>
      <c r="C190" s="137">
        <v>0.154</v>
      </c>
      <c r="D190" s="142">
        <v>282</v>
      </c>
      <c r="E190" s="134" t="s">
        <v>127</v>
      </c>
      <c r="F190" s="28" t="s">
        <v>856</v>
      </c>
    </row>
    <row r="191" spans="1:6" ht="12.75">
      <c r="A191" s="32" t="s">
        <v>1012</v>
      </c>
      <c r="B191" s="141" t="s">
        <v>849</v>
      </c>
      <c r="C191" s="137">
        <v>1.435</v>
      </c>
      <c r="D191" s="142">
        <v>4201</v>
      </c>
      <c r="E191" s="134" t="s">
        <v>127</v>
      </c>
      <c r="F191" s="28" t="s">
        <v>862</v>
      </c>
    </row>
    <row r="192" spans="1:6" ht="12.75">
      <c r="A192" s="32" t="s">
        <v>1013</v>
      </c>
      <c r="B192" s="141" t="s">
        <v>849</v>
      </c>
      <c r="C192" s="137" t="s">
        <v>849</v>
      </c>
      <c r="D192" s="142" t="s">
        <v>849</v>
      </c>
      <c r="E192" s="134" t="s">
        <v>127</v>
      </c>
      <c r="F192" s="28" t="s">
        <v>856</v>
      </c>
    </row>
    <row r="193" spans="1:6" ht="12.75">
      <c r="A193" s="32" t="s">
        <v>1014</v>
      </c>
      <c r="B193" s="141" t="s">
        <v>849</v>
      </c>
      <c r="C193" s="137" t="s">
        <v>849</v>
      </c>
      <c r="D193" s="142" t="s">
        <v>849</v>
      </c>
      <c r="E193" s="134" t="s">
        <v>127</v>
      </c>
      <c r="F193" s="28" t="s">
        <v>859</v>
      </c>
    </row>
    <row r="194" spans="1:6" ht="12.75">
      <c r="A194" s="32" t="s">
        <v>1015</v>
      </c>
      <c r="B194" s="141" t="s">
        <v>849</v>
      </c>
      <c r="C194" s="137" t="s">
        <v>849</v>
      </c>
      <c r="D194" s="142" t="s">
        <v>849</v>
      </c>
      <c r="E194" s="134" t="s">
        <v>127</v>
      </c>
      <c r="F194" s="28" t="s">
        <v>859</v>
      </c>
    </row>
    <row r="195" spans="1:6" ht="12.75">
      <c r="A195" s="32" t="s">
        <v>1016</v>
      </c>
      <c r="B195" s="141">
        <v>81.59</v>
      </c>
      <c r="C195" s="137">
        <v>0.12</v>
      </c>
      <c r="D195" s="142">
        <v>44</v>
      </c>
      <c r="E195" s="134" t="s">
        <v>127</v>
      </c>
      <c r="F195" s="28" t="s">
        <v>852</v>
      </c>
    </row>
    <row r="196" spans="1:6" ht="12.75">
      <c r="A196" s="32" t="s">
        <v>1017</v>
      </c>
      <c r="B196" s="141" t="s">
        <v>849</v>
      </c>
      <c r="C196" s="137" t="s">
        <v>849</v>
      </c>
      <c r="D196" s="142" t="s">
        <v>849</v>
      </c>
      <c r="E196" s="134" t="s">
        <v>127</v>
      </c>
      <c r="F196" s="28" t="s">
        <v>859</v>
      </c>
    </row>
    <row r="197" spans="1:6" ht="12.75">
      <c r="A197" s="32" t="s">
        <v>1018</v>
      </c>
      <c r="B197" s="141" t="s">
        <v>849</v>
      </c>
      <c r="C197" s="137">
        <v>0.004</v>
      </c>
      <c r="D197" s="142">
        <v>2</v>
      </c>
      <c r="E197" s="134" t="s">
        <v>127</v>
      </c>
      <c r="F197" s="28" t="s">
        <v>859</v>
      </c>
    </row>
    <row r="198" spans="1:6" ht="12.75">
      <c r="A198" s="32" t="s">
        <v>1019</v>
      </c>
      <c r="B198" s="141" t="s">
        <v>849</v>
      </c>
      <c r="C198" s="137">
        <v>0</v>
      </c>
      <c r="D198" s="142">
        <v>0</v>
      </c>
      <c r="E198" s="134" t="s">
        <v>127</v>
      </c>
      <c r="F198" s="28" t="s">
        <v>859</v>
      </c>
    </row>
    <row r="199" spans="1:6" ht="13.5" thickBot="1">
      <c r="A199" s="35" t="s">
        <v>1020</v>
      </c>
      <c r="B199" s="143">
        <v>1.275</v>
      </c>
      <c r="C199" s="144">
        <v>0.102</v>
      </c>
      <c r="D199" s="145">
        <v>88</v>
      </c>
      <c r="E199" s="135" t="s">
        <v>127</v>
      </c>
      <c r="F199" s="30" t="s">
        <v>850</v>
      </c>
    </row>
    <row r="200" spans="1:6" ht="13.5" thickBot="1">
      <c r="A200" s="46" t="s">
        <v>842</v>
      </c>
      <c r="B200" s="136">
        <v>238.544</v>
      </c>
      <c r="C200" s="136">
        <v>17.919</v>
      </c>
      <c r="D200" s="136">
        <v>59469</v>
      </c>
      <c r="E200" s="47"/>
      <c r="F200" s="48"/>
    </row>
    <row r="201" spans="1:6" ht="12.75">
      <c r="A201" s="36" t="s">
        <v>1021</v>
      </c>
      <c r="B201" s="68">
        <v>2185.75374</v>
      </c>
      <c r="C201" s="68">
        <v>664.116</v>
      </c>
      <c r="D201" s="68">
        <v>1567962</v>
      </c>
      <c r="E201" s="27">
        <f>COUNTIF(E4:E199,"yes")</f>
        <v>22</v>
      </c>
      <c r="F201" s="28"/>
    </row>
    <row r="202" spans="1:6" ht="13.5" thickBot="1">
      <c r="A202" s="37" t="s">
        <v>1022</v>
      </c>
      <c r="B202" s="69">
        <v>4143.25427</v>
      </c>
      <c r="C202" s="69">
        <v>760.438</v>
      </c>
      <c r="D202" s="69">
        <v>1721077</v>
      </c>
      <c r="E202" s="27">
        <v>196</v>
      </c>
      <c r="F202" s="28"/>
    </row>
    <row r="203" spans="1:6" ht="12.75">
      <c r="A203" s="36" t="s">
        <v>1023</v>
      </c>
      <c r="B203" s="68">
        <v>19.184</v>
      </c>
      <c r="C203" s="68">
        <v>0.131</v>
      </c>
      <c r="D203" s="68">
        <v>92.5</v>
      </c>
      <c r="E203" s="27"/>
      <c r="F203" s="28"/>
    </row>
    <row r="204" spans="1:6" ht="13.5" thickBot="1">
      <c r="A204" s="37" t="s">
        <v>1024</v>
      </c>
      <c r="B204" s="69">
        <v>8.2</v>
      </c>
      <c r="C204" s="69">
        <v>0.009</v>
      </c>
      <c r="D204" s="69">
        <v>9</v>
      </c>
      <c r="E204" s="27"/>
      <c r="F204" s="28"/>
    </row>
    <row r="205" spans="1:6" ht="12.75">
      <c r="A205" s="36" t="s">
        <v>1025</v>
      </c>
      <c r="B205" s="68">
        <v>128.5737494</v>
      </c>
      <c r="C205" s="68">
        <v>41.50725</v>
      </c>
      <c r="D205" s="68">
        <v>97997.625</v>
      </c>
      <c r="E205" s="27"/>
      <c r="F205" s="28"/>
    </row>
    <row r="206" spans="1:6" ht="13.5" thickBot="1">
      <c r="A206" s="35" t="s">
        <v>1026</v>
      </c>
      <c r="B206" s="70">
        <v>65.7659408</v>
      </c>
      <c r="C206" s="70">
        <v>6.4994701</v>
      </c>
      <c r="D206" s="70">
        <v>14710.0598291</v>
      </c>
      <c r="E206" s="29"/>
      <c r="F206" s="30"/>
    </row>
    <row r="207" spans="1:6" ht="13.5" thickBot="1">
      <c r="A207" s="46" t="s">
        <v>43</v>
      </c>
      <c r="B207" s="49">
        <f>B201/B202</f>
        <v>0.5275451607752762</v>
      </c>
      <c r="C207" s="49">
        <f>C201/C202</f>
        <v>0.8733335262046347</v>
      </c>
      <c r="D207" s="49">
        <f>D201/D202</f>
        <v>0.9110353575116047</v>
      </c>
      <c r="E207" s="50">
        <f>E201/E202</f>
        <v>0.11224489795918367</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0" t="s">
        <v>37</v>
      </c>
      <c r="C213" s="150"/>
      <c r="D213" s="150"/>
      <c r="E213" s="150"/>
      <c r="F213" s="150"/>
    </row>
    <row r="214" spans="1:6" ht="12.75">
      <c r="A214" s="55" t="s">
        <v>26</v>
      </c>
      <c r="B214" s="150" t="s">
        <v>38</v>
      </c>
      <c r="C214" s="150"/>
      <c r="D214" s="150"/>
      <c r="E214" s="150"/>
      <c r="F214" s="150"/>
    </row>
    <row r="215" spans="1:6" ht="12.75">
      <c r="A215" s="55" t="s">
        <v>21</v>
      </c>
      <c r="B215" s="150" t="s">
        <v>39</v>
      </c>
      <c r="C215" s="150"/>
      <c r="D215" s="150"/>
      <c r="E215" s="150"/>
      <c r="F215" s="150"/>
    </row>
    <row r="216" spans="1:6" ht="12.75">
      <c r="A216" s="55" t="s">
        <v>27</v>
      </c>
      <c r="B216" s="150" t="s">
        <v>832</v>
      </c>
      <c r="C216" s="150"/>
      <c r="D216" s="150"/>
      <c r="E216" s="150"/>
      <c r="F216" s="150"/>
    </row>
    <row r="217" spans="1:6" ht="12.75">
      <c r="A217" s="55" t="s">
        <v>28</v>
      </c>
      <c r="B217" s="150" t="s">
        <v>833</v>
      </c>
      <c r="C217" s="150"/>
      <c r="D217" s="150"/>
      <c r="E217" s="150"/>
      <c r="F217" s="150"/>
    </row>
    <row r="218" spans="1:6" ht="12.75">
      <c r="A218" s="55" t="s">
        <v>29</v>
      </c>
      <c r="B218" s="150" t="s">
        <v>833</v>
      </c>
      <c r="C218" s="150"/>
      <c r="D218" s="150"/>
      <c r="E218" s="150"/>
      <c r="F218" s="150"/>
    </row>
    <row r="219" spans="1:6" ht="12.75">
      <c r="A219" s="56" t="s">
        <v>30</v>
      </c>
      <c r="B219" s="150" t="s">
        <v>31</v>
      </c>
      <c r="C219" s="150"/>
      <c r="D219" s="150"/>
      <c r="E219" s="150"/>
      <c r="F219" s="150"/>
    </row>
    <row r="221" spans="1:6" ht="12.75">
      <c r="A221" s="152" t="s">
        <v>32</v>
      </c>
      <c r="B221" s="153"/>
      <c r="C221" s="153"/>
      <c r="D221" s="153"/>
      <c r="E221" s="153"/>
      <c r="F221" s="154"/>
    </row>
    <row r="222" spans="1:6" ht="27" customHeight="1">
      <c r="A222" s="150" t="s">
        <v>33</v>
      </c>
      <c r="B222" s="150"/>
      <c r="C222" s="150"/>
      <c r="D222" s="150"/>
      <c r="E222" s="150"/>
      <c r="F222" s="150"/>
    </row>
    <row r="223" spans="1:6" ht="38.25" customHeight="1">
      <c r="A223" s="150" t="s">
        <v>34</v>
      </c>
      <c r="B223" s="150"/>
      <c r="C223" s="150"/>
      <c r="D223" s="150"/>
      <c r="E223" s="150"/>
      <c r="F223" s="150"/>
    </row>
    <row r="224" spans="1:6" ht="39" customHeight="1">
      <c r="A224" s="150" t="s">
        <v>42</v>
      </c>
      <c r="B224" s="150"/>
      <c r="C224" s="150"/>
      <c r="D224" s="150"/>
      <c r="E224" s="150"/>
      <c r="F224" s="150"/>
    </row>
    <row r="225" spans="1:6" ht="26.25" customHeight="1">
      <c r="A225" s="151" t="s">
        <v>58</v>
      </c>
      <c r="B225" s="151"/>
      <c r="C225" s="151"/>
      <c r="D225" s="151"/>
      <c r="E225" s="151"/>
      <c r="F225" s="151"/>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I7" sqref="I7"/>
    </sheetView>
  </sheetViews>
  <sheetFormatPr defaultColWidth="9.140625" defaultRowHeight="15"/>
  <cols>
    <col min="1" max="1" width="9.140625" style="1" customWidth="1"/>
    <col min="2" max="2" width="14.281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
        <v>3</v>
      </c>
      <c r="C3" s="4" t="s">
        <v>4</v>
      </c>
      <c r="D3" s="4" t="s">
        <v>1</v>
      </c>
      <c r="E3" s="4" t="s">
        <v>823</v>
      </c>
      <c r="F3" s="4" t="s">
        <v>824</v>
      </c>
      <c r="G3" s="4" t="s">
        <v>825</v>
      </c>
      <c r="H3" s="4" t="s">
        <v>826</v>
      </c>
      <c r="I3" s="4" t="s">
        <v>5</v>
      </c>
      <c r="J3" s="4" t="s">
        <v>13</v>
      </c>
    </row>
    <row r="4" spans="1:10" ht="14.25">
      <c r="A4" s="1">
        <v>1</v>
      </c>
      <c r="B4" s="1" t="s">
        <v>1027</v>
      </c>
      <c r="C4" s="3">
        <v>7337.479179999999</v>
      </c>
      <c r="D4" s="3">
        <v>2551.03358</v>
      </c>
      <c r="E4" s="3">
        <v>2551.03358</v>
      </c>
      <c r="F4" s="3">
        <v>2489.51384</v>
      </c>
      <c r="G4" s="3">
        <v>11.438</v>
      </c>
      <c r="H4" s="38">
        <v>0.06319714977881048</v>
      </c>
      <c r="I4" s="38">
        <v>0.0028742521232995597</v>
      </c>
      <c r="J4" s="38">
        <v>0.0028742521232995597</v>
      </c>
    </row>
    <row r="5" spans="1:10" ht="14.25">
      <c r="A5" s="1">
        <v>2</v>
      </c>
      <c r="B5" s="1" t="s">
        <v>96</v>
      </c>
      <c r="C5" s="3">
        <v>828147.616</v>
      </c>
      <c r="D5" s="3">
        <v>571215.7568999999</v>
      </c>
      <c r="E5" s="3">
        <v>544116.1219</v>
      </c>
      <c r="F5" s="3">
        <v>27045.929</v>
      </c>
      <c r="G5" s="3">
        <v>0</v>
      </c>
      <c r="H5" s="38">
        <v>0.02916123132832757</v>
      </c>
      <c r="I5" s="38">
        <v>0.0001225321525374663</v>
      </c>
      <c r="J5" s="38">
        <v>6.104186543026261E-05</v>
      </c>
    </row>
    <row r="6" spans="1:10" ht="14.25">
      <c r="A6" s="1">
        <v>3</v>
      </c>
      <c r="B6" s="1" t="s">
        <v>844</v>
      </c>
      <c r="C6" s="3">
        <v>218819.818</v>
      </c>
      <c r="D6" s="3">
        <v>138412.21164999998</v>
      </c>
      <c r="E6" s="3">
        <v>250.422</v>
      </c>
      <c r="F6" s="3">
        <v>118507.22565</v>
      </c>
      <c r="G6" s="3">
        <v>23492.239</v>
      </c>
      <c r="H6" s="38">
        <v>6.950149817196631E-05</v>
      </c>
      <c r="I6" s="38">
        <v>0.008321547620824068</v>
      </c>
      <c r="J6" s="38">
        <v>0.008418736564174509</v>
      </c>
    </row>
    <row r="7" spans="1:10" ht="14.25">
      <c r="A7" s="1">
        <v>4</v>
      </c>
      <c r="B7" s="1" t="s">
        <v>107</v>
      </c>
      <c r="C7" s="3">
        <v>4910181.203</v>
      </c>
      <c r="D7" s="3">
        <v>2411067.36633</v>
      </c>
      <c r="E7" s="3">
        <v>46.08</v>
      </c>
      <c r="F7" s="3">
        <v>2351004.52104</v>
      </c>
      <c r="G7" s="3">
        <v>62288.646620000014</v>
      </c>
      <c r="H7" s="38">
        <v>2.898569077936559E-07</v>
      </c>
      <c r="I7" s="38">
        <v>0.00020222117731136062</v>
      </c>
      <c r="J7" s="38">
        <v>0.00018134240792737994</v>
      </c>
    </row>
    <row r="8" spans="1:10" ht="14.25">
      <c r="A8" s="1">
        <v>5</v>
      </c>
      <c r="B8" s="1" t="s">
        <v>112</v>
      </c>
      <c r="C8" s="3">
        <v>140824.332</v>
      </c>
      <c r="D8" s="3">
        <v>50845.876</v>
      </c>
      <c r="E8" s="3">
        <v>821.629</v>
      </c>
      <c r="F8" s="3">
        <v>50048.117</v>
      </c>
      <c r="G8" s="3">
        <v>0</v>
      </c>
      <c r="H8" s="38">
        <v>0.00020833235530212635</v>
      </c>
      <c r="I8" s="38">
        <v>0.004279856746250988</v>
      </c>
      <c r="J8" s="38">
        <v>0.004279856746250988</v>
      </c>
    </row>
    <row r="9" spans="1:10" ht="14.25">
      <c r="A9" s="1" t="s">
        <v>89</v>
      </c>
      <c r="B9" s="1" t="s">
        <v>89</v>
      </c>
      <c r="C9" s="3" t="s">
        <v>89</v>
      </c>
      <c r="D9" s="3" t="s">
        <v>89</v>
      </c>
      <c r="E9" s="3" t="s">
        <v>89</v>
      </c>
      <c r="F9" s="3" t="s">
        <v>89</v>
      </c>
      <c r="G9" s="3" t="s">
        <v>89</v>
      </c>
      <c r="H9" s="38" t="s">
        <v>89</v>
      </c>
      <c r="I9" s="38" t="s">
        <v>89</v>
      </c>
      <c r="J9" s="38" t="s">
        <v>89</v>
      </c>
    </row>
    <row r="10" spans="1:10" ht="14.25">
      <c r="A10" s="1" t="s">
        <v>89</v>
      </c>
      <c r="B10" s="1" t="s">
        <v>89</v>
      </c>
      <c r="C10" s="3" t="s">
        <v>89</v>
      </c>
      <c r="D10" s="3" t="s">
        <v>89</v>
      </c>
      <c r="E10" s="3" t="s">
        <v>89</v>
      </c>
      <c r="F10" s="3" t="s">
        <v>89</v>
      </c>
      <c r="G10" s="3" t="s">
        <v>89</v>
      </c>
      <c r="H10" s="38" t="s">
        <v>89</v>
      </c>
      <c r="I10" s="38" t="s">
        <v>89</v>
      </c>
      <c r="J10" s="38" t="s">
        <v>89</v>
      </c>
    </row>
    <row r="11" spans="1:10" ht="14.25">
      <c r="A11" s="1" t="s">
        <v>89</v>
      </c>
      <c r="B11" s="1" t="s">
        <v>89</v>
      </c>
      <c r="C11" s="3" t="s">
        <v>89</v>
      </c>
      <c r="D11" s="3" t="s">
        <v>89</v>
      </c>
      <c r="E11" s="3" t="s">
        <v>89</v>
      </c>
      <c r="F11" s="3" t="s">
        <v>89</v>
      </c>
      <c r="G11" s="3" t="s">
        <v>89</v>
      </c>
      <c r="H11" s="38" t="s">
        <v>89</v>
      </c>
      <c r="I11" s="38" t="s">
        <v>89</v>
      </c>
      <c r="J11" s="38" t="s">
        <v>89</v>
      </c>
    </row>
    <row r="12" spans="1:10" ht="14.25">
      <c r="A12" s="1" t="s">
        <v>89</v>
      </c>
      <c r="B12" s="1" t="s">
        <v>89</v>
      </c>
      <c r="C12" s="3" t="s">
        <v>89</v>
      </c>
      <c r="D12" s="3" t="s">
        <v>89</v>
      </c>
      <c r="E12" s="3" t="s">
        <v>89</v>
      </c>
      <c r="F12" s="3" t="s">
        <v>89</v>
      </c>
      <c r="G12" s="3" t="s">
        <v>89</v>
      </c>
      <c r="H12" s="38" t="s">
        <v>89</v>
      </c>
      <c r="I12" s="38" t="s">
        <v>89</v>
      </c>
      <c r="J12" s="38" t="s">
        <v>89</v>
      </c>
    </row>
    <row r="13" spans="1:10" ht="14.25">
      <c r="A13" s="1" t="s">
        <v>89</v>
      </c>
      <c r="B13" s="1" t="s">
        <v>89</v>
      </c>
      <c r="C13" s="3" t="s">
        <v>89</v>
      </c>
      <c r="D13" s="3" t="s">
        <v>89</v>
      </c>
      <c r="E13" s="3" t="s">
        <v>89</v>
      </c>
      <c r="F13" s="3" t="s">
        <v>89</v>
      </c>
      <c r="G13" s="3" t="s">
        <v>89</v>
      </c>
      <c r="H13" s="38" t="s">
        <v>89</v>
      </c>
      <c r="I13" s="38" t="s">
        <v>89</v>
      </c>
      <c r="J13" s="38" t="s">
        <v>89</v>
      </c>
    </row>
    <row r="14" spans="1:10" ht="14.25">
      <c r="A14" s="1" t="s">
        <v>89</v>
      </c>
      <c r="B14" s="1" t="s">
        <v>89</v>
      </c>
      <c r="C14" s="3" t="s">
        <v>89</v>
      </c>
      <c r="D14" s="3" t="s">
        <v>89</v>
      </c>
      <c r="E14" s="3" t="s">
        <v>89</v>
      </c>
      <c r="F14" s="3" t="s">
        <v>89</v>
      </c>
      <c r="G14" s="3" t="s">
        <v>89</v>
      </c>
      <c r="H14" s="38" t="s">
        <v>89</v>
      </c>
      <c r="I14" s="38" t="s">
        <v>89</v>
      </c>
      <c r="J14" s="38" t="s">
        <v>89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
        <v>3</v>
      </c>
      <c r="C3" s="5" t="s">
        <v>4</v>
      </c>
      <c r="D3" s="5" t="s">
        <v>1</v>
      </c>
      <c r="E3" s="5" t="s">
        <v>823</v>
      </c>
      <c r="F3" s="5" t="s">
        <v>824</v>
      </c>
      <c r="G3" s="5" t="s">
        <v>825</v>
      </c>
      <c r="H3" s="4" t="s">
        <v>826</v>
      </c>
      <c r="I3" s="4" t="s">
        <v>5</v>
      </c>
      <c r="J3" s="4" t="s">
        <v>13</v>
      </c>
    </row>
    <row r="4" spans="1:10" ht="14.25">
      <c r="A4" s="1">
        <v>1</v>
      </c>
      <c r="B4" s="1" t="s">
        <v>1027</v>
      </c>
      <c r="C4" s="3">
        <v>97.5036</v>
      </c>
      <c r="D4" s="3">
        <v>97.5036</v>
      </c>
      <c r="E4" s="3">
        <v>9.5541</v>
      </c>
      <c r="F4" s="3">
        <v>87.9495</v>
      </c>
      <c r="G4" s="3">
        <v>0</v>
      </c>
      <c r="H4" s="6">
        <v>0</v>
      </c>
      <c r="I4" s="6">
        <v>0</v>
      </c>
      <c r="J4" s="6">
        <v>0</v>
      </c>
    </row>
    <row r="5" spans="1:10" ht="14.25">
      <c r="A5" s="1">
        <v>2</v>
      </c>
      <c r="B5" s="1" t="s">
        <v>96</v>
      </c>
      <c r="C5" s="3">
        <v>71451.608</v>
      </c>
      <c r="D5" s="3">
        <v>57136.179</v>
      </c>
      <c r="E5" s="3">
        <v>43850.366</v>
      </c>
      <c r="F5" s="3">
        <v>13285.813</v>
      </c>
      <c r="G5" s="3">
        <v>0</v>
      </c>
      <c r="H5" s="6">
        <v>0.0245816422</v>
      </c>
      <c r="I5" s="6">
        <v>0.00021130565310730417</v>
      </c>
      <c r="J5" s="6">
        <v>0.00021130565310730417</v>
      </c>
    </row>
    <row r="6" spans="1:10" ht="14.25">
      <c r="A6" s="1">
        <v>3</v>
      </c>
      <c r="B6" s="1" t="s">
        <v>844</v>
      </c>
      <c r="C6" s="3">
        <v>12351.716</v>
      </c>
      <c r="D6" s="3">
        <v>15207.191</v>
      </c>
      <c r="E6" s="3">
        <v>0</v>
      </c>
      <c r="F6" s="3">
        <v>15207.199</v>
      </c>
      <c r="G6" s="3">
        <v>1.159</v>
      </c>
      <c r="H6" s="6">
        <v>0</v>
      </c>
      <c r="I6" s="6">
        <v>0.011412318178471778</v>
      </c>
      <c r="J6" s="6">
        <v>0.011412318178471778</v>
      </c>
    </row>
    <row r="7" spans="1:10" ht="14.25">
      <c r="A7" s="1">
        <v>4</v>
      </c>
      <c r="B7" s="1" t="s">
        <v>107</v>
      </c>
      <c r="C7" s="3">
        <v>108974.658</v>
      </c>
      <c r="D7" s="3">
        <v>132995.57864</v>
      </c>
      <c r="E7" s="3">
        <v>0</v>
      </c>
      <c r="F7" s="3">
        <v>130436.92864</v>
      </c>
      <c r="G7" s="3">
        <v>2644.757</v>
      </c>
      <c r="H7" s="6">
        <v>0</v>
      </c>
      <c r="I7" s="6">
        <v>0.00041386317658188013</v>
      </c>
      <c r="J7" s="6">
        <v>0.00041386317658188013</v>
      </c>
    </row>
    <row r="8" spans="1:10" ht="14.25">
      <c r="A8" s="1">
        <v>5</v>
      </c>
      <c r="B8" s="1" t="s">
        <v>112</v>
      </c>
      <c r="C8" s="3">
        <v>11.97</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4" sqref="F1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2431.2934</v>
      </c>
      <c r="D4" s="3">
        <v>93.80779999999999</v>
      </c>
      <c r="E4" s="3">
        <v>7.9794</v>
      </c>
      <c r="F4" s="3">
        <v>85.82839999999999</v>
      </c>
      <c r="G4" s="3">
        <v>11.438</v>
      </c>
      <c r="H4" s="6">
        <v>0.042630183688486936</v>
      </c>
      <c r="I4" s="6">
        <v>0</v>
      </c>
      <c r="J4" s="6">
        <v>0</v>
      </c>
    </row>
    <row r="5" spans="1:10" ht="14.25">
      <c r="A5" s="1">
        <v>2</v>
      </c>
      <c r="B5" s="1" t="s">
        <v>96</v>
      </c>
      <c r="C5" s="3">
        <v>111733.526</v>
      </c>
      <c r="D5" s="3">
        <v>139421.084</v>
      </c>
      <c r="E5" s="3">
        <v>134788.622</v>
      </c>
      <c r="F5" s="3">
        <v>4597.902</v>
      </c>
      <c r="G5" s="3">
        <v>0</v>
      </c>
      <c r="H5" s="6">
        <v>0.0703950533</v>
      </c>
      <c r="I5" s="6">
        <v>0.00026406781344350406</v>
      </c>
      <c r="J5" s="6">
        <v>0</v>
      </c>
    </row>
    <row r="6" spans="1:10" ht="14.25">
      <c r="A6" s="1">
        <v>3</v>
      </c>
      <c r="B6" s="1" t="s">
        <v>844</v>
      </c>
      <c r="C6" s="3">
        <v>15361.781</v>
      </c>
      <c r="D6" s="3">
        <v>18241.272</v>
      </c>
      <c r="E6" s="3">
        <v>60</v>
      </c>
      <c r="F6" s="3">
        <v>13193.528</v>
      </c>
      <c r="G6" s="3">
        <v>7060.982</v>
      </c>
      <c r="H6" s="6">
        <v>0.0008855994</v>
      </c>
      <c r="I6" s="6">
        <v>0.010990802513485694</v>
      </c>
      <c r="J6" s="6">
        <v>0.008662024144057716</v>
      </c>
    </row>
    <row r="7" spans="1:10" ht="14.25">
      <c r="A7" s="1">
        <v>4</v>
      </c>
      <c r="B7" s="1" t="s">
        <v>107</v>
      </c>
      <c r="C7" s="3">
        <v>219363.619</v>
      </c>
      <c r="D7" s="3">
        <v>198788.975</v>
      </c>
      <c r="E7" s="3">
        <v>0</v>
      </c>
      <c r="F7" s="3">
        <v>192334.658</v>
      </c>
      <c r="G7" s="3">
        <v>6745.07</v>
      </c>
      <c r="H7" s="6">
        <v>0</v>
      </c>
      <c r="I7" s="6">
        <v>0.0005139708527383123</v>
      </c>
      <c r="J7" s="6">
        <v>0.0005139708527383123</v>
      </c>
    </row>
    <row r="8" spans="1:10" ht="14.25">
      <c r="A8" s="1">
        <v>5</v>
      </c>
      <c r="B8" s="1" t="s">
        <v>112</v>
      </c>
      <c r="C8" s="3">
        <v>0</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931.79468</v>
      </c>
      <c r="D4" s="3">
        <v>958.8256799999999</v>
      </c>
      <c r="E4" s="3">
        <v>1.123</v>
      </c>
      <c r="F4" s="3">
        <v>957.70268</v>
      </c>
      <c r="G4" s="3">
        <v>0</v>
      </c>
      <c r="H4" s="6">
        <v>0.04185503925408667</v>
      </c>
      <c r="I4" s="6">
        <v>0</v>
      </c>
      <c r="J4" s="6">
        <v>0</v>
      </c>
    </row>
    <row r="5" spans="1:10" ht="14.25">
      <c r="A5" s="1">
        <v>2</v>
      </c>
      <c r="B5" s="1" t="s">
        <v>96</v>
      </c>
      <c r="C5" s="3">
        <v>64627.998</v>
      </c>
      <c r="D5" s="3">
        <v>75229.041</v>
      </c>
      <c r="E5" s="3">
        <v>74244.019</v>
      </c>
      <c r="F5" s="3">
        <v>985.022</v>
      </c>
      <c r="G5" s="3">
        <v>0</v>
      </c>
      <c r="H5" s="6">
        <v>0.023038868299999998</v>
      </c>
      <c r="I5" s="6">
        <v>0</v>
      </c>
      <c r="J5" s="6">
        <v>0</v>
      </c>
    </row>
    <row r="6" spans="1:10" ht="14.25">
      <c r="A6" s="1">
        <v>3</v>
      </c>
      <c r="B6" s="1" t="s">
        <v>844</v>
      </c>
      <c r="C6" s="3">
        <v>15683.442</v>
      </c>
      <c r="D6" s="3">
        <v>20366.348</v>
      </c>
      <c r="E6" s="3">
        <v>130.203</v>
      </c>
      <c r="F6" s="3">
        <v>5320.677</v>
      </c>
      <c r="G6" s="3">
        <v>16430.098</v>
      </c>
      <c r="H6" s="6">
        <v>0</v>
      </c>
      <c r="I6" s="6">
        <v>0.018258012653420506</v>
      </c>
      <c r="J6" s="6">
        <v>0.017336623686019487</v>
      </c>
    </row>
    <row r="7" spans="1:10" ht="14.25">
      <c r="A7" s="1">
        <v>4</v>
      </c>
      <c r="B7" s="1" t="s">
        <v>107</v>
      </c>
      <c r="C7" s="3">
        <v>234507.166</v>
      </c>
      <c r="D7" s="3">
        <v>234704.9811</v>
      </c>
      <c r="E7" s="3">
        <v>0</v>
      </c>
      <c r="F7" s="3">
        <v>225685.852</v>
      </c>
      <c r="G7" s="3">
        <v>9137.7541</v>
      </c>
      <c r="H7" s="6">
        <v>0</v>
      </c>
      <c r="I7" s="6">
        <v>0.0004452930753150166</v>
      </c>
      <c r="J7" s="6">
        <v>0.0003578876184547892</v>
      </c>
    </row>
    <row r="8" spans="1:10" ht="14.25">
      <c r="A8" s="1">
        <v>5</v>
      </c>
      <c r="B8" s="1" t="s">
        <v>112</v>
      </c>
      <c r="C8" s="3">
        <v>0</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Avocado Imports</dc:title>
  <dc:subject>Phytosanitary Regulation: Avocado</dc:subject>
  <dc:creator>PFERRIER@ers.usda.gov</dc:creator>
  <cp:keywords/>
  <dc:description/>
  <cp:lastModifiedBy>WIN31TONT40</cp:lastModifiedBy>
  <cp:lastPrinted>2014-08-01T19:06:16Z</cp:lastPrinted>
  <dcterms:created xsi:type="dcterms:W3CDTF">2014-08-01T17:40:24Z</dcterms:created>
  <dcterms:modified xsi:type="dcterms:W3CDTF">2016-04-29T13:54:29Z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