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farmland92_11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<sst xmlns="http://schemas.openxmlformats.org/spreadsheetml/2006/main" count="66" uniqueCount="37">
  <si>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Change</t>
  </si>
  <si>
    <t>Item</t>
  </si>
  <si>
    <t>1992-1997</t>
  </si>
  <si>
    <t>Acres</t>
  </si>
  <si>
    <t>Percent</t>
  </si>
  <si>
    <t>U.S. certified farmland:</t>
  </si>
  <si>
    <t>Total</t>
  </si>
  <si>
    <t xml:space="preserve">  Pasture/rangeland</t>
  </si>
  <si>
    <t xml:space="preserve">  Cropland</t>
  </si>
  <si>
    <t xml:space="preserve"> </t>
  </si>
  <si>
    <t xml:space="preserve"> Number</t>
  </si>
  <si>
    <t>U.S. certified animals:</t>
  </si>
  <si>
    <t xml:space="preserve">  Livestock</t>
  </si>
  <si>
    <t xml:space="preserve">   Beef cows</t>
  </si>
  <si>
    <t>--</t>
  </si>
  <si>
    <t xml:space="preserve">   Milk cows</t>
  </si>
  <si>
    <t xml:space="preserve">   Other cows 1/</t>
  </si>
  <si>
    <t xml:space="preserve">   Hogs &amp; pigs</t>
  </si>
  <si>
    <t xml:space="preserve">   Sheep and lambs</t>
  </si>
  <si>
    <t xml:space="preserve">Total Livestock </t>
  </si>
  <si>
    <t xml:space="preserve">  Poultry</t>
  </si>
  <si>
    <t xml:space="preserve">    Layer hens</t>
  </si>
  <si>
    <t xml:space="preserve">    Broilers</t>
  </si>
  <si>
    <t xml:space="preserve">    Turkeys</t>
  </si>
  <si>
    <t xml:space="preserve">    Other/unclassified</t>
  </si>
  <si>
    <t>Total Poultry</t>
  </si>
  <si>
    <t>Total certified operations*</t>
  </si>
  <si>
    <t>1/ Includes unclassified cows and some young stock.</t>
  </si>
  <si>
    <t>2/ Total poultry includes other and unclassified animals.</t>
  </si>
  <si>
    <t>Numbers may not add due to rounding.</t>
  </si>
  <si>
    <t>1997-2002</t>
  </si>
  <si>
    <t xml:space="preserve">Source: USDA, Economic Research Service, based on information from USDA-accredited State and private organic certifiers. </t>
  </si>
  <si>
    <t>2002-2007</t>
  </si>
  <si>
    <t>2007-2008</t>
  </si>
  <si>
    <t>2008-2011</t>
  </si>
  <si>
    <t>*Number includes most subcontracted organic farm operations.</t>
  </si>
  <si>
    <t>Table 2--U.S. certified organic farmland acreage, livestock numbers, and farm operations, 1992-2011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</si>
</sst>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[$-10409]#,##0;\(#,##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8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1" fillId="0" borderId="10" xfId="42" applyNumberFormat="1" applyFont="1" applyBorder="1" applyAlignment="1" quotePrefix="1">
      <alignment horizontal="left"/>
    </xf>
    <xf numFmtId="164" fontId="2" fillId="0" borderId="10" xfId="42" applyNumberFormat="1" applyFont="1" applyBorder="1" applyAlignment="1" quotePrefix="1">
      <alignment horizontal="left"/>
    </xf>
    <xf numFmtId="164" fontId="2" fillId="0" borderId="10" xfId="42" applyNumberFormat="1" applyFont="1" applyBorder="1" applyAlignment="1">
      <alignment/>
    </xf>
    <xf numFmtId="9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Border="1" applyAlignment="1">
      <alignment/>
    </xf>
    <xf numFmtId="164" fontId="2" fillId="0" borderId="10" xfId="42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164" fontId="3" fillId="0" borderId="0" xfId="42" applyNumberFormat="1" applyFont="1" applyBorder="1" applyAlignment="1" quotePrefix="1">
      <alignment horizontal="center"/>
    </xf>
    <xf numFmtId="9" fontId="2" fillId="0" borderId="0" xfId="42" applyNumberFormat="1" applyFont="1" applyBorder="1" applyAlignment="1">
      <alignment/>
    </xf>
    <xf numFmtId="164" fontId="1" fillId="0" borderId="0" xfId="42" applyNumberFormat="1" applyFont="1" applyBorder="1" applyAlignment="1" quotePrefix="1">
      <alignment horizontal="left"/>
    </xf>
    <xf numFmtId="9" fontId="2" fillId="0" borderId="0" xfId="42" applyNumberFormat="1" applyFont="1" applyBorder="1" applyAlignment="1" quotePrefix="1">
      <alignment horizontal="left"/>
    </xf>
    <xf numFmtId="9" fontId="2" fillId="0" borderId="0" xfId="0" applyNumberFormat="1" applyFont="1" applyBorder="1" applyAlignment="1">
      <alignment/>
    </xf>
    <xf numFmtId="164" fontId="2" fillId="0" borderId="0" xfId="42" applyNumberFormat="1" applyFont="1" applyBorder="1" applyAlignment="1" quotePrefix="1">
      <alignment horizontal="left"/>
    </xf>
    <xf numFmtId="164" fontId="2" fillId="0" borderId="0" xfId="42" applyNumberFormat="1" applyFont="1" applyBorder="1" applyAlignment="1" quotePrefix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4" fontId="2" fillId="0" borderId="0" xfId="42" applyNumberFormat="1" applyFont="1" applyBorder="1" applyAlignment="1" quotePrefix="1">
      <alignment horizontal="right"/>
    </xf>
    <xf numFmtId="164" fontId="2" fillId="0" borderId="0" xfId="42" applyNumberFormat="1" applyFont="1" applyBorder="1" applyAlignment="1">
      <alignment horizontal="left"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left"/>
    </xf>
    <xf numFmtId="9" fontId="2" fillId="0" borderId="0" xfId="60" applyNumberFormat="1" applyFont="1" applyBorder="1" applyAlignment="1">
      <alignment horizontal="center"/>
    </xf>
    <xf numFmtId="9" fontId="2" fillId="0" borderId="0" xfId="60" applyNumberFormat="1" applyFont="1" applyBorder="1" applyAlignment="1" quotePrefix="1">
      <alignment horizontal="center"/>
    </xf>
    <xf numFmtId="9" fontId="2" fillId="0" borderId="0" xfId="42" applyNumberFormat="1" applyFont="1" applyBorder="1" applyAlignment="1" quotePrefix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9" fontId="2" fillId="0" borderId="0" xfId="42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42" applyNumberFormat="1" applyFont="1" applyBorder="1" applyAlignment="1" quotePrefix="1">
      <alignment horizontal="center"/>
    </xf>
    <xf numFmtId="9" fontId="2" fillId="0" borderId="11" xfId="42" applyNumberFormat="1" applyFont="1" applyBorder="1" applyAlignment="1">
      <alignment horizontal="center"/>
    </xf>
    <xf numFmtId="9" fontId="2" fillId="0" borderId="11" xfId="42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1" xfId="0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7" fontId="42" fillId="0" borderId="14" xfId="57" applyNumberFormat="1" applyFont="1" applyFill="1" applyBorder="1" applyAlignment="1">
      <alignment vertical="top" wrapText="1" readingOrder="1"/>
      <protection/>
    </xf>
    <xf numFmtId="3" fontId="4" fillId="0" borderId="0" xfId="0" applyNumberFormat="1" applyFont="1" applyAlignment="1">
      <alignment/>
    </xf>
    <xf numFmtId="167" fontId="42" fillId="0" borderId="14" xfId="57" applyNumberFormat="1" applyFont="1" applyFill="1" applyBorder="1" applyAlignment="1">
      <alignment vertical="top" wrapText="1" readingOrder="1"/>
      <protection/>
    </xf>
    <xf numFmtId="167" fontId="4" fillId="0" borderId="0" xfId="0" applyNumberFormat="1" applyFont="1" applyAlignment="1">
      <alignment/>
    </xf>
    <xf numFmtId="167" fontId="42" fillId="0" borderId="14" xfId="57" applyNumberFormat="1" applyFont="1" applyFill="1" applyBorder="1" applyAlignment="1">
      <alignment vertical="top" wrapText="1" readingOrder="1"/>
      <protection/>
    </xf>
    <xf numFmtId="164" fontId="43" fillId="0" borderId="0" xfId="42" applyNumberFormat="1" applyFont="1" applyBorder="1" applyAlignment="1">
      <alignment/>
    </xf>
    <xf numFmtId="9" fontId="2" fillId="0" borderId="15" xfId="42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3" fillId="0" borderId="11" xfId="42" applyNumberFormat="1" applyFont="1" applyBorder="1" applyAlignment="1" quotePrefix="1">
      <alignment horizontal="center"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421875" defaultRowHeight="12.75"/>
  <cols>
    <col min="1" max="1" width="24.7109375" style="6" customWidth="1"/>
    <col min="2" max="5" width="7.7109375" style="6" bestFit="1" customWidth="1"/>
    <col min="6" max="6" width="9.00390625" style="6" customWidth="1"/>
    <col min="7" max="10" width="9.00390625" style="6" bestFit="1" customWidth="1"/>
    <col min="11" max="11" width="10.00390625" style="6" customWidth="1"/>
    <col min="12" max="12" width="9.8515625" style="6" bestFit="1" customWidth="1"/>
    <col min="13" max="13" width="9.00390625" style="6" bestFit="1" customWidth="1"/>
    <col min="14" max="15" width="9.8515625" style="6" bestFit="1" customWidth="1"/>
    <col min="16" max="17" width="9.8515625" style="6" customWidth="1"/>
    <col min="18" max="20" width="8.421875" style="10" bestFit="1" customWidth="1"/>
    <col min="21" max="21" width="8.421875" style="5" bestFit="1" customWidth="1"/>
    <col min="22" max="22" width="9.00390625" style="6" customWidth="1"/>
    <col min="23" max="16384" width="10.421875" style="6" customWidth="1"/>
  </cols>
  <sheetData>
    <row r="1" spans="1:21" ht="11.25">
      <c r="A1" s="1" t="s">
        <v>36</v>
      </c>
      <c r="B1" s="2"/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</row>
    <row r="2" spans="18:22" ht="15" customHeight="1">
      <c r="R2" s="47" t="s">
        <v>0</v>
      </c>
      <c r="S2" s="48"/>
      <c r="T2" s="48"/>
      <c r="U2" s="48"/>
      <c r="V2" s="38"/>
    </row>
    <row r="3" spans="1:22" ht="12.75" customHeight="1">
      <c r="A3" s="3" t="s">
        <v>1</v>
      </c>
      <c r="B3" s="8">
        <v>1992</v>
      </c>
      <c r="C3" s="8">
        <v>1993</v>
      </c>
      <c r="D3" s="8">
        <v>1994</v>
      </c>
      <c r="E3" s="8">
        <v>1995</v>
      </c>
      <c r="F3" s="8">
        <v>1997</v>
      </c>
      <c r="G3" s="8">
        <v>2000</v>
      </c>
      <c r="H3" s="8">
        <v>2001</v>
      </c>
      <c r="I3" s="8">
        <v>2002</v>
      </c>
      <c r="J3" s="8">
        <v>2003</v>
      </c>
      <c r="K3" s="8">
        <v>2004</v>
      </c>
      <c r="L3" s="8">
        <v>2005</v>
      </c>
      <c r="M3" s="8">
        <v>2006</v>
      </c>
      <c r="N3" s="8">
        <v>2007</v>
      </c>
      <c r="O3" s="8">
        <v>2008</v>
      </c>
      <c r="P3" s="32">
        <v>2010</v>
      </c>
      <c r="Q3" s="32">
        <v>2011</v>
      </c>
      <c r="R3" s="33" t="s">
        <v>2</v>
      </c>
      <c r="S3" s="28" t="s">
        <v>30</v>
      </c>
      <c r="T3" s="28" t="s">
        <v>32</v>
      </c>
      <c r="U3" s="28" t="s">
        <v>33</v>
      </c>
      <c r="V3" s="3" t="s">
        <v>34</v>
      </c>
    </row>
    <row r="4" spans="7:21" ht="16.5" customHeight="1">
      <c r="G4" s="9" t="s">
        <v>3</v>
      </c>
      <c r="R4" s="49" t="s">
        <v>4</v>
      </c>
      <c r="S4" s="50"/>
      <c r="T4" s="50"/>
      <c r="U4" s="50"/>
    </row>
    <row r="5" spans="1:23" ht="11.25">
      <c r="A5" s="11" t="s">
        <v>5</v>
      </c>
      <c r="C5" s="11"/>
      <c r="D5" s="11"/>
      <c r="E5" s="11"/>
      <c r="F5" s="11"/>
      <c r="P5" s="6" t="s">
        <v>9</v>
      </c>
      <c r="Q5" s="6" t="s">
        <v>9</v>
      </c>
      <c r="R5" s="34"/>
      <c r="S5" s="12"/>
      <c r="T5" s="13"/>
      <c r="U5" s="13"/>
      <c r="W5" s="6" t="s">
        <v>9</v>
      </c>
    </row>
    <row r="6" spans="1:23" ht="12.75">
      <c r="A6" s="6" t="s">
        <v>6</v>
      </c>
      <c r="B6" s="14">
        <v>935450</v>
      </c>
      <c r="C6" s="6">
        <v>955650</v>
      </c>
      <c r="D6" s="6">
        <v>991453</v>
      </c>
      <c r="E6" s="6">
        <v>917894</v>
      </c>
      <c r="F6" s="6">
        <v>1346558</v>
      </c>
      <c r="G6" s="6">
        <v>1776073</v>
      </c>
      <c r="H6" s="15">
        <v>2094271.5355000002</v>
      </c>
      <c r="I6" s="16">
        <v>1925533.9449999998</v>
      </c>
      <c r="J6" s="17">
        <v>2196873.7679999997</v>
      </c>
      <c r="K6" s="17">
        <v>3045109</v>
      </c>
      <c r="L6" s="17">
        <v>4054429</v>
      </c>
      <c r="M6" s="17">
        <v>2936026</v>
      </c>
      <c r="N6" s="17">
        <v>4289957</v>
      </c>
      <c r="O6" s="17">
        <v>4815959</v>
      </c>
      <c r="P6" s="17">
        <v>4371296</v>
      </c>
      <c r="Q6" s="17">
        <v>5383119</v>
      </c>
      <c r="R6" s="35">
        <v>45.01662301566092</v>
      </c>
      <c r="S6" s="6">
        <f>((I6-F6)/F6)*100</f>
        <v>42.9967327809125</v>
      </c>
      <c r="T6" s="6">
        <f>((N6-I6)/I6)*100</f>
        <v>122.7931120684554</v>
      </c>
      <c r="U6" s="29">
        <f>(O6-N6)/N6*100</f>
        <v>12.261241779346506</v>
      </c>
      <c r="V6" s="29">
        <f>(Q6-O6)/O6*100</f>
        <v>11.776678331356226</v>
      </c>
      <c r="W6" t="s">
        <v>9</v>
      </c>
    </row>
    <row r="7" spans="1:23" ht="12.75">
      <c r="A7" s="14" t="s">
        <v>7</v>
      </c>
      <c r="B7" s="6">
        <v>532050</v>
      </c>
      <c r="C7" s="14">
        <v>490850</v>
      </c>
      <c r="D7" s="14">
        <v>434703</v>
      </c>
      <c r="E7" s="14">
        <v>279394</v>
      </c>
      <c r="F7" s="14">
        <v>496385</v>
      </c>
      <c r="G7" s="15">
        <v>557167.41</v>
      </c>
      <c r="H7" s="15">
        <v>789505.13</v>
      </c>
      <c r="I7" s="15">
        <v>625901.55</v>
      </c>
      <c r="J7" s="15">
        <v>745272.98</v>
      </c>
      <c r="K7" s="6">
        <v>1592756</v>
      </c>
      <c r="L7" s="6">
        <v>2331158</v>
      </c>
      <c r="M7" s="6">
        <v>1051464</v>
      </c>
      <c r="N7" s="6">
        <v>2005015</v>
      </c>
      <c r="O7" s="6">
        <v>2160577</v>
      </c>
      <c r="P7" s="6">
        <v>1405026</v>
      </c>
      <c r="Q7" s="6">
        <v>2298130</v>
      </c>
      <c r="R7" s="35">
        <v>-6.703317357391225</v>
      </c>
      <c r="S7" s="6">
        <f aca="true" t="shared" si="0" ref="S7:S28">((I7-F7)/F7)*100</f>
        <v>26.091954833445826</v>
      </c>
      <c r="T7" s="6">
        <f>((N7-I7)/I7)*100</f>
        <v>220.3403155016951</v>
      </c>
      <c r="U7" s="29">
        <f>(O7-N7)/N7*100</f>
        <v>7.758645197168102</v>
      </c>
      <c r="V7" s="29">
        <f>(Q7-O7)/O7*100</f>
        <v>6.366493765322874</v>
      </c>
      <c r="W7" t="s">
        <v>9</v>
      </c>
    </row>
    <row r="8" spans="1:23" ht="12.75">
      <c r="A8" s="6" t="s">
        <v>8</v>
      </c>
      <c r="B8" s="14">
        <v>403400</v>
      </c>
      <c r="C8" s="6">
        <v>464800</v>
      </c>
      <c r="D8" s="6">
        <v>556750</v>
      </c>
      <c r="E8" s="6">
        <v>638500</v>
      </c>
      <c r="F8" s="6">
        <v>850117</v>
      </c>
      <c r="G8" s="15">
        <v>1218905.2175000003</v>
      </c>
      <c r="H8" s="15">
        <v>1304766.4055</v>
      </c>
      <c r="I8" s="15">
        <v>1299632.3949999998</v>
      </c>
      <c r="J8" s="15">
        <v>1451600.7879999997</v>
      </c>
      <c r="K8" s="15">
        <v>1452352.5242</v>
      </c>
      <c r="L8" s="15">
        <v>1723270.8947</v>
      </c>
      <c r="M8" s="15">
        <v>1884562</v>
      </c>
      <c r="N8" s="15">
        <v>2284943</v>
      </c>
      <c r="O8" s="15">
        <v>2655382</v>
      </c>
      <c r="P8" s="15">
        <v>2966270</v>
      </c>
      <c r="Q8" s="15">
        <v>3084989</v>
      </c>
      <c r="R8" s="35">
        <v>110.73797719385227</v>
      </c>
      <c r="S8" s="6">
        <f t="shared" si="0"/>
        <v>52.87688576984107</v>
      </c>
      <c r="T8" s="6">
        <f>((N8-I8)/I8)*100</f>
        <v>75.81456177844815</v>
      </c>
      <c r="U8" s="29">
        <f>(O8-N8)/N8*100</f>
        <v>16.212176846424615</v>
      </c>
      <c r="V8" s="29">
        <f>(Q8-O8)/O8*100</f>
        <v>16.178726827251218</v>
      </c>
      <c r="W8" t="s">
        <v>9</v>
      </c>
    </row>
    <row r="9" spans="1:23" ht="12.75">
      <c r="A9" s="6" t="s">
        <v>9</v>
      </c>
      <c r="G9" s="18" t="s">
        <v>9</v>
      </c>
      <c r="H9" s="18" t="s">
        <v>9</v>
      </c>
      <c r="I9" s="18"/>
      <c r="J9" s="18" t="s">
        <v>9</v>
      </c>
      <c r="K9" s="18"/>
      <c r="L9" s="18"/>
      <c r="M9" s="18"/>
      <c r="N9" s="18"/>
      <c r="O9" s="18"/>
      <c r="P9" s="18"/>
      <c r="Q9" s="18"/>
      <c r="R9" s="36"/>
      <c r="S9" s="6"/>
      <c r="T9" s="6"/>
      <c r="U9" s="26"/>
      <c r="V9"/>
      <c r="W9"/>
    </row>
    <row r="10" spans="7:23" ht="6" customHeight="1">
      <c r="G10" s="15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36"/>
      <c r="S10" s="6"/>
      <c r="T10" s="6"/>
      <c r="U10" s="26"/>
      <c r="V10"/>
      <c r="W10"/>
    </row>
    <row r="11" spans="7:23" ht="12.75" customHeight="1">
      <c r="G11" s="9" t="s">
        <v>10</v>
      </c>
      <c r="H11" s="18"/>
      <c r="I11" s="18"/>
      <c r="J11" s="18"/>
      <c r="K11" s="18"/>
      <c r="L11" s="18"/>
      <c r="M11" s="18"/>
      <c r="N11" s="18"/>
      <c r="O11" s="18"/>
      <c r="Q11" s="18"/>
      <c r="R11" s="36"/>
      <c r="S11" s="6"/>
      <c r="T11" s="6"/>
      <c r="U11" s="26"/>
      <c r="V11"/>
      <c r="W11"/>
    </row>
    <row r="12" spans="1:23" ht="12.75">
      <c r="A12" s="11" t="s">
        <v>11</v>
      </c>
      <c r="B12" s="14"/>
      <c r="C12" s="11"/>
      <c r="D12" s="11"/>
      <c r="E12" s="11"/>
      <c r="F12" s="11"/>
      <c r="G12" s="15"/>
      <c r="H12" s="18"/>
      <c r="I12" s="18"/>
      <c r="J12" s="18"/>
      <c r="K12" s="18"/>
      <c r="L12" s="18"/>
      <c r="M12" s="18"/>
      <c r="N12" s="18"/>
      <c r="O12" s="18"/>
      <c r="Q12" s="18"/>
      <c r="R12" s="36"/>
      <c r="S12" s="6"/>
      <c r="T12" s="6"/>
      <c r="U12" s="26"/>
      <c r="V12"/>
      <c r="W12"/>
    </row>
    <row r="13" spans="1:23" ht="12.75">
      <c r="A13" s="11" t="s">
        <v>12</v>
      </c>
      <c r="B13" s="14"/>
      <c r="C13" s="11"/>
      <c r="D13" s="11"/>
      <c r="E13" s="11"/>
      <c r="F13" s="11"/>
      <c r="G13" s="15"/>
      <c r="H13" s="18"/>
      <c r="I13" s="18"/>
      <c r="J13" s="18"/>
      <c r="K13" s="18"/>
      <c r="L13" s="18"/>
      <c r="M13" s="18"/>
      <c r="N13" s="18"/>
      <c r="O13" s="18"/>
      <c r="P13" s="15"/>
      <c r="Q13" s="18"/>
      <c r="R13" s="36"/>
      <c r="S13" s="6"/>
      <c r="T13" s="6"/>
      <c r="U13" s="26"/>
      <c r="V13"/>
      <c r="W13"/>
    </row>
    <row r="14" spans="1:23" ht="12.75">
      <c r="A14" s="14" t="s">
        <v>13</v>
      </c>
      <c r="B14" s="14">
        <v>6796</v>
      </c>
      <c r="C14" s="14">
        <v>9222</v>
      </c>
      <c r="D14" s="14">
        <v>3300</v>
      </c>
      <c r="E14" s="19">
        <v>0</v>
      </c>
      <c r="F14" s="6">
        <v>4429</v>
      </c>
      <c r="G14" s="6">
        <v>13829</v>
      </c>
      <c r="H14" s="15">
        <v>15197</v>
      </c>
      <c r="I14" s="15">
        <v>23384</v>
      </c>
      <c r="J14" s="15">
        <v>27285</v>
      </c>
      <c r="K14" s="15">
        <v>36662</v>
      </c>
      <c r="L14" s="15">
        <v>36113</v>
      </c>
      <c r="M14" s="15">
        <v>41636</v>
      </c>
      <c r="N14" s="15">
        <v>64514</v>
      </c>
      <c r="O14" s="15">
        <v>63680</v>
      </c>
      <c r="P14" s="15">
        <v>100040</v>
      </c>
      <c r="Q14" s="6">
        <v>106181</v>
      </c>
      <c r="R14" s="35">
        <v>-34.829311359623304</v>
      </c>
      <c r="S14" s="6">
        <f t="shared" si="0"/>
        <v>427.9747121246331</v>
      </c>
      <c r="T14" s="6">
        <f aca="true" t="shared" si="1" ref="T14:T19">((N14-I14)/I14)*100</f>
        <v>175.88949709202873</v>
      </c>
      <c r="U14" s="29">
        <f aca="true" t="shared" si="2" ref="U14:U19">(O14-N14)/N14*100</f>
        <v>-1.2927426605077967</v>
      </c>
      <c r="V14" s="29">
        <f aca="true" t="shared" si="3" ref="V14:V19">(Q14-O14)/O14*100</f>
        <v>66.74152010050251</v>
      </c>
      <c r="W14"/>
    </row>
    <row r="15" spans="1:23" ht="12.75">
      <c r="A15" s="14" t="s">
        <v>15</v>
      </c>
      <c r="B15" s="14">
        <v>2265</v>
      </c>
      <c r="C15" s="14">
        <v>2846</v>
      </c>
      <c r="D15" s="14">
        <v>6100</v>
      </c>
      <c r="E15" s="19">
        <v>0</v>
      </c>
      <c r="F15" s="6">
        <v>12897</v>
      </c>
      <c r="G15" s="6">
        <v>38196</v>
      </c>
      <c r="H15" s="15">
        <v>48677</v>
      </c>
      <c r="I15" s="15">
        <v>67207</v>
      </c>
      <c r="J15" s="15">
        <v>74435</v>
      </c>
      <c r="K15" s="15">
        <v>74840</v>
      </c>
      <c r="L15" s="15">
        <v>87082</v>
      </c>
      <c r="M15" s="15">
        <v>130159</v>
      </c>
      <c r="N15" s="15">
        <v>166178</v>
      </c>
      <c r="O15" s="15">
        <v>249766</v>
      </c>
      <c r="P15" s="15">
        <v>254579</v>
      </c>
      <c r="Q15" s="6">
        <v>254771</v>
      </c>
      <c r="R15" s="35">
        <v>469.4039735099338</v>
      </c>
      <c r="S15" s="6">
        <f t="shared" si="0"/>
        <v>421.10568349228504</v>
      </c>
      <c r="T15" s="6">
        <f t="shared" si="1"/>
        <v>147.26293392057374</v>
      </c>
      <c r="U15" s="29">
        <f t="shared" si="2"/>
        <v>50.300280422197886</v>
      </c>
      <c r="V15" s="29">
        <f t="shared" si="3"/>
        <v>2.003875627587422</v>
      </c>
      <c r="W15"/>
    </row>
    <row r="16" spans="1:23" ht="12.75">
      <c r="A16" s="14" t="s">
        <v>16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993</v>
      </c>
      <c r="I16" s="6">
        <v>10103</v>
      </c>
      <c r="J16" s="15">
        <v>11501</v>
      </c>
      <c r="K16" s="15">
        <v>36598</v>
      </c>
      <c r="L16" s="15">
        <v>58822</v>
      </c>
      <c r="M16" s="15">
        <v>72229</v>
      </c>
      <c r="N16" s="15">
        <v>115220</v>
      </c>
      <c r="O16" s="15">
        <v>144817</v>
      </c>
      <c r="P16" s="15">
        <v>114059</v>
      </c>
      <c r="Q16" s="6">
        <v>113114</v>
      </c>
      <c r="R16" s="37" t="s">
        <v>14</v>
      </c>
      <c r="S16" s="27" t="s">
        <v>14</v>
      </c>
      <c r="T16" s="6">
        <f t="shared" si="1"/>
        <v>1040.4533306938533</v>
      </c>
      <c r="U16" s="29">
        <f t="shared" si="2"/>
        <v>25.687380663079328</v>
      </c>
      <c r="V16" s="29">
        <f t="shared" si="3"/>
        <v>-21.891766850576936</v>
      </c>
      <c r="W16"/>
    </row>
    <row r="17" spans="1:23" ht="12.75">
      <c r="A17" s="14" t="s">
        <v>17</v>
      </c>
      <c r="B17" s="14">
        <v>1365</v>
      </c>
      <c r="C17" s="14">
        <v>1499</v>
      </c>
      <c r="D17" s="14">
        <v>2100</v>
      </c>
      <c r="E17" s="19">
        <v>0</v>
      </c>
      <c r="F17" s="14">
        <v>482</v>
      </c>
      <c r="G17" s="15">
        <v>1724</v>
      </c>
      <c r="H17" s="6">
        <v>3135</v>
      </c>
      <c r="I17" s="6">
        <v>2753</v>
      </c>
      <c r="J17" s="6">
        <v>6564</v>
      </c>
      <c r="K17" s="6">
        <v>4883</v>
      </c>
      <c r="L17" s="6">
        <v>10018</v>
      </c>
      <c r="M17" s="6">
        <v>7508</v>
      </c>
      <c r="N17" s="6">
        <v>9274</v>
      </c>
      <c r="O17" s="6">
        <v>10111</v>
      </c>
      <c r="P17" s="15">
        <v>10087</v>
      </c>
      <c r="Q17" s="6">
        <v>12373</v>
      </c>
      <c r="R17" s="35">
        <v>-64.68864468864469</v>
      </c>
      <c r="S17" s="6">
        <f t="shared" si="0"/>
        <v>471.1618257261411</v>
      </c>
      <c r="T17" s="6">
        <f t="shared" si="1"/>
        <v>236.8688703232837</v>
      </c>
      <c r="U17" s="29">
        <f t="shared" si="2"/>
        <v>9.025231830925168</v>
      </c>
      <c r="V17" s="29">
        <f t="shared" si="3"/>
        <v>22.37167441400455</v>
      </c>
      <c r="W17"/>
    </row>
    <row r="18" spans="1:23" ht="12.75">
      <c r="A18" s="14" t="s">
        <v>18</v>
      </c>
      <c r="B18" s="14">
        <v>1221</v>
      </c>
      <c r="C18" s="14">
        <v>1186</v>
      </c>
      <c r="D18" s="14">
        <v>1600</v>
      </c>
      <c r="E18" s="19">
        <v>0</v>
      </c>
      <c r="F18" s="6">
        <v>705</v>
      </c>
      <c r="G18" s="15">
        <v>2279</v>
      </c>
      <c r="H18" s="6">
        <v>4207</v>
      </c>
      <c r="I18" s="6">
        <v>4915</v>
      </c>
      <c r="J18" s="6">
        <v>4561</v>
      </c>
      <c r="K18" s="6">
        <v>4270</v>
      </c>
      <c r="L18" s="6">
        <v>4471</v>
      </c>
      <c r="M18" s="6">
        <v>5372</v>
      </c>
      <c r="N18" s="6">
        <v>8155</v>
      </c>
      <c r="O18" s="6">
        <v>7455</v>
      </c>
      <c r="P18" s="15">
        <v>7478</v>
      </c>
      <c r="Q18" s="6">
        <v>5914</v>
      </c>
      <c r="R18" s="35">
        <v>-42.26044226044227</v>
      </c>
      <c r="S18" s="6">
        <f t="shared" si="0"/>
        <v>597.1631205673759</v>
      </c>
      <c r="T18" s="6">
        <f t="shared" si="1"/>
        <v>65.92065106815869</v>
      </c>
      <c r="U18" s="29">
        <f t="shared" si="2"/>
        <v>-8.583690987124463</v>
      </c>
      <c r="V18" s="29">
        <f t="shared" si="3"/>
        <v>-20.670690811535884</v>
      </c>
      <c r="W18"/>
    </row>
    <row r="19" spans="1:23" s="21" customFormat="1" ht="12.75">
      <c r="A19" s="14" t="s">
        <v>19</v>
      </c>
      <c r="B19" s="20">
        <v>11647</v>
      </c>
      <c r="C19" s="20">
        <v>14753</v>
      </c>
      <c r="D19" s="20">
        <v>13100</v>
      </c>
      <c r="E19" s="19">
        <v>0</v>
      </c>
      <c r="F19" s="14">
        <v>18513</v>
      </c>
      <c r="G19" s="15">
        <v>56028</v>
      </c>
      <c r="H19" s="6">
        <v>72209</v>
      </c>
      <c r="I19" s="6">
        <v>108362</v>
      </c>
      <c r="J19" s="6">
        <v>124346</v>
      </c>
      <c r="K19" s="6">
        <v>157253</v>
      </c>
      <c r="L19" s="6">
        <v>196506</v>
      </c>
      <c r="M19" s="6">
        <f>SUM(M14:M18)</f>
        <v>256904</v>
      </c>
      <c r="N19" s="6">
        <f>SUM(N14:N18)</f>
        <v>363341</v>
      </c>
      <c r="O19" s="6">
        <f>SUM(O14:O18)</f>
        <v>475829</v>
      </c>
      <c r="P19" s="15">
        <v>486243</v>
      </c>
      <c r="Q19" s="6">
        <v>492353</v>
      </c>
      <c r="R19" s="35">
        <v>58.95080278183222</v>
      </c>
      <c r="S19" s="6">
        <f t="shared" si="0"/>
        <v>485.3292281099768</v>
      </c>
      <c r="T19" s="6">
        <f t="shared" si="1"/>
        <v>235.30296598438568</v>
      </c>
      <c r="U19" s="29">
        <f t="shared" si="2"/>
        <v>30.959346729380936</v>
      </c>
      <c r="V19" s="29">
        <f t="shared" si="3"/>
        <v>3.472676108433912</v>
      </c>
      <c r="W19"/>
    </row>
    <row r="20" spans="1:23" ht="6" customHeight="1">
      <c r="A20" s="22"/>
      <c r="B20" s="20"/>
      <c r="C20" s="22"/>
      <c r="D20" s="22"/>
      <c r="E20" s="22"/>
      <c r="F20" s="14"/>
      <c r="G20" s="15"/>
      <c r="R20" s="36"/>
      <c r="S20" s="6"/>
      <c r="T20" s="6"/>
      <c r="U20" s="26"/>
      <c r="V20"/>
      <c r="W20"/>
    </row>
    <row r="21" spans="1:23" ht="12.75">
      <c r="A21" s="11" t="s">
        <v>20</v>
      </c>
      <c r="B21" s="6" t="s">
        <v>9</v>
      </c>
      <c r="C21" s="6" t="s">
        <v>9</v>
      </c>
      <c r="D21" s="6" t="s">
        <v>9</v>
      </c>
      <c r="E21" s="6" t="s">
        <v>9</v>
      </c>
      <c r="F21" s="6" t="s">
        <v>9</v>
      </c>
      <c r="G21" s="6" t="s">
        <v>9</v>
      </c>
      <c r="H21" s="6" t="s">
        <v>9</v>
      </c>
      <c r="I21" s="6" t="s">
        <v>9</v>
      </c>
      <c r="R21" s="36"/>
      <c r="S21" s="6"/>
      <c r="T21" s="6"/>
      <c r="U21" s="26"/>
      <c r="V21"/>
      <c r="W21"/>
    </row>
    <row r="22" spans="1:23" ht="12.75">
      <c r="A22" s="14" t="s">
        <v>21</v>
      </c>
      <c r="B22" s="14">
        <v>43981</v>
      </c>
      <c r="C22" s="14">
        <v>20625</v>
      </c>
      <c r="D22" s="14">
        <v>47700</v>
      </c>
      <c r="E22" s="19">
        <v>0</v>
      </c>
      <c r="F22" s="6">
        <v>537826</v>
      </c>
      <c r="G22" s="15">
        <v>1113745.526</v>
      </c>
      <c r="H22" s="6">
        <v>1611661.808</v>
      </c>
      <c r="I22" s="6">
        <v>1052272</v>
      </c>
      <c r="J22" s="6">
        <v>1591181</v>
      </c>
      <c r="K22" s="6">
        <v>1787901</v>
      </c>
      <c r="L22" s="6">
        <v>2415056</v>
      </c>
      <c r="M22" s="6">
        <v>3071994</v>
      </c>
      <c r="N22" s="6">
        <v>3872271</v>
      </c>
      <c r="O22" s="6">
        <v>5538011</v>
      </c>
      <c r="P22" s="6">
        <v>5402345</v>
      </c>
      <c r="Q22" s="6">
        <v>6663278</v>
      </c>
      <c r="R22" s="35">
        <v>1122.8598713080648</v>
      </c>
      <c r="S22" s="6">
        <f t="shared" si="0"/>
        <v>95.652869143552</v>
      </c>
      <c r="T22" s="6">
        <f aca="true" t="shared" si="4" ref="T22:T28">((N22-I22)/I22)*100</f>
        <v>267.99145087962046</v>
      </c>
      <c r="U22" s="30">
        <f>(O22-N22)/N22*100</f>
        <v>43.01713387311993</v>
      </c>
      <c r="V22" s="29">
        <f>(Q22-O22)/O22*100</f>
        <v>20.3189737254043</v>
      </c>
      <c r="W22"/>
    </row>
    <row r="23" spans="1:23" ht="12.75">
      <c r="A23" s="14" t="s">
        <v>22</v>
      </c>
      <c r="B23" s="14">
        <v>17382</v>
      </c>
      <c r="C23" s="14">
        <v>26331</v>
      </c>
      <c r="D23" s="14">
        <v>110500</v>
      </c>
      <c r="E23" s="19">
        <v>0</v>
      </c>
      <c r="F23" s="6">
        <v>38285</v>
      </c>
      <c r="G23" s="15">
        <v>1924807</v>
      </c>
      <c r="H23" s="6">
        <v>3286456</v>
      </c>
      <c r="I23" s="6">
        <v>3032189</v>
      </c>
      <c r="J23" s="6">
        <v>6301014</v>
      </c>
      <c r="K23" s="6">
        <v>4769104</v>
      </c>
      <c r="L23" s="6">
        <v>10405879</v>
      </c>
      <c r="M23" s="6">
        <v>5529933</v>
      </c>
      <c r="N23" s="6">
        <v>7436321</v>
      </c>
      <c r="O23" s="6">
        <v>9015984</v>
      </c>
      <c r="P23" s="6">
        <v>17045968</v>
      </c>
      <c r="Q23" s="6">
        <v>28644354</v>
      </c>
      <c r="R23" s="35">
        <v>120.25658727419169</v>
      </c>
      <c r="S23" s="6">
        <f t="shared" si="0"/>
        <v>7820.044403813505</v>
      </c>
      <c r="T23" s="6">
        <f t="shared" si="4"/>
        <v>145.2459592723277</v>
      </c>
      <c r="U23" s="30">
        <f>(O23-N23)/N23*100</f>
        <v>21.242533774429585</v>
      </c>
      <c r="V23" s="29">
        <f>(Q23-O23)/O23*100</f>
        <v>217.70635351615533</v>
      </c>
      <c r="W23"/>
    </row>
    <row r="24" spans="1:23" ht="12.75">
      <c r="A24" s="14" t="s">
        <v>23</v>
      </c>
      <c r="B24" s="19">
        <v>0</v>
      </c>
      <c r="C24" s="19">
        <v>0</v>
      </c>
      <c r="D24" s="19">
        <v>0</v>
      </c>
      <c r="E24" s="19">
        <v>0</v>
      </c>
      <c r="F24" s="6">
        <v>750</v>
      </c>
      <c r="G24" s="6">
        <v>9138</v>
      </c>
      <c r="H24" s="15">
        <v>98653</v>
      </c>
      <c r="I24" s="15">
        <v>305605</v>
      </c>
      <c r="J24" s="15">
        <v>217353</v>
      </c>
      <c r="K24" s="15">
        <v>164291.89</v>
      </c>
      <c r="L24" s="15">
        <v>144086</v>
      </c>
      <c r="M24" s="15">
        <v>165610</v>
      </c>
      <c r="N24" s="15">
        <v>315754</v>
      </c>
      <c r="O24" s="15">
        <v>398531</v>
      </c>
      <c r="P24" s="6">
        <v>435462</v>
      </c>
      <c r="Q24" s="6">
        <v>504315</v>
      </c>
      <c r="R24" s="37" t="s">
        <v>14</v>
      </c>
      <c r="S24" s="6">
        <f t="shared" si="0"/>
        <v>40647.333333333336</v>
      </c>
      <c r="T24" s="6">
        <f t="shared" si="4"/>
        <v>3.3209535184306542</v>
      </c>
      <c r="U24" s="30">
        <f>(O24-N24)/N24*100</f>
        <v>26.215661559315162</v>
      </c>
      <c r="V24" s="29">
        <f>(Q24-O24)/O24*100</f>
        <v>26.543480933729118</v>
      </c>
      <c r="W24"/>
    </row>
    <row r="25" spans="1:23" ht="12.75">
      <c r="A25" s="20" t="s">
        <v>24</v>
      </c>
      <c r="B25" s="19">
        <v>0</v>
      </c>
      <c r="C25" s="19">
        <v>0</v>
      </c>
      <c r="D25" s="19">
        <v>0</v>
      </c>
      <c r="E25" s="19">
        <v>0</v>
      </c>
      <c r="F25" s="6">
        <v>221389</v>
      </c>
      <c r="G25" s="6">
        <v>111359</v>
      </c>
      <c r="H25" s="15">
        <v>17244</v>
      </c>
      <c r="I25" s="15">
        <v>1880115</v>
      </c>
      <c r="J25" s="15">
        <v>670604</v>
      </c>
      <c r="K25" s="15">
        <v>583269</v>
      </c>
      <c r="L25" s="15">
        <v>792249</v>
      </c>
      <c r="M25" s="15">
        <v>427237</v>
      </c>
      <c r="N25" s="15">
        <v>560298</v>
      </c>
      <c r="O25" s="15">
        <v>565549</v>
      </c>
      <c r="P25" s="6">
        <v>820936</v>
      </c>
      <c r="Q25" s="6">
        <v>1216295</v>
      </c>
      <c r="R25" s="37" t="s">
        <v>14</v>
      </c>
      <c r="S25" s="6">
        <f t="shared" si="0"/>
        <v>749.2359602328931</v>
      </c>
      <c r="T25" s="6">
        <f t="shared" si="4"/>
        <v>-70.19873784316385</v>
      </c>
      <c r="U25" s="30">
        <f>(O25-N25)/N25*100</f>
        <v>0.9371798578613524</v>
      </c>
      <c r="V25" s="29">
        <f>(Q25-O25)/O25*100</f>
        <v>115.06447717173931</v>
      </c>
      <c r="W25"/>
    </row>
    <row r="26" spans="1:23" s="21" customFormat="1" ht="12.75">
      <c r="A26" s="14" t="s">
        <v>25</v>
      </c>
      <c r="B26" s="14">
        <v>61363</v>
      </c>
      <c r="C26" s="14">
        <v>46956</v>
      </c>
      <c r="D26" s="14">
        <v>158200</v>
      </c>
      <c r="E26" s="19">
        <v>0</v>
      </c>
      <c r="F26" s="6">
        <v>798250</v>
      </c>
      <c r="G26" s="15">
        <v>3159050</v>
      </c>
      <c r="H26" s="6">
        <v>5014015</v>
      </c>
      <c r="I26" s="6">
        <v>6270181</v>
      </c>
      <c r="J26" s="6">
        <v>8780152</v>
      </c>
      <c r="K26" s="6">
        <v>7304565.89</v>
      </c>
      <c r="L26" s="6">
        <v>13757270</v>
      </c>
      <c r="M26" s="6">
        <f>SUM(M22:M25)</f>
        <v>9194774</v>
      </c>
      <c r="N26" s="6">
        <f>SUM(N22:N25)</f>
        <v>12184644</v>
      </c>
      <c r="O26" s="6">
        <f>SUM(O22:O25)</f>
        <v>15518075</v>
      </c>
      <c r="P26" s="6">
        <v>23704711</v>
      </c>
      <c r="Q26" s="6">
        <v>37028242</v>
      </c>
      <c r="R26" s="35">
        <v>1200.8653423072535</v>
      </c>
      <c r="S26" s="6">
        <f t="shared" si="0"/>
        <v>685.4908863138115</v>
      </c>
      <c r="T26" s="6">
        <f t="shared" si="4"/>
        <v>94.32683043759023</v>
      </c>
      <c r="U26" s="30">
        <f>(O26-N26)/N26*100</f>
        <v>27.35763966513917</v>
      </c>
      <c r="V26" s="29">
        <f>(Q26-O26)/O26*100</f>
        <v>138.61362959001036</v>
      </c>
      <c r="W26"/>
    </row>
    <row r="27" spans="2:23" ht="12.75">
      <c r="B27" s="6" t="s">
        <v>9</v>
      </c>
      <c r="C27" s="6" t="s">
        <v>9</v>
      </c>
      <c r="D27" s="6" t="s">
        <v>9</v>
      </c>
      <c r="E27" s="6" t="s">
        <v>9</v>
      </c>
      <c r="F27" s="6" t="s">
        <v>9</v>
      </c>
      <c r="G27" s="6" t="s">
        <v>9</v>
      </c>
      <c r="H27" s="6" t="s">
        <v>9</v>
      </c>
      <c r="I27" s="6" t="s">
        <v>9</v>
      </c>
      <c r="R27" s="36"/>
      <c r="S27" s="6"/>
      <c r="T27" s="6"/>
      <c r="U27" s="30"/>
      <c r="V27"/>
      <c r="W27"/>
    </row>
    <row r="28" spans="1:23" ht="12.75">
      <c r="A28" s="1" t="s">
        <v>26</v>
      </c>
      <c r="B28" s="2">
        <v>3587</v>
      </c>
      <c r="C28" s="2">
        <v>3536</v>
      </c>
      <c r="D28" s="2">
        <v>4060</v>
      </c>
      <c r="E28" s="2">
        <v>4856</v>
      </c>
      <c r="F28" s="2">
        <v>5021</v>
      </c>
      <c r="G28" s="7">
        <v>6592</v>
      </c>
      <c r="H28" s="3">
        <v>6949</v>
      </c>
      <c r="I28" s="3">
        <v>7323</v>
      </c>
      <c r="J28" s="3">
        <v>8035</v>
      </c>
      <c r="K28" s="3">
        <v>8021</v>
      </c>
      <c r="L28" s="3">
        <v>8493</v>
      </c>
      <c r="M28" s="3">
        <v>9469</v>
      </c>
      <c r="N28" s="3">
        <v>11352</v>
      </c>
      <c r="O28" s="3">
        <v>12941</v>
      </c>
      <c r="P28" s="3">
        <v>13187</v>
      </c>
      <c r="Q28" s="3">
        <v>12880</v>
      </c>
      <c r="R28" s="40">
        <v>39.977697240033464</v>
      </c>
      <c r="S28" s="3">
        <f t="shared" si="0"/>
        <v>45.847440748854815</v>
      </c>
      <c r="T28" s="3">
        <f t="shared" si="4"/>
        <v>55.01843506759525</v>
      </c>
      <c r="U28" s="31">
        <f>(O28-N28)/N28*100</f>
        <v>13.99753347427766</v>
      </c>
      <c r="V28" s="39">
        <f>(Q28-O28)/O28*100</f>
        <v>-0.47137006413723825</v>
      </c>
      <c r="W28"/>
    </row>
    <row r="29" spans="1:20" ht="11.25">
      <c r="A29" s="14" t="s">
        <v>27</v>
      </c>
      <c r="B29" s="14"/>
      <c r="C29" s="14"/>
      <c r="D29" s="14"/>
      <c r="E29" s="14"/>
      <c r="F29" s="14"/>
      <c r="G29" s="15"/>
      <c r="R29" s="23"/>
      <c r="S29" s="23"/>
      <c r="T29" s="24"/>
    </row>
    <row r="30" spans="1:20" ht="11.25">
      <c r="A30" s="14" t="s">
        <v>28</v>
      </c>
      <c r="B30" s="14"/>
      <c r="C30" s="14"/>
      <c r="D30" s="14"/>
      <c r="E30" s="14"/>
      <c r="F30" s="14"/>
      <c r="G30" s="15"/>
      <c r="R30" s="23"/>
      <c r="S30" s="23"/>
      <c r="T30" s="24"/>
    </row>
    <row r="31" spans="1:20" ht="12" customHeight="1">
      <c r="A31" s="20" t="s">
        <v>35</v>
      </c>
      <c r="B31" s="20"/>
      <c r="C31" s="20"/>
      <c r="D31" s="20"/>
      <c r="E31" s="20"/>
      <c r="F31" s="14"/>
      <c r="G31" s="15"/>
      <c r="S31" s="23"/>
      <c r="T31" s="24"/>
    </row>
    <row r="32" spans="1:20" ht="10.5" customHeight="1">
      <c r="A32" s="6" t="s">
        <v>29</v>
      </c>
      <c r="G32" s="19"/>
      <c r="S32" s="25"/>
      <c r="T32" s="25"/>
    </row>
    <row r="33" spans="1:6" ht="11.25">
      <c r="A33" s="20"/>
      <c r="B33" s="20"/>
      <c r="C33" s="20"/>
      <c r="D33" s="20"/>
      <c r="E33" s="20"/>
      <c r="F33" s="20"/>
    </row>
    <row r="34" spans="1:14" ht="11.25">
      <c r="A34" s="14" t="s">
        <v>31</v>
      </c>
      <c r="B34" s="14"/>
      <c r="C34" s="14"/>
      <c r="D34" s="14"/>
      <c r="E34" s="14"/>
      <c r="F34" s="14"/>
      <c r="N34" s="46"/>
    </row>
    <row r="35" spans="11:16" ht="12">
      <c r="K35" s="43"/>
      <c r="L35" s="41"/>
      <c r="M35" s="43"/>
      <c r="N35" s="43"/>
      <c r="O35" s="43"/>
      <c r="P35" s="42"/>
    </row>
    <row r="36" ht="12">
      <c r="K36" s="43"/>
    </row>
    <row r="37" ht="12">
      <c r="K37" s="43"/>
    </row>
    <row r="38" ht="12">
      <c r="K38" s="43"/>
    </row>
    <row r="39" ht="12">
      <c r="K39" s="43"/>
    </row>
    <row r="40" ht="12">
      <c r="K40" s="43"/>
    </row>
    <row r="41" spans="11:16" ht="12">
      <c r="K41" s="45"/>
      <c r="L41" s="41"/>
      <c r="M41" s="45"/>
      <c r="N41" s="45"/>
      <c r="O41" s="45"/>
      <c r="P41" s="44"/>
    </row>
    <row r="42" spans="11:16" ht="12">
      <c r="K42" s="45"/>
      <c r="P42" s="6">
        <f>+N42-O42</f>
        <v>0</v>
      </c>
    </row>
    <row r="43" ht="12">
      <c r="K43" s="45"/>
    </row>
    <row r="44" ht="12">
      <c r="K44" s="45"/>
    </row>
    <row r="45" ht="12">
      <c r="K45" s="45"/>
    </row>
    <row r="46" ht="12">
      <c r="K46" s="45"/>
    </row>
    <row r="47" ht="12">
      <c r="K47" s="44" t="s">
        <v>9</v>
      </c>
    </row>
  </sheetData>
  <sheetProtection/>
  <mergeCells count="2">
    <mergeCell ref="R2:U2"/>
    <mergeCell ref="R4:U4"/>
  </mergeCells>
  <printOptions/>
  <pageMargins left="0.87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certified organic farmland acreage, livestock numbers, and farm operations, 1992-2011</dc:title>
  <dc:subject>Agricultural Economics</dc:subject>
  <dc:creator>USDA-ERS</dc:creator>
  <cp:keywords>cows, Poultry, Livestock, Turkeys, Broilers, Layer hens, lambs, pigs Sheep, Hogs, Beef cows Milk, certified animals, Cropland, Pasture/rangeland, certified farmland</cp:keywords>
  <dc:description/>
  <cp:lastModifiedBy>Windows User</cp:lastModifiedBy>
  <cp:lastPrinted>2010-03-27T00:25:02Z</cp:lastPrinted>
  <dcterms:created xsi:type="dcterms:W3CDTF">2005-11-07T20:14:27Z</dcterms:created>
  <dcterms:modified xsi:type="dcterms:W3CDTF">2019-09-26T17:15:04Z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