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6600" activeTab="0"/>
  </bookViews>
  <sheets>
    <sheet name="US 1975-2002" sheetId="1" r:id="rId1"/>
  </sheets>
  <definedNames>
    <definedName name="\x">'US 1975-2002'!$IR$8109</definedName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<sst xmlns="http://schemas.openxmlformats.org/spreadsheetml/2006/main" count="60" uniqueCount="41">
  <si>
    <t xml:space="preserve">                   Item</t>
  </si>
  <si>
    <t xml:space="preserve"> </t>
  </si>
  <si>
    <t>Dollars per planted acre</t>
  </si>
  <si>
    <t>Gross value of production</t>
  </si>
  <si>
    <t xml:space="preserve"> (excluding direct Goverment payments):</t>
  </si>
  <si>
    <t xml:space="preserve">  Barley</t>
  </si>
  <si>
    <t xml:space="preserve">  Barley straw  </t>
  </si>
  <si>
    <t xml:space="preserve">    Total, gross value of production</t>
  </si>
  <si>
    <t>Cash expenses:</t>
  </si>
  <si>
    <t xml:space="preserve">  Seed</t>
  </si>
  <si>
    <t xml:space="preserve">  Fertilizer, lime, and gypsum</t>
  </si>
  <si>
    <t xml:space="preserve">  Chemicals</t>
  </si>
  <si>
    <t xml:space="preserve">  Custom operations </t>
  </si>
  <si>
    <t xml:space="preserve">  Fuel, lube, and electricity</t>
  </si>
  <si>
    <t xml:space="preserve">  Repairs</t>
  </si>
  <si>
    <t xml:space="preserve">  Hired labor</t>
  </si>
  <si>
    <t xml:space="preserve">  Other variable cash expenses  1/</t>
  </si>
  <si>
    <t xml:space="preserve">    Total, variable cash expenses</t>
  </si>
  <si>
    <t xml:space="preserve">  General farm overhead</t>
  </si>
  <si>
    <t xml:space="preserve">  Taxes and insurance</t>
  </si>
  <si>
    <t xml:space="preserve">  Interest </t>
  </si>
  <si>
    <t xml:space="preserve">    Total, fixed cash expenses</t>
  </si>
  <si>
    <t xml:space="preserve">      Total, cash expenses</t>
  </si>
  <si>
    <t>Gross value of production less cash expenses</t>
  </si>
  <si>
    <t>Harvest-period price (dollars/bu.)</t>
  </si>
  <si>
    <t>Yield (bu./planted acre)</t>
  </si>
  <si>
    <t xml:space="preserve"> (excluding direct Government payments):</t>
  </si>
  <si>
    <t>Economic (full ownership) costs:</t>
  </si>
  <si>
    <t xml:space="preserve">  Variable cash expenses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</si>
  <si>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</si>
  <si>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</si>
  <si>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</si>
  <si>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</si>
  <si>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</t>
  </si>
  <si>
    <t xml:space="preserve">    Total, economic costs</t>
  </si>
  <si>
    <t xml:space="preserve">  Residual returns to management and risk</t>
  </si>
  <si>
    <t>1/  Cost of purchased irrigation water and baling.     Note: Survey base changed in 1986 and 1992.</t>
  </si>
  <si>
    <t>2001</t>
  </si>
  <si>
    <t>2002</t>
  </si>
  <si>
    <t>U.S. barley production cash costs and returns, 1975-2002</t>
  </si>
  <si>
    <t>U.S. barley production economic costs and returns, 1975-2002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</si>
</sst>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00"/>
    <numFmt numFmtId="167" formatCode="0.0000"/>
    <numFmt numFmtId="168" formatCode="0.000"/>
    <numFmt numFmtId="169" formatCode="0.0"/>
  </numFmts>
  <fonts count="3">
    <font>
      <sz val="12"/>
      <name val="Helv"/>
      <family val="0"/>
    </font>
    <font>
      <sz val="10"/>
      <name val="Arial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 quotePrefix="1">
      <alignment horizontal="left"/>
      <protection/>
    </xf>
    <xf numFmtId="4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 horizontal="right"/>
      <protection/>
    </xf>
    <xf numFmtId="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2" fontId="0" fillId="0" borderId="0" xfId="0" applyNumberFormat="1" applyAlignment="1" applyProtection="1">
      <alignment/>
      <protection/>
    </xf>
    <xf numFmtId="0" fontId="1" fillId="0" borderId="0" xfId="0" applyFont="1" applyAlignment="1" applyProtection="1" quotePrefix="1">
      <alignment horizontal="right"/>
      <protection/>
    </xf>
    <xf numFmtId="4" fontId="1" fillId="0" borderId="0" xfId="0" applyNumberFormat="1" applyFont="1" applyAlignment="1">
      <alignment/>
    </xf>
    <xf numFmtId="0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fill"/>
      <protection/>
    </xf>
    <xf numFmtId="164" fontId="1" fillId="0" borderId="1" xfId="0" applyNumberFormat="1" applyFont="1" applyBorder="1" applyAlignment="1" applyProtection="1">
      <alignment horizontal="fill"/>
      <protection/>
    </xf>
    <xf numFmtId="4" fontId="1" fillId="0" borderId="1" xfId="0" applyNumberFormat="1" applyFont="1" applyBorder="1" applyAlignment="1" applyProtection="1">
      <alignment horizontal="fill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64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4.77734375" style="0" customWidth="1"/>
    <col min="2" max="28" width="8.77734375" style="0" customWidth="1"/>
    <col min="29" max="29" width="8.6640625" style="0" customWidth="1"/>
  </cols>
  <sheetData>
    <row r="1" spans="1:25" ht="15.75">
      <c r="A1" s="7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9" ht="3.7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ht="15.75">
      <c r="A3" s="1" t="s">
        <v>0</v>
      </c>
      <c r="B3" s="3">
        <v>1975</v>
      </c>
      <c r="C3" s="3">
        <v>1976</v>
      </c>
      <c r="D3" s="3">
        <v>1977</v>
      </c>
      <c r="E3" s="3">
        <v>1978</v>
      </c>
      <c r="F3" s="3">
        <v>1979</v>
      </c>
      <c r="G3" s="3">
        <v>1980</v>
      </c>
      <c r="H3" s="3">
        <v>1981</v>
      </c>
      <c r="I3" s="3">
        <v>1982</v>
      </c>
      <c r="J3" s="3">
        <v>1983</v>
      </c>
      <c r="K3" s="3">
        <v>1984</v>
      </c>
      <c r="L3" s="3">
        <v>1985</v>
      </c>
      <c r="M3" s="3">
        <v>1986</v>
      </c>
      <c r="N3" s="3">
        <v>1987</v>
      </c>
      <c r="O3" s="3">
        <v>1988</v>
      </c>
      <c r="P3" s="3">
        <v>1989</v>
      </c>
      <c r="Q3" s="3">
        <v>1990</v>
      </c>
      <c r="R3" s="3">
        <v>1991</v>
      </c>
      <c r="S3" s="3">
        <v>1992</v>
      </c>
      <c r="T3" s="3">
        <v>1993</v>
      </c>
      <c r="U3" s="3">
        <v>1994</v>
      </c>
      <c r="V3" s="3">
        <v>1995</v>
      </c>
      <c r="W3" s="3">
        <v>1996</v>
      </c>
      <c r="X3" s="3">
        <v>1997</v>
      </c>
      <c r="Y3" s="3">
        <v>1998</v>
      </c>
      <c r="Z3" s="3">
        <v>1999</v>
      </c>
      <c r="AA3" s="3">
        <v>2000</v>
      </c>
      <c r="AB3" s="16" t="s">
        <v>37</v>
      </c>
      <c r="AC3" s="16" t="s">
        <v>38</v>
      </c>
    </row>
    <row r="4" spans="1:29" ht="4.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5" ht="15.75">
      <c r="A5" s="2"/>
      <c r="B5" s="2"/>
      <c r="C5" s="2"/>
      <c r="D5" s="2"/>
      <c r="E5" s="2"/>
      <c r="F5" s="2"/>
      <c r="G5" s="2"/>
      <c r="H5" s="1" t="s">
        <v>1</v>
      </c>
      <c r="I5" s="2"/>
      <c r="J5" s="2"/>
      <c r="K5" s="2"/>
      <c r="L5" s="2"/>
      <c r="M5" s="1"/>
      <c r="N5" s="2"/>
      <c r="O5" s="2"/>
      <c r="P5" s="2"/>
      <c r="Q5" s="1" t="s">
        <v>2</v>
      </c>
      <c r="R5" s="2"/>
      <c r="S5" s="2"/>
      <c r="T5" s="2"/>
      <c r="U5" s="2"/>
      <c r="V5" s="2"/>
      <c r="W5" s="2"/>
      <c r="X5" s="2"/>
      <c r="Y5" s="2"/>
    </row>
    <row r="6" spans="1:25" ht="15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>
      <c r="A7" s="1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9" ht="15.75">
      <c r="A8" s="1" t="s">
        <v>5</v>
      </c>
      <c r="B8" s="4">
        <f aca="true" t="shared" si="0" ref="B8:AA8">(B32)*(B33)</f>
        <v>96.22200000000001</v>
      </c>
      <c r="C8" s="4">
        <f t="shared" si="0"/>
        <v>91.273</v>
      </c>
      <c r="D8" s="4">
        <f t="shared" si="0"/>
        <v>69.3</v>
      </c>
      <c r="E8" s="4">
        <f t="shared" si="0"/>
        <v>86.10399999999998</v>
      </c>
      <c r="F8" s="4">
        <f t="shared" si="0"/>
        <v>107.55</v>
      </c>
      <c r="G8" s="4">
        <f t="shared" si="0"/>
        <v>113.82639999999999</v>
      </c>
      <c r="H8" s="4">
        <f t="shared" si="0"/>
        <v>120.05619999999999</v>
      </c>
      <c r="I8" s="4">
        <f t="shared" si="0"/>
        <v>113.82719999999999</v>
      </c>
      <c r="J8" s="4">
        <f t="shared" si="0"/>
        <v>117.17399999999999</v>
      </c>
      <c r="K8" s="4">
        <f t="shared" si="0"/>
        <v>115.55340000000001</v>
      </c>
      <c r="L8" s="4">
        <f t="shared" si="0"/>
        <v>83.6256</v>
      </c>
      <c r="M8" s="4">
        <f t="shared" si="0"/>
        <v>68.84009999999999</v>
      </c>
      <c r="N8" s="4">
        <f t="shared" si="0"/>
        <v>80.1398</v>
      </c>
      <c r="O8" s="4">
        <f t="shared" si="0"/>
        <v>79.866</v>
      </c>
      <c r="P8" s="4">
        <f t="shared" si="0"/>
        <v>115.4044</v>
      </c>
      <c r="Q8" s="4">
        <f t="shared" si="0"/>
        <v>107.0176</v>
      </c>
      <c r="R8" s="4">
        <f t="shared" si="0"/>
        <v>106.77059999999999</v>
      </c>
      <c r="S8" s="4">
        <f t="shared" si="0"/>
        <v>126.33840000000001</v>
      </c>
      <c r="T8" s="4">
        <f t="shared" si="0"/>
        <v>100.881</v>
      </c>
      <c r="U8" s="4">
        <f t="shared" si="0"/>
        <v>107.12249999999999</v>
      </c>
      <c r="V8" s="4">
        <f t="shared" si="0"/>
        <v>134.64659999999998</v>
      </c>
      <c r="W8" s="4">
        <f t="shared" si="0"/>
        <v>161.71650000000002</v>
      </c>
      <c r="X8" s="4">
        <f t="shared" si="0"/>
        <v>121.15919999999998</v>
      </c>
      <c r="Y8" s="8">
        <f t="shared" si="0"/>
        <v>100.0827</v>
      </c>
      <c r="Z8" s="8">
        <f t="shared" si="0"/>
        <v>98.8848</v>
      </c>
      <c r="AA8" s="8">
        <f t="shared" si="0"/>
        <v>96.7512</v>
      </c>
      <c r="AB8" s="8">
        <f>(AB32)*(AB33)</f>
        <v>98.24879999999999</v>
      </c>
      <c r="AC8" s="8">
        <f>(AC32)*(AC33)</f>
        <v>99.383</v>
      </c>
    </row>
    <row r="9" spans="1:29" ht="15.75">
      <c r="A9" s="1" t="s">
        <v>6</v>
      </c>
      <c r="B9" s="4">
        <v>4.7</v>
      </c>
      <c r="C9" s="4">
        <v>5.4</v>
      </c>
      <c r="D9" s="4">
        <v>4.78</v>
      </c>
      <c r="E9" s="4">
        <v>5.04</v>
      </c>
      <c r="F9" s="4">
        <v>4.3</v>
      </c>
      <c r="G9" s="4">
        <v>4.94</v>
      </c>
      <c r="H9" s="4">
        <v>4.81</v>
      </c>
      <c r="I9" s="4">
        <v>3.58</v>
      </c>
      <c r="J9" s="4">
        <v>3.32</v>
      </c>
      <c r="K9" s="4">
        <v>3.75</v>
      </c>
      <c r="L9" s="4">
        <v>3.58</v>
      </c>
      <c r="M9" s="4">
        <v>2.31</v>
      </c>
      <c r="N9" s="4">
        <v>2.28</v>
      </c>
      <c r="O9" s="4">
        <v>3.47</v>
      </c>
      <c r="P9" s="4">
        <v>3.55</v>
      </c>
      <c r="Q9" s="4">
        <v>3.27</v>
      </c>
      <c r="R9" s="4">
        <v>2.82</v>
      </c>
      <c r="S9" s="3">
        <v>4.38</v>
      </c>
      <c r="T9" s="4">
        <v>4.27</v>
      </c>
      <c r="U9" s="4">
        <v>4.5</v>
      </c>
      <c r="V9" s="4">
        <v>4.26</v>
      </c>
      <c r="W9" s="3">
        <v>4.21</v>
      </c>
      <c r="X9" s="4">
        <v>5.22</v>
      </c>
      <c r="Y9" s="8">
        <v>4.93</v>
      </c>
      <c r="Z9" s="10">
        <v>5.1</v>
      </c>
      <c r="AA9" s="12">
        <v>4.95</v>
      </c>
      <c r="AB9" s="12">
        <v>5.69</v>
      </c>
      <c r="AC9" s="12">
        <v>5.65</v>
      </c>
    </row>
    <row r="10" spans="1:29" ht="15.75">
      <c r="A10" s="1" t="s">
        <v>7</v>
      </c>
      <c r="B10" s="4">
        <f aca="true" t="shared" si="1" ref="B10:AC10">SUM(B8:B9)</f>
        <v>100.92200000000001</v>
      </c>
      <c r="C10" s="4">
        <f t="shared" si="1"/>
        <v>96.673</v>
      </c>
      <c r="D10" s="4">
        <f t="shared" si="1"/>
        <v>74.08</v>
      </c>
      <c r="E10" s="4">
        <f t="shared" si="1"/>
        <v>91.14399999999999</v>
      </c>
      <c r="F10" s="4">
        <f t="shared" si="1"/>
        <v>111.85</v>
      </c>
      <c r="G10" s="4">
        <f t="shared" si="1"/>
        <v>118.76639999999999</v>
      </c>
      <c r="H10" s="4">
        <f t="shared" si="1"/>
        <v>124.86619999999999</v>
      </c>
      <c r="I10" s="4">
        <f t="shared" si="1"/>
        <v>117.40719999999999</v>
      </c>
      <c r="J10" s="4">
        <f t="shared" si="1"/>
        <v>120.49399999999999</v>
      </c>
      <c r="K10" s="4">
        <f t="shared" si="1"/>
        <v>119.30340000000001</v>
      </c>
      <c r="L10" s="4">
        <f t="shared" si="1"/>
        <v>87.2056</v>
      </c>
      <c r="M10" s="4">
        <f t="shared" si="1"/>
        <v>71.1501</v>
      </c>
      <c r="N10" s="4">
        <f t="shared" si="1"/>
        <v>82.4198</v>
      </c>
      <c r="O10" s="4">
        <f t="shared" si="1"/>
        <v>83.336</v>
      </c>
      <c r="P10" s="4">
        <f t="shared" si="1"/>
        <v>118.95439999999999</v>
      </c>
      <c r="Q10" s="4">
        <f t="shared" si="1"/>
        <v>110.2876</v>
      </c>
      <c r="R10" s="4">
        <f t="shared" si="1"/>
        <v>109.59059999999998</v>
      </c>
      <c r="S10" s="4">
        <f t="shared" si="1"/>
        <v>130.7184</v>
      </c>
      <c r="T10" s="4">
        <f t="shared" si="1"/>
        <v>105.151</v>
      </c>
      <c r="U10" s="4">
        <f t="shared" si="1"/>
        <v>111.62249999999999</v>
      </c>
      <c r="V10" s="4">
        <f t="shared" si="1"/>
        <v>138.90659999999997</v>
      </c>
      <c r="W10" s="4">
        <f t="shared" si="1"/>
        <v>165.92650000000003</v>
      </c>
      <c r="X10" s="4">
        <f t="shared" si="1"/>
        <v>126.37919999999998</v>
      </c>
      <c r="Y10" s="8">
        <f t="shared" si="1"/>
        <v>105.0127</v>
      </c>
      <c r="Z10" s="8">
        <f t="shared" si="1"/>
        <v>103.98479999999999</v>
      </c>
      <c r="AA10" s="8">
        <f t="shared" si="1"/>
        <v>101.7012</v>
      </c>
      <c r="AB10" s="8">
        <f t="shared" si="1"/>
        <v>103.93879999999999</v>
      </c>
      <c r="AC10" s="8">
        <f t="shared" si="1"/>
        <v>105.033</v>
      </c>
    </row>
    <row r="11" spans="1:29" ht="15.75">
      <c r="A11" s="2"/>
      <c r="B11" s="2"/>
      <c r="C11" s="2"/>
      <c r="D11" s="2"/>
      <c r="E11" s="2"/>
      <c r="F11" s="2"/>
      <c r="G11" s="2"/>
      <c r="H11" s="2"/>
      <c r="I11" s="4"/>
      <c r="J11" s="4"/>
      <c r="K11" s="4"/>
      <c r="L11" s="4"/>
      <c r="M11" s="4"/>
      <c r="N11" s="4"/>
      <c r="O11" s="4"/>
      <c r="P11" s="4"/>
      <c r="Q11" s="4"/>
      <c r="R11" s="4"/>
      <c r="S11" s="2"/>
      <c r="T11" s="2"/>
      <c r="U11" s="2"/>
      <c r="V11" s="2"/>
      <c r="W11" s="2"/>
      <c r="X11" s="4"/>
      <c r="Y11" s="2"/>
      <c r="Z11" s="10"/>
      <c r="AA11" s="12"/>
      <c r="AB11" s="12"/>
      <c r="AC11" s="12"/>
    </row>
    <row r="12" spans="1:29" ht="15.75">
      <c r="A12" s="1" t="s">
        <v>8</v>
      </c>
      <c r="B12" s="2"/>
      <c r="C12" s="2"/>
      <c r="D12" s="2"/>
      <c r="E12" s="2"/>
      <c r="F12" s="2"/>
      <c r="G12" s="2"/>
      <c r="H12" s="2"/>
      <c r="I12" s="4"/>
      <c r="J12" s="4"/>
      <c r="K12" s="4"/>
      <c r="L12" s="4"/>
      <c r="M12" s="4"/>
      <c r="N12" s="4"/>
      <c r="O12" s="4"/>
      <c r="P12" s="4"/>
      <c r="Q12" s="4"/>
      <c r="R12" s="4"/>
      <c r="S12" s="2"/>
      <c r="T12" s="2"/>
      <c r="U12" s="2"/>
      <c r="V12" s="2"/>
      <c r="W12" s="2"/>
      <c r="X12" s="4"/>
      <c r="Y12" s="2"/>
      <c r="Z12" s="10"/>
      <c r="AA12" s="12"/>
      <c r="AB12" s="12"/>
      <c r="AC12" s="12"/>
    </row>
    <row r="13" spans="1:29" ht="15.75">
      <c r="A13" s="1" t="s">
        <v>9</v>
      </c>
      <c r="B13" s="4">
        <v>6.38</v>
      </c>
      <c r="C13" s="4">
        <v>6.12</v>
      </c>
      <c r="D13" s="4">
        <v>4.64</v>
      </c>
      <c r="E13" s="4">
        <v>4.68</v>
      </c>
      <c r="F13" s="4">
        <v>4.94</v>
      </c>
      <c r="G13" s="4">
        <v>5.76</v>
      </c>
      <c r="H13" s="4">
        <v>7.55</v>
      </c>
      <c r="I13" s="4">
        <v>6.54</v>
      </c>
      <c r="J13" s="4">
        <v>5.53</v>
      </c>
      <c r="K13" s="4">
        <v>6.48</v>
      </c>
      <c r="L13" s="4">
        <v>6.08</v>
      </c>
      <c r="M13" s="4">
        <v>7.35</v>
      </c>
      <c r="N13" s="4">
        <v>5.92</v>
      </c>
      <c r="O13" s="4">
        <v>6.3</v>
      </c>
      <c r="P13" s="4">
        <v>8.52</v>
      </c>
      <c r="Q13" s="4">
        <v>7.5</v>
      </c>
      <c r="R13" s="4">
        <v>6.48</v>
      </c>
      <c r="S13" s="3">
        <v>7.14</v>
      </c>
      <c r="T13" s="4">
        <v>6.85</v>
      </c>
      <c r="U13" s="4">
        <v>6.96</v>
      </c>
      <c r="V13" s="4">
        <v>7.44</v>
      </c>
      <c r="W13" s="4">
        <v>9.5</v>
      </c>
      <c r="X13" s="4">
        <v>8.96</v>
      </c>
      <c r="Y13" s="4">
        <v>8.45</v>
      </c>
      <c r="Z13" s="10">
        <v>8.01</v>
      </c>
      <c r="AA13" s="12">
        <v>7.84</v>
      </c>
      <c r="AB13" s="12">
        <v>8.13</v>
      </c>
      <c r="AC13" s="12">
        <v>7.83</v>
      </c>
    </row>
    <row r="14" spans="1:29" ht="15.75">
      <c r="A14" s="1" t="s">
        <v>10</v>
      </c>
      <c r="B14" s="4">
        <v>10.04</v>
      </c>
      <c r="C14" s="4">
        <v>7.38</v>
      </c>
      <c r="D14" s="4">
        <v>6.82</v>
      </c>
      <c r="E14" s="4">
        <v>12.15</v>
      </c>
      <c r="F14" s="4">
        <v>12.93</v>
      </c>
      <c r="G14" s="4">
        <v>14.35</v>
      </c>
      <c r="H14" s="4">
        <v>14.85</v>
      </c>
      <c r="I14" s="4">
        <v>18.14</v>
      </c>
      <c r="J14" s="4">
        <v>16.24</v>
      </c>
      <c r="K14" s="4">
        <v>16.31</v>
      </c>
      <c r="L14" s="4">
        <v>15.66</v>
      </c>
      <c r="M14" s="4">
        <v>13.95</v>
      </c>
      <c r="N14" s="4">
        <v>13.12</v>
      </c>
      <c r="O14" s="4">
        <v>14.88</v>
      </c>
      <c r="P14" s="4">
        <v>15.74</v>
      </c>
      <c r="Q14" s="4">
        <v>14.3</v>
      </c>
      <c r="R14" s="4">
        <v>15.12</v>
      </c>
      <c r="S14" s="4">
        <v>15.61</v>
      </c>
      <c r="T14" s="4">
        <v>15.55</v>
      </c>
      <c r="U14" s="4">
        <v>16.57</v>
      </c>
      <c r="V14" s="4">
        <v>20.5</v>
      </c>
      <c r="W14" s="4">
        <v>21.06</v>
      </c>
      <c r="X14" s="4">
        <v>20.75</v>
      </c>
      <c r="Y14" s="4">
        <v>19.03</v>
      </c>
      <c r="Z14" s="10">
        <v>18.03</v>
      </c>
      <c r="AA14" s="12">
        <v>18.13</v>
      </c>
      <c r="AB14" s="12">
        <v>23.72</v>
      </c>
      <c r="AC14" s="12">
        <v>18.61</v>
      </c>
    </row>
    <row r="15" spans="1:29" ht="15.75">
      <c r="A15" s="1" t="s">
        <v>11</v>
      </c>
      <c r="B15" s="4">
        <v>1.62</v>
      </c>
      <c r="C15" s="4">
        <v>1.8</v>
      </c>
      <c r="D15" s="4">
        <v>1.62</v>
      </c>
      <c r="E15" s="4">
        <v>3.36</v>
      </c>
      <c r="F15" s="4">
        <v>3.51</v>
      </c>
      <c r="G15" s="4">
        <v>3.73</v>
      </c>
      <c r="H15" s="4">
        <v>4.11</v>
      </c>
      <c r="I15" s="4">
        <v>5.71</v>
      </c>
      <c r="J15" s="4">
        <v>5.91</v>
      </c>
      <c r="K15" s="4">
        <v>6.04</v>
      </c>
      <c r="L15" s="4">
        <v>6.03</v>
      </c>
      <c r="M15" s="4">
        <v>6.29</v>
      </c>
      <c r="N15" s="4">
        <v>6.17</v>
      </c>
      <c r="O15" s="4">
        <v>6.31</v>
      </c>
      <c r="P15" s="4">
        <v>6.5</v>
      </c>
      <c r="Q15" s="4">
        <v>6.81</v>
      </c>
      <c r="R15" s="4">
        <v>7.4</v>
      </c>
      <c r="S15" s="3">
        <v>7.45</v>
      </c>
      <c r="T15" s="4">
        <v>8.04</v>
      </c>
      <c r="U15" s="4">
        <v>8.68</v>
      </c>
      <c r="V15" s="4">
        <v>9.12</v>
      </c>
      <c r="W15" s="4">
        <v>9.5</v>
      </c>
      <c r="X15" s="4">
        <v>9.81</v>
      </c>
      <c r="Y15" s="4">
        <v>10.13</v>
      </c>
      <c r="Z15" s="10">
        <v>10.27</v>
      </c>
      <c r="AA15" s="12">
        <v>9.83</v>
      </c>
      <c r="AB15" s="12">
        <v>10.11</v>
      </c>
      <c r="AC15" s="12">
        <v>9.93</v>
      </c>
    </row>
    <row r="16" spans="1:29" ht="15.75">
      <c r="A16" s="1" t="s">
        <v>12</v>
      </c>
      <c r="B16" s="4">
        <v>0.98</v>
      </c>
      <c r="C16" s="4">
        <v>1.07</v>
      </c>
      <c r="D16" s="4">
        <v>1.11</v>
      </c>
      <c r="E16" s="4">
        <v>1.37</v>
      </c>
      <c r="F16" s="4">
        <v>1.49</v>
      </c>
      <c r="G16" s="4">
        <v>1.5</v>
      </c>
      <c r="H16" s="4">
        <v>2.5</v>
      </c>
      <c r="I16" s="4">
        <v>4.33</v>
      </c>
      <c r="J16" s="4">
        <v>3.9</v>
      </c>
      <c r="K16" s="4">
        <v>3.6</v>
      </c>
      <c r="L16" s="4">
        <v>3</v>
      </c>
      <c r="M16" s="4">
        <v>2.66</v>
      </c>
      <c r="N16" s="4">
        <v>2.66</v>
      </c>
      <c r="O16" s="4">
        <v>2.14</v>
      </c>
      <c r="P16" s="4">
        <v>2.8</v>
      </c>
      <c r="Q16" s="4">
        <v>3.03</v>
      </c>
      <c r="R16" s="4">
        <v>3.16</v>
      </c>
      <c r="S16" s="4">
        <v>4.01</v>
      </c>
      <c r="T16" s="4">
        <v>3.96</v>
      </c>
      <c r="U16" s="4">
        <v>4.27</v>
      </c>
      <c r="V16" s="4">
        <v>4.88</v>
      </c>
      <c r="W16" s="4">
        <v>4.7</v>
      </c>
      <c r="X16" s="4">
        <v>4.7</v>
      </c>
      <c r="Y16" s="4">
        <v>4.78</v>
      </c>
      <c r="Z16" s="10">
        <v>5.05</v>
      </c>
      <c r="AA16" s="12">
        <v>4.99</v>
      </c>
      <c r="AB16" s="12">
        <v>5.29</v>
      </c>
      <c r="AC16" s="12">
        <v>5.18</v>
      </c>
    </row>
    <row r="17" spans="1:29" ht="15.75">
      <c r="A17" s="1" t="s">
        <v>13</v>
      </c>
      <c r="B17" s="4">
        <v>5.02</v>
      </c>
      <c r="C17" s="4">
        <v>5.41</v>
      </c>
      <c r="D17" s="4">
        <v>5.59</v>
      </c>
      <c r="E17" s="4">
        <v>6.81</v>
      </c>
      <c r="F17" s="4">
        <v>10.99</v>
      </c>
      <c r="G17" s="4">
        <v>14.57</v>
      </c>
      <c r="H17" s="4">
        <v>14.84</v>
      </c>
      <c r="I17" s="4">
        <v>13.12</v>
      </c>
      <c r="J17" s="4">
        <v>11.74</v>
      </c>
      <c r="K17" s="4">
        <v>10.18</v>
      </c>
      <c r="L17" s="4">
        <v>10.88</v>
      </c>
      <c r="M17" s="4">
        <v>7.02</v>
      </c>
      <c r="N17" s="4">
        <v>7.18</v>
      </c>
      <c r="O17" s="4">
        <v>7.05</v>
      </c>
      <c r="P17" s="4">
        <v>8.14</v>
      </c>
      <c r="Q17" s="4">
        <v>8.54</v>
      </c>
      <c r="R17" s="4">
        <v>9.08</v>
      </c>
      <c r="S17" s="3">
        <v>11.69</v>
      </c>
      <c r="T17" s="4">
        <v>11.95</v>
      </c>
      <c r="U17" s="4">
        <v>11.43</v>
      </c>
      <c r="V17" s="4">
        <v>12.08</v>
      </c>
      <c r="W17" s="4">
        <v>13.15</v>
      </c>
      <c r="X17" s="4">
        <v>13.34</v>
      </c>
      <c r="Y17" s="4">
        <v>12.14</v>
      </c>
      <c r="Z17" s="10">
        <v>13.57</v>
      </c>
      <c r="AA17" s="12">
        <v>16.17</v>
      </c>
      <c r="AB17" s="12">
        <v>15.57</v>
      </c>
      <c r="AC17" s="12">
        <v>14.9</v>
      </c>
    </row>
    <row r="18" spans="1:29" ht="15.75">
      <c r="A18" s="1" t="s">
        <v>14</v>
      </c>
      <c r="B18" s="4">
        <v>6.35</v>
      </c>
      <c r="C18" s="4">
        <v>6.3</v>
      </c>
      <c r="D18" s="4">
        <v>6.07</v>
      </c>
      <c r="E18" s="4">
        <v>7.29</v>
      </c>
      <c r="F18" s="4">
        <v>8.64</v>
      </c>
      <c r="G18" s="4">
        <v>9.53</v>
      </c>
      <c r="H18" s="4">
        <v>10.56</v>
      </c>
      <c r="I18" s="4">
        <v>9.44</v>
      </c>
      <c r="J18" s="4">
        <v>9.66</v>
      </c>
      <c r="K18" s="4">
        <v>9.56</v>
      </c>
      <c r="L18" s="4">
        <v>9</v>
      </c>
      <c r="M18" s="4">
        <v>7.56</v>
      </c>
      <c r="N18" s="4">
        <v>7.06</v>
      </c>
      <c r="O18" s="4">
        <v>6.89</v>
      </c>
      <c r="P18" s="4">
        <v>8.18</v>
      </c>
      <c r="Q18" s="4">
        <v>8.17</v>
      </c>
      <c r="R18" s="4">
        <v>8.55</v>
      </c>
      <c r="S18" s="3">
        <v>12.12</v>
      </c>
      <c r="T18" s="4">
        <v>12.4</v>
      </c>
      <c r="U18" s="4">
        <v>13.3</v>
      </c>
      <c r="V18" s="4">
        <v>13.8</v>
      </c>
      <c r="W18" s="4">
        <v>15.79</v>
      </c>
      <c r="X18" s="4">
        <v>14.94</v>
      </c>
      <c r="Y18" s="4">
        <v>15.29</v>
      </c>
      <c r="Z18" s="10">
        <v>15.49</v>
      </c>
      <c r="AA18" s="12">
        <v>16.18</v>
      </c>
      <c r="AB18" s="12">
        <v>16.13</v>
      </c>
      <c r="AC18" s="12">
        <v>15.77</v>
      </c>
    </row>
    <row r="19" spans="1:29" ht="15.75">
      <c r="A19" s="1" t="s">
        <v>15</v>
      </c>
      <c r="B19" s="4">
        <v>3.51</v>
      </c>
      <c r="C19" s="4">
        <v>4.05</v>
      </c>
      <c r="D19" s="4">
        <v>4.63</v>
      </c>
      <c r="E19" s="4">
        <v>4.98</v>
      </c>
      <c r="F19" s="4">
        <v>5.07</v>
      </c>
      <c r="G19" s="4">
        <v>5.29</v>
      </c>
      <c r="H19" s="4">
        <v>5.24</v>
      </c>
      <c r="I19" s="4">
        <v>5.09</v>
      </c>
      <c r="J19" s="4">
        <v>5.2</v>
      </c>
      <c r="K19" s="4">
        <v>4.94</v>
      </c>
      <c r="L19" s="4">
        <v>4.91</v>
      </c>
      <c r="M19" s="4">
        <v>6.13</v>
      </c>
      <c r="N19" s="4">
        <v>5.85</v>
      </c>
      <c r="O19" s="4">
        <v>6.14</v>
      </c>
      <c r="P19" s="4">
        <v>6.71</v>
      </c>
      <c r="Q19" s="4">
        <v>7.01</v>
      </c>
      <c r="R19" s="4">
        <v>7.29</v>
      </c>
      <c r="S19" s="3">
        <v>5.01</v>
      </c>
      <c r="T19" s="4">
        <v>4.72</v>
      </c>
      <c r="U19" s="4">
        <v>4.75</v>
      </c>
      <c r="V19" s="4">
        <v>4.99</v>
      </c>
      <c r="W19" s="4">
        <v>5.24</v>
      </c>
      <c r="X19" s="4">
        <v>5.62</v>
      </c>
      <c r="Y19" s="4">
        <v>5.9</v>
      </c>
      <c r="Z19" s="10">
        <v>6.3</v>
      </c>
      <c r="AA19" s="12">
        <v>6.52</v>
      </c>
      <c r="AB19" s="12">
        <v>7.02</v>
      </c>
      <c r="AC19" s="12">
        <v>6.97</v>
      </c>
    </row>
    <row r="20" spans="1:29" ht="15.75">
      <c r="A20" s="1" t="s">
        <v>16</v>
      </c>
      <c r="B20" s="4">
        <v>0.75</v>
      </c>
      <c r="C20" s="4">
        <v>0.81</v>
      </c>
      <c r="D20" s="4">
        <v>0.83</v>
      </c>
      <c r="E20" s="4">
        <v>1</v>
      </c>
      <c r="F20" s="4">
        <v>1.47</v>
      </c>
      <c r="G20" s="4">
        <v>1.5</v>
      </c>
      <c r="H20" s="4">
        <v>1.76</v>
      </c>
      <c r="I20" s="4">
        <v>2.3</v>
      </c>
      <c r="J20" s="4">
        <v>2.31</v>
      </c>
      <c r="K20" s="4">
        <v>2.35</v>
      </c>
      <c r="L20" s="4">
        <v>2.33</v>
      </c>
      <c r="M20" s="4">
        <v>2.55</v>
      </c>
      <c r="N20" s="4">
        <v>2.34</v>
      </c>
      <c r="O20" s="4">
        <v>2.33</v>
      </c>
      <c r="P20" s="4">
        <v>2.41</v>
      </c>
      <c r="Q20" s="4">
        <v>2.43</v>
      </c>
      <c r="R20" s="4">
        <v>2.46</v>
      </c>
      <c r="S20" s="4">
        <v>1.71</v>
      </c>
      <c r="T20" s="4">
        <v>1.66</v>
      </c>
      <c r="U20" s="4">
        <v>1.72</v>
      </c>
      <c r="V20" s="4">
        <v>1.86</v>
      </c>
      <c r="W20" s="4">
        <v>1.96</v>
      </c>
      <c r="X20" s="4">
        <f>1.77+0.27</f>
        <v>2.04</v>
      </c>
      <c r="Y20" s="4">
        <f>1.84+0.28</f>
        <v>2.12</v>
      </c>
      <c r="Z20" s="10">
        <v>2.38</v>
      </c>
      <c r="AA20" s="12">
        <v>2.28</v>
      </c>
      <c r="AB20" s="12">
        <v>2.52</v>
      </c>
      <c r="AC20" s="12">
        <v>2.39</v>
      </c>
    </row>
    <row r="21" spans="1:29" ht="15.75">
      <c r="A21" s="1" t="s">
        <v>17</v>
      </c>
      <c r="B21" s="4">
        <f aca="true" t="shared" si="2" ref="B21:AC21">SUM(B13:B20)</f>
        <v>34.65</v>
      </c>
      <c r="C21" s="4">
        <f t="shared" si="2"/>
        <v>32.940000000000005</v>
      </c>
      <c r="D21" s="4">
        <f t="shared" si="2"/>
        <v>31.31</v>
      </c>
      <c r="E21" s="4">
        <f t="shared" si="2"/>
        <v>41.64</v>
      </c>
      <c r="F21" s="4">
        <f t="shared" si="2"/>
        <v>49.04</v>
      </c>
      <c r="G21" s="4">
        <f t="shared" si="2"/>
        <v>56.23</v>
      </c>
      <c r="H21" s="4">
        <f t="shared" si="2"/>
        <v>61.41</v>
      </c>
      <c r="I21" s="4">
        <f t="shared" si="2"/>
        <v>64.66999999999999</v>
      </c>
      <c r="J21" s="4">
        <f t="shared" si="2"/>
        <v>60.49000000000001</v>
      </c>
      <c r="K21" s="4">
        <f t="shared" si="2"/>
        <v>59.46</v>
      </c>
      <c r="L21" s="4">
        <f t="shared" si="2"/>
        <v>57.89</v>
      </c>
      <c r="M21" s="4">
        <f t="shared" si="2"/>
        <v>53.51</v>
      </c>
      <c r="N21" s="4">
        <f t="shared" si="2"/>
        <v>50.3</v>
      </c>
      <c r="O21" s="4">
        <f t="shared" si="2"/>
        <v>52.04</v>
      </c>
      <c r="P21" s="4">
        <f t="shared" si="2"/>
        <v>59</v>
      </c>
      <c r="Q21" s="4">
        <f t="shared" si="2"/>
        <v>57.79</v>
      </c>
      <c r="R21" s="4">
        <f t="shared" si="2"/>
        <v>59.53999999999999</v>
      </c>
      <c r="S21" s="4">
        <f t="shared" si="2"/>
        <v>64.74</v>
      </c>
      <c r="T21" s="4">
        <f t="shared" si="2"/>
        <v>65.13</v>
      </c>
      <c r="U21" s="4">
        <f t="shared" si="2"/>
        <v>67.68</v>
      </c>
      <c r="V21" s="4">
        <f t="shared" si="2"/>
        <v>74.67</v>
      </c>
      <c r="W21" s="4">
        <f t="shared" si="2"/>
        <v>80.89999999999999</v>
      </c>
      <c r="X21" s="4">
        <f t="shared" si="2"/>
        <v>80.16000000000001</v>
      </c>
      <c r="Y21" s="4">
        <f t="shared" si="2"/>
        <v>77.84</v>
      </c>
      <c r="Z21" s="8">
        <f t="shared" si="2"/>
        <v>79.1</v>
      </c>
      <c r="AA21" s="8">
        <f t="shared" si="2"/>
        <v>81.94</v>
      </c>
      <c r="AB21" s="8">
        <f t="shared" si="2"/>
        <v>88.49</v>
      </c>
      <c r="AC21" s="8">
        <f t="shared" si="2"/>
        <v>81.58</v>
      </c>
    </row>
    <row r="22" spans="1:29" ht="15.75">
      <c r="A22" s="2"/>
      <c r="B22" s="2"/>
      <c r="C22" s="2"/>
      <c r="D22" s="2"/>
      <c r="E22" s="2"/>
      <c r="F22" s="2"/>
      <c r="G22" s="2"/>
      <c r="H22" s="2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  <c r="T22" s="2"/>
      <c r="U22" s="5" t="s">
        <v>1</v>
      </c>
      <c r="V22" s="2"/>
      <c r="W22" s="6" t="s">
        <v>1</v>
      </c>
      <c r="X22" s="6" t="s">
        <v>1</v>
      </c>
      <c r="Y22" s="5" t="s">
        <v>1</v>
      </c>
      <c r="Z22" s="10"/>
      <c r="AA22" s="12"/>
      <c r="AB22" s="12"/>
      <c r="AC22" s="12"/>
    </row>
    <row r="23" spans="1:29" ht="15.75">
      <c r="A23" s="1" t="s">
        <v>18</v>
      </c>
      <c r="B23" s="4">
        <v>4.61</v>
      </c>
      <c r="C23" s="4">
        <v>4.9</v>
      </c>
      <c r="D23" s="4">
        <v>5.07</v>
      </c>
      <c r="E23" s="4">
        <v>6.54</v>
      </c>
      <c r="F23" s="4">
        <v>8.29</v>
      </c>
      <c r="G23" s="4">
        <v>8.23</v>
      </c>
      <c r="H23" s="4">
        <v>9.35</v>
      </c>
      <c r="I23" s="4">
        <v>8.36</v>
      </c>
      <c r="J23" s="4">
        <v>9.33</v>
      </c>
      <c r="K23" s="4">
        <v>9.35</v>
      </c>
      <c r="L23" s="4">
        <v>5.49</v>
      </c>
      <c r="M23" s="4">
        <v>6.28</v>
      </c>
      <c r="N23" s="4">
        <v>5.98</v>
      </c>
      <c r="O23" s="4">
        <v>6.45</v>
      </c>
      <c r="P23" s="4">
        <v>6.21</v>
      </c>
      <c r="Q23" s="4">
        <v>7.16</v>
      </c>
      <c r="R23" s="4">
        <v>6.46</v>
      </c>
      <c r="S23" s="3">
        <v>5.44</v>
      </c>
      <c r="T23" s="4">
        <v>5.5</v>
      </c>
      <c r="U23" s="4">
        <v>6.72</v>
      </c>
      <c r="V23" s="4">
        <v>7.98</v>
      </c>
      <c r="W23" s="4">
        <v>7.95</v>
      </c>
      <c r="X23" s="4">
        <v>8.17</v>
      </c>
      <c r="Y23" s="4">
        <v>6.55</v>
      </c>
      <c r="Z23" s="10">
        <v>6.28</v>
      </c>
      <c r="AA23" s="12">
        <v>6.33</v>
      </c>
      <c r="AB23" s="12">
        <v>6.66</v>
      </c>
      <c r="AC23" s="12">
        <v>6.82</v>
      </c>
    </row>
    <row r="24" spans="1:29" ht="15.75">
      <c r="A24" s="1" t="s">
        <v>19</v>
      </c>
      <c r="B24" s="4">
        <v>4.32</v>
      </c>
      <c r="C24" s="4">
        <v>4.53</v>
      </c>
      <c r="D24" s="4">
        <v>5.05</v>
      </c>
      <c r="E24" s="4">
        <v>5.75</v>
      </c>
      <c r="F24" s="4">
        <v>6.58</v>
      </c>
      <c r="G24" s="4">
        <v>8.96</v>
      </c>
      <c r="H24" s="4">
        <v>9.17</v>
      </c>
      <c r="I24" s="4">
        <v>8.28</v>
      </c>
      <c r="J24" s="4">
        <v>8.53</v>
      </c>
      <c r="K24" s="4">
        <v>8.91</v>
      </c>
      <c r="L24" s="4">
        <v>9</v>
      </c>
      <c r="M24" s="4">
        <v>7.96</v>
      </c>
      <c r="N24" s="4">
        <v>7.38</v>
      </c>
      <c r="O24" s="4">
        <v>7.01</v>
      </c>
      <c r="P24" s="4">
        <v>8.1</v>
      </c>
      <c r="Q24" s="4">
        <v>7.71</v>
      </c>
      <c r="R24" s="4">
        <v>7.91</v>
      </c>
      <c r="S24" s="3">
        <v>10.49</v>
      </c>
      <c r="T24" s="4">
        <v>10.52</v>
      </c>
      <c r="U24" s="4">
        <v>12.27</v>
      </c>
      <c r="V24" s="4">
        <v>13.2</v>
      </c>
      <c r="W24" s="4">
        <v>14.27</v>
      </c>
      <c r="X24" s="4">
        <v>13.4</v>
      </c>
      <c r="Y24" s="4">
        <v>12.4</v>
      </c>
      <c r="Z24" s="10">
        <v>12.02</v>
      </c>
      <c r="AA24" s="12">
        <v>12.02</v>
      </c>
      <c r="AB24" s="12">
        <v>12.48</v>
      </c>
      <c r="AC24" s="12">
        <v>12.51</v>
      </c>
    </row>
    <row r="25" spans="1:29" ht="15.75">
      <c r="A25" s="1" t="s">
        <v>20</v>
      </c>
      <c r="B25" s="4">
        <v>15.16</v>
      </c>
      <c r="C25" s="4">
        <v>14.74</v>
      </c>
      <c r="D25" s="4">
        <v>14.49</v>
      </c>
      <c r="E25" s="4">
        <v>15.09</v>
      </c>
      <c r="F25" s="4">
        <v>16.3</v>
      </c>
      <c r="G25" s="4">
        <v>17.71</v>
      </c>
      <c r="H25" s="4">
        <v>25.88</v>
      </c>
      <c r="I25" s="4">
        <v>19.07</v>
      </c>
      <c r="J25" s="4">
        <v>24.36</v>
      </c>
      <c r="K25" s="4">
        <v>24.91</v>
      </c>
      <c r="L25" s="4">
        <v>13.56</v>
      </c>
      <c r="M25" s="4">
        <v>13.73</v>
      </c>
      <c r="N25" s="4">
        <v>10.32</v>
      </c>
      <c r="O25" s="4">
        <v>9.51</v>
      </c>
      <c r="P25" s="4">
        <v>9.78</v>
      </c>
      <c r="Q25" s="4">
        <v>10.76</v>
      </c>
      <c r="R25" s="4">
        <v>10.18</v>
      </c>
      <c r="S25" s="4">
        <v>9.82</v>
      </c>
      <c r="T25" s="4">
        <v>8.58</v>
      </c>
      <c r="U25" s="4">
        <v>9.82</v>
      </c>
      <c r="V25" s="4">
        <v>12.79</v>
      </c>
      <c r="W25" s="4">
        <v>13.38</v>
      </c>
      <c r="X25" s="4">
        <v>11.9</v>
      </c>
      <c r="Y25" s="4">
        <v>10.93</v>
      </c>
      <c r="Z25" s="10">
        <v>10.67</v>
      </c>
      <c r="AA25" s="12">
        <v>11.05</v>
      </c>
      <c r="AB25" s="12">
        <v>11.69</v>
      </c>
      <c r="AC25" s="12">
        <v>10.63</v>
      </c>
    </row>
    <row r="26" spans="1:29" ht="15.75">
      <c r="A26" s="1" t="s">
        <v>21</v>
      </c>
      <c r="B26" s="4">
        <f aca="true" t="shared" si="3" ref="B26:AC26">SUM(B23:B25)</f>
        <v>24.09</v>
      </c>
      <c r="C26" s="4">
        <f t="shared" si="3"/>
        <v>24.17</v>
      </c>
      <c r="D26" s="4">
        <f t="shared" si="3"/>
        <v>24.61</v>
      </c>
      <c r="E26" s="4">
        <f t="shared" si="3"/>
        <v>27.38</v>
      </c>
      <c r="F26" s="4">
        <f t="shared" si="3"/>
        <v>31.17</v>
      </c>
      <c r="G26" s="4">
        <f t="shared" si="3"/>
        <v>34.900000000000006</v>
      </c>
      <c r="H26" s="4">
        <f t="shared" si="3"/>
        <v>44.4</v>
      </c>
      <c r="I26" s="4">
        <f t="shared" si="3"/>
        <v>35.71</v>
      </c>
      <c r="J26" s="4">
        <f t="shared" si="3"/>
        <v>42.22</v>
      </c>
      <c r="K26" s="4">
        <f t="shared" si="3"/>
        <v>43.17</v>
      </c>
      <c r="L26" s="4">
        <f t="shared" si="3"/>
        <v>28.05</v>
      </c>
      <c r="M26" s="4">
        <f t="shared" si="3"/>
        <v>27.97</v>
      </c>
      <c r="N26" s="4">
        <f t="shared" si="3"/>
        <v>23.68</v>
      </c>
      <c r="O26" s="4">
        <f t="shared" si="3"/>
        <v>22.97</v>
      </c>
      <c r="P26" s="4">
        <f t="shared" si="3"/>
        <v>24.089999999999996</v>
      </c>
      <c r="Q26" s="4">
        <f t="shared" si="3"/>
        <v>25.630000000000003</v>
      </c>
      <c r="R26" s="4">
        <f t="shared" si="3"/>
        <v>24.55</v>
      </c>
      <c r="S26" s="4">
        <f t="shared" si="3"/>
        <v>25.75</v>
      </c>
      <c r="T26" s="4">
        <f t="shared" si="3"/>
        <v>24.6</v>
      </c>
      <c r="U26" s="4">
        <f t="shared" si="3"/>
        <v>28.81</v>
      </c>
      <c r="V26" s="4">
        <f t="shared" si="3"/>
        <v>33.97</v>
      </c>
      <c r="W26" s="4">
        <f t="shared" si="3"/>
        <v>35.6</v>
      </c>
      <c r="X26" s="4">
        <f t="shared" si="3"/>
        <v>33.47</v>
      </c>
      <c r="Y26" s="4">
        <f t="shared" si="3"/>
        <v>29.88</v>
      </c>
      <c r="Z26" s="8">
        <f t="shared" si="3"/>
        <v>28.97</v>
      </c>
      <c r="AA26" s="8">
        <f t="shared" si="3"/>
        <v>29.400000000000002</v>
      </c>
      <c r="AB26" s="8">
        <f t="shared" si="3"/>
        <v>30.83</v>
      </c>
      <c r="AC26" s="8">
        <f t="shared" si="3"/>
        <v>29.96</v>
      </c>
    </row>
    <row r="27" spans="1:29" ht="15.75">
      <c r="A27" s="2"/>
      <c r="B27" s="2"/>
      <c r="C27" s="2"/>
      <c r="D27" s="2"/>
      <c r="E27" s="2"/>
      <c r="F27" s="2"/>
      <c r="G27" s="2"/>
      <c r="H27" s="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"/>
      <c r="U27" s="2"/>
      <c r="V27" s="2"/>
      <c r="W27" s="2"/>
      <c r="X27" s="2"/>
      <c r="Y27" s="2"/>
      <c r="Z27" s="9"/>
      <c r="AA27" s="9"/>
      <c r="AB27" s="9"/>
      <c r="AC27" s="9"/>
    </row>
    <row r="28" spans="1:29" ht="15.75">
      <c r="A28" s="1" t="s">
        <v>22</v>
      </c>
      <c r="B28" s="4">
        <f aca="true" t="shared" si="4" ref="B28:Z28">B21+B26</f>
        <v>58.739999999999995</v>
      </c>
      <c r="C28" s="4">
        <f t="shared" si="4"/>
        <v>57.11000000000001</v>
      </c>
      <c r="D28" s="4">
        <f t="shared" si="4"/>
        <v>55.92</v>
      </c>
      <c r="E28" s="4">
        <f t="shared" si="4"/>
        <v>69.02</v>
      </c>
      <c r="F28" s="4">
        <f t="shared" si="4"/>
        <v>80.21000000000001</v>
      </c>
      <c r="G28" s="4">
        <f t="shared" si="4"/>
        <v>91.13</v>
      </c>
      <c r="H28" s="4">
        <f t="shared" si="4"/>
        <v>105.81</v>
      </c>
      <c r="I28" s="4">
        <f t="shared" si="4"/>
        <v>100.38</v>
      </c>
      <c r="J28" s="4">
        <f t="shared" si="4"/>
        <v>102.71000000000001</v>
      </c>
      <c r="K28" s="4">
        <f t="shared" si="4"/>
        <v>102.63</v>
      </c>
      <c r="L28" s="4">
        <f t="shared" si="4"/>
        <v>85.94</v>
      </c>
      <c r="M28" s="4">
        <f t="shared" si="4"/>
        <v>81.47999999999999</v>
      </c>
      <c r="N28" s="4">
        <f t="shared" si="4"/>
        <v>73.97999999999999</v>
      </c>
      <c r="O28" s="4">
        <f t="shared" si="4"/>
        <v>75.00999999999999</v>
      </c>
      <c r="P28" s="4">
        <f t="shared" si="4"/>
        <v>83.09</v>
      </c>
      <c r="Q28" s="4">
        <f t="shared" si="4"/>
        <v>83.42</v>
      </c>
      <c r="R28" s="4">
        <f t="shared" si="4"/>
        <v>84.08999999999999</v>
      </c>
      <c r="S28" s="4">
        <f t="shared" si="4"/>
        <v>90.49</v>
      </c>
      <c r="T28" s="4">
        <f t="shared" si="4"/>
        <v>89.72999999999999</v>
      </c>
      <c r="U28" s="4">
        <f t="shared" si="4"/>
        <v>96.49000000000001</v>
      </c>
      <c r="V28" s="4">
        <f t="shared" si="4"/>
        <v>108.64</v>
      </c>
      <c r="W28" s="4">
        <f t="shared" si="4"/>
        <v>116.5</v>
      </c>
      <c r="X28" s="4">
        <f t="shared" si="4"/>
        <v>113.63000000000001</v>
      </c>
      <c r="Y28" s="4">
        <f t="shared" si="4"/>
        <v>107.72</v>
      </c>
      <c r="Z28" s="8">
        <f t="shared" si="4"/>
        <v>108.07</v>
      </c>
      <c r="AA28" s="8">
        <f>AA21+AA26</f>
        <v>111.34</v>
      </c>
      <c r="AB28" s="8">
        <f>AB21+AB26</f>
        <v>119.32</v>
      </c>
      <c r="AC28" s="8">
        <f>AC21+AC26</f>
        <v>111.53999999999999</v>
      </c>
    </row>
    <row r="29" spans="1:29" ht="15.75">
      <c r="A29" s="2"/>
      <c r="B29" s="2"/>
      <c r="C29" s="2"/>
      <c r="D29" s="2"/>
      <c r="E29" s="2"/>
      <c r="F29" s="2"/>
      <c r="G29" s="2"/>
      <c r="H29" s="2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"/>
      <c r="U29" s="2"/>
      <c r="V29" s="2"/>
      <c r="W29" s="2"/>
      <c r="X29" s="2"/>
      <c r="Y29" s="2"/>
      <c r="Z29" s="9"/>
      <c r="AA29" s="9"/>
      <c r="AB29" s="9"/>
      <c r="AC29" s="9"/>
    </row>
    <row r="30" spans="1:29" ht="15.75">
      <c r="A30" s="1" t="s">
        <v>23</v>
      </c>
      <c r="B30" s="4">
        <f aca="true" t="shared" si="5" ref="B30:Z30">B10-B28</f>
        <v>42.182000000000016</v>
      </c>
      <c r="C30" s="4">
        <f t="shared" si="5"/>
        <v>39.562999999999995</v>
      </c>
      <c r="D30" s="4">
        <f t="shared" si="5"/>
        <v>18.159999999999997</v>
      </c>
      <c r="E30" s="4">
        <f t="shared" si="5"/>
        <v>22.123999999999995</v>
      </c>
      <c r="F30" s="4">
        <f t="shared" si="5"/>
        <v>31.639999999999986</v>
      </c>
      <c r="G30" s="4">
        <f t="shared" si="5"/>
        <v>27.636399999999995</v>
      </c>
      <c r="H30" s="4">
        <f t="shared" si="5"/>
        <v>19.05619999999999</v>
      </c>
      <c r="I30" s="4">
        <f t="shared" si="5"/>
        <v>17.027199999999993</v>
      </c>
      <c r="J30" s="4">
        <f t="shared" si="5"/>
        <v>17.783999999999978</v>
      </c>
      <c r="K30" s="4">
        <f t="shared" si="5"/>
        <v>16.673400000000015</v>
      </c>
      <c r="L30" s="4">
        <f t="shared" si="5"/>
        <v>1.2656000000000063</v>
      </c>
      <c r="M30" s="4">
        <f t="shared" si="5"/>
        <v>-10.329899999999995</v>
      </c>
      <c r="N30" s="4">
        <f t="shared" si="5"/>
        <v>8.439800000000005</v>
      </c>
      <c r="O30" s="4">
        <f t="shared" si="5"/>
        <v>8.326000000000008</v>
      </c>
      <c r="P30" s="4">
        <f t="shared" si="5"/>
        <v>35.86439999999999</v>
      </c>
      <c r="Q30" s="4">
        <f t="shared" si="5"/>
        <v>26.867599999999996</v>
      </c>
      <c r="R30" s="4">
        <f t="shared" si="5"/>
        <v>25.50059999999999</v>
      </c>
      <c r="S30" s="4">
        <f t="shared" si="5"/>
        <v>40.22840000000001</v>
      </c>
      <c r="T30" s="4">
        <f t="shared" si="5"/>
        <v>15.421000000000006</v>
      </c>
      <c r="U30" s="4">
        <f t="shared" si="5"/>
        <v>15.132499999999979</v>
      </c>
      <c r="V30" s="4">
        <f t="shared" si="5"/>
        <v>30.26659999999997</v>
      </c>
      <c r="W30" s="4">
        <f t="shared" si="5"/>
        <v>49.42650000000003</v>
      </c>
      <c r="X30" s="4">
        <f t="shared" si="5"/>
        <v>12.749199999999973</v>
      </c>
      <c r="Y30" s="4">
        <f t="shared" si="5"/>
        <v>-2.7073000000000036</v>
      </c>
      <c r="Z30" s="8">
        <f t="shared" si="5"/>
        <v>-4.0852</v>
      </c>
      <c r="AA30" s="8">
        <f>AA10-AA28</f>
        <v>-9.638800000000003</v>
      </c>
      <c r="AB30" s="8">
        <f>AB10-AB28</f>
        <v>-15.381200000000007</v>
      </c>
      <c r="AC30" s="8">
        <f>AC10-AC28</f>
        <v>-6.506999999999991</v>
      </c>
    </row>
    <row r="31" spans="1:29" ht="6.75" customHeight="1" thickBo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20"/>
      <c r="R31" s="20"/>
      <c r="S31" s="20"/>
      <c r="T31" s="20"/>
      <c r="U31" s="19"/>
      <c r="V31" s="19"/>
      <c r="W31" s="19"/>
      <c r="X31" s="20"/>
      <c r="Y31" s="19"/>
      <c r="Z31" s="21"/>
      <c r="AA31" s="21"/>
      <c r="AB31" s="21"/>
      <c r="AC31" s="21"/>
    </row>
    <row r="32" spans="1:29" ht="15.75">
      <c r="A32" s="1" t="s">
        <v>24</v>
      </c>
      <c r="B32" s="4">
        <v>2.37</v>
      </c>
      <c r="C32" s="4">
        <v>2.21</v>
      </c>
      <c r="D32" s="4">
        <v>1.75</v>
      </c>
      <c r="E32" s="4">
        <v>1.88</v>
      </c>
      <c r="F32" s="4">
        <v>2.25</v>
      </c>
      <c r="G32" s="4">
        <v>2.63</v>
      </c>
      <c r="H32" s="4">
        <v>2.42</v>
      </c>
      <c r="I32" s="4">
        <v>2.13</v>
      </c>
      <c r="J32" s="4">
        <v>2.36</v>
      </c>
      <c r="K32" s="4">
        <v>2.29</v>
      </c>
      <c r="L32" s="4">
        <v>1.86</v>
      </c>
      <c r="M32" s="4">
        <v>1.47</v>
      </c>
      <c r="N32" s="4">
        <v>1.69</v>
      </c>
      <c r="O32" s="4">
        <v>2.9</v>
      </c>
      <c r="P32" s="4">
        <v>2.63</v>
      </c>
      <c r="Q32" s="4">
        <v>2.12</v>
      </c>
      <c r="R32" s="3">
        <v>2.07</v>
      </c>
      <c r="S32" s="3">
        <v>2.16</v>
      </c>
      <c r="T32" s="3">
        <v>1.98</v>
      </c>
      <c r="U32" s="3">
        <v>2.07</v>
      </c>
      <c r="V32" s="3">
        <v>2.53</v>
      </c>
      <c r="W32" s="3">
        <v>2.97</v>
      </c>
      <c r="X32" s="4">
        <v>2.28</v>
      </c>
      <c r="Y32" s="3">
        <v>1.83</v>
      </c>
      <c r="Z32" s="9">
        <v>1.89</v>
      </c>
      <c r="AA32" s="2">
        <v>1.82</v>
      </c>
      <c r="AB32" s="2">
        <v>2.01</v>
      </c>
      <c r="AC32" s="17">
        <v>2.3</v>
      </c>
    </row>
    <row r="33" spans="1:29" ht="15.75">
      <c r="A33" s="1" t="s">
        <v>25</v>
      </c>
      <c r="B33" s="4">
        <v>40.6</v>
      </c>
      <c r="C33" s="4">
        <v>41.3</v>
      </c>
      <c r="D33" s="4">
        <v>39.6</v>
      </c>
      <c r="E33" s="4">
        <v>45.8</v>
      </c>
      <c r="F33" s="4">
        <v>47.8</v>
      </c>
      <c r="G33" s="4">
        <v>43.28</v>
      </c>
      <c r="H33" s="4">
        <v>49.61</v>
      </c>
      <c r="I33" s="4">
        <v>53.44</v>
      </c>
      <c r="J33" s="4">
        <v>49.65</v>
      </c>
      <c r="K33" s="4">
        <v>50.46</v>
      </c>
      <c r="L33" s="4">
        <v>44.96</v>
      </c>
      <c r="M33" s="4">
        <v>46.83</v>
      </c>
      <c r="N33" s="4">
        <v>47.42</v>
      </c>
      <c r="O33" s="4">
        <v>27.54</v>
      </c>
      <c r="P33" s="4">
        <v>43.88</v>
      </c>
      <c r="Q33" s="4">
        <v>50.48</v>
      </c>
      <c r="R33" s="3">
        <v>51.58</v>
      </c>
      <c r="S33" s="3">
        <v>58.49</v>
      </c>
      <c r="T33" s="3">
        <v>50.95</v>
      </c>
      <c r="U33" s="3">
        <v>51.75</v>
      </c>
      <c r="V33" s="3">
        <v>53.22</v>
      </c>
      <c r="W33" s="3">
        <v>54.45</v>
      </c>
      <c r="X33" s="4">
        <v>53.14</v>
      </c>
      <c r="Y33" s="3">
        <v>54.69</v>
      </c>
      <c r="Z33" s="9">
        <v>52.32</v>
      </c>
      <c r="AA33" s="2">
        <v>53.16</v>
      </c>
      <c r="AB33" s="2">
        <v>48.88</v>
      </c>
      <c r="AC33" s="2">
        <v>43.21</v>
      </c>
    </row>
    <row r="34" spans="1:29" ht="4.5" customHeight="1" thickBo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  <c r="U34" s="19"/>
      <c r="V34" s="19"/>
      <c r="W34" s="19"/>
      <c r="X34" s="19"/>
      <c r="Y34" s="19"/>
      <c r="Z34" s="19"/>
      <c r="AA34" s="21"/>
      <c r="AB34" s="21"/>
      <c r="AC34" s="21"/>
    </row>
    <row r="35" spans="1:26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1"/>
    </row>
    <row r="36" spans="1:25" ht="15.75">
      <c r="A36" s="7" t="s">
        <v>40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9" ht="5.25" customHeight="1" thickBo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0"/>
      <c r="U37" s="19"/>
      <c r="V37" s="19"/>
      <c r="W37" s="19"/>
      <c r="X37" s="19"/>
      <c r="Y37" s="19"/>
      <c r="Z37" s="19"/>
      <c r="AA37" s="19"/>
      <c r="AB37" s="19"/>
      <c r="AC37" s="19"/>
    </row>
    <row r="38" spans="1:29" ht="15.75">
      <c r="A38" s="1" t="s">
        <v>0</v>
      </c>
      <c r="B38" s="3">
        <v>1975</v>
      </c>
      <c r="C38" s="3">
        <v>1976</v>
      </c>
      <c r="D38" s="3">
        <v>1977</v>
      </c>
      <c r="E38" s="3">
        <v>1978</v>
      </c>
      <c r="F38" s="3">
        <v>1979</v>
      </c>
      <c r="G38" s="3">
        <v>1980</v>
      </c>
      <c r="H38" s="3">
        <v>1981</v>
      </c>
      <c r="I38" s="3">
        <v>1982</v>
      </c>
      <c r="J38" s="3">
        <v>1983</v>
      </c>
      <c r="K38" s="3">
        <v>1984</v>
      </c>
      <c r="L38" s="3">
        <v>1985</v>
      </c>
      <c r="M38" s="3">
        <v>1986</v>
      </c>
      <c r="N38" s="3">
        <v>1987</v>
      </c>
      <c r="O38" s="3">
        <v>1988</v>
      </c>
      <c r="P38" s="3">
        <v>1989</v>
      </c>
      <c r="Q38" s="3">
        <v>1990</v>
      </c>
      <c r="R38" s="3">
        <v>1991</v>
      </c>
      <c r="S38" s="3">
        <v>1992</v>
      </c>
      <c r="T38" s="3">
        <v>1993</v>
      </c>
      <c r="U38" s="3">
        <v>1994</v>
      </c>
      <c r="V38" s="3">
        <v>1995</v>
      </c>
      <c r="W38" s="3">
        <v>1996</v>
      </c>
      <c r="X38" s="3">
        <v>1997</v>
      </c>
      <c r="Y38" s="3">
        <v>1998</v>
      </c>
      <c r="Z38" s="3">
        <v>1999</v>
      </c>
      <c r="AA38" s="3">
        <v>2000</v>
      </c>
      <c r="AB38" s="16" t="s">
        <v>37</v>
      </c>
      <c r="AC38" s="16" t="s">
        <v>38</v>
      </c>
    </row>
    <row r="39" spans="1:29" ht="7.5" customHeight="1" thickBo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5" ht="15.75">
      <c r="A40" s="2"/>
      <c r="B40" s="2"/>
      <c r="C40" s="2"/>
      <c r="D40" s="2"/>
      <c r="E40" s="2"/>
      <c r="F40" s="2"/>
      <c r="G40" s="2"/>
      <c r="H40" s="1" t="s">
        <v>1</v>
      </c>
      <c r="I40" s="2"/>
      <c r="J40" s="2"/>
      <c r="K40" s="2"/>
      <c r="L40" s="2"/>
      <c r="M40" s="1"/>
      <c r="N40" s="2"/>
      <c r="O40" s="2"/>
      <c r="P40" s="2"/>
      <c r="Q40" s="1" t="s">
        <v>2</v>
      </c>
      <c r="R40" s="2"/>
      <c r="S40" s="2"/>
      <c r="T40" s="5" t="s">
        <v>1</v>
      </c>
      <c r="U40" s="2"/>
      <c r="V40" s="2"/>
      <c r="W40" s="2"/>
      <c r="X40" s="2"/>
      <c r="Y40" s="2"/>
    </row>
    <row r="41" spans="1:25" ht="15.75">
      <c r="A41" s="1" t="s">
        <v>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4"/>
      <c r="V42" s="2"/>
      <c r="W42" s="2"/>
      <c r="X42" s="2"/>
      <c r="Y42" s="2"/>
    </row>
    <row r="43" spans="1:29" ht="15.75">
      <c r="A43" s="1" t="s">
        <v>5</v>
      </c>
      <c r="B43" s="4">
        <f aca="true" t="shared" si="6" ref="B43:Y43">B8</f>
        <v>96.22200000000001</v>
      </c>
      <c r="C43" s="4">
        <f t="shared" si="6"/>
        <v>91.273</v>
      </c>
      <c r="D43" s="4">
        <f t="shared" si="6"/>
        <v>69.3</v>
      </c>
      <c r="E43" s="4">
        <f t="shared" si="6"/>
        <v>86.10399999999998</v>
      </c>
      <c r="F43" s="4">
        <f t="shared" si="6"/>
        <v>107.55</v>
      </c>
      <c r="G43" s="4">
        <f t="shared" si="6"/>
        <v>113.82639999999999</v>
      </c>
      <c r="H43" s="4">
        <f t="shared" si="6"/>
        <v>120.05619999999999</v>
      </c>
      <c r="I43" s="4">
        <f t="shared" si="6"/>
        <v>113.82719999999999</v>
      </c>
      <c r="J43" s="4">
        <f t="shared" si="6"/>
        <v>117.17399999999999</v>
      </c>
      <c r="K43" s="4">
        <f t="shared" si="6"/>
        <v>115.55340000000001</v>
      </c>
      <c r="L43" s="4">
        <f t="shared" si="6"/>
        <v>83.6256</v>
      </c>
      <c r="M43" s="4">
        <f t="shared" si="6"/>
        <v>68.84009999999999</v>
      </c>
      <c r="N43" s="4">
        <f t="shared" si="6"/>
        <v>80.1398</v>
      </c>
      <c r="O43" s="4">
        <f t="shared" si="6"/>
        <v>79.866</v>
      </c>
      <c r="P43" s="4">
        <f t="shared" si="6"/>
        <v>115.4044</v>
      </c>
      <c r="Q43" s="4">
        <f t="shared" si="6"/>
        <v>107.0176</v>
      </c>
      <c r="R43" s="4">
        <f t="shared" si="6"/>
        <v>106.77059999999999</v>
      </c>
      <c r="S43" s="4">
        <f t="shared" si="6"/>
        <v>126.33840000000001</v>
      </c>
      <c r="T43" s="4">
        <f t="shared" si="6"/>
        <v>100.881</v>
      </c>
      <c r="U43" s="4">
        <f t="shared" si="6"/>
        <v>107.12249999999999</v>
      </c>
      <c r="V43" s="4">
        <f t="shared" si="6"/>
        <v>134.64659999999998</v>
      </c>
      <c r="W43" s="4">
        <f t="shared" si="6"/>
        <v>161.71650000000002</v>
      </c>
      <c r="X43" s="4">
        <f t="shared" si="6"/>
        <v>121.15919999999998</v>
      </c>
      <c r="Y43" s="4">
        <f t="shared" si="6"/>
        <v>100.0827</v>
      </c>
      <c r="Z43" s="4">
        <f aca="true" t="shared" si="7" ref="Z43:AA45">Z8</f>
        <v>98.8848</v>
      </c>
      <c r="AA43" s="4">
        <f t="shared" si="7"/>
        <v>96.7512</v>
      </c>
      <c r="AB43" s="4">
        <f aca="true" t="shared" si="8" ref="AB43:AC45">AB8</f>
        <v>98.24879999999999</v>
      </c>
      <c r="AC43" s="4">
        <f t="shared" si="8"/>
        <v>99.383</v>
      </c>
    </row>
    <row r="44" spans="1:29" ht="15.75">
      <c r="A44" s="1" t="s">
        <v>6</v>
      </c>
      <c r="B44" s="4">
        <f aca="true" t="shared" si="9" ref="B44:Y44">B9</f>
        <v>4.7</v>
      </c>
      <c r="C44" s="4">
        <f t="shared" si="9"/>
        <v>5.4</v>
      </c>
      <c r="D44" s="4">
        <f t="shared" si="9"/>
        <v>4.78</v>
      </c>
      <c r="E44" s="4">
        <f t="shared" si="9"/>
        <v>5.04</v>
      </c>
      <c r="F44" s="4">
        <f t="shared" si="9"/>
        <v>4.3</v>
      </c>
      <c r="G44" s="4">
        <f t="shared" si="9"/>
        <v>4.94</v>
      </c>
      <c r="H44" s="4">
        <f t="shared" si="9"/>
        <v>4.81</v>
      </c>
      <c r="I44" s="4">
        <f t="shared" si="9"/>
        <v>3.58</v>
      </c>
      <c r="J44" s="4">
        <f t="shared" si="9"/>
        <v>3.32</v>
      </c>
      <c r="K44" s="4">
        <f t="shared" si="9"/>
        <v>3.75</v>
      </c>
      <c r="L44" s="4">
        <f t="shared" si="9"/>
        <v>3.58</v>
      </c>
      <c r="M44" s="4">
        <f t="shared" si="9"/>
        <v>2.31</v>
      </c>
      <c r="N44" s="4">
        <f t="shared" si="9"/>
        <v>2.28</v>
      </c>
      <c r="O44" s="4">
        <f t="shared" si="9"/>
        <v>3.47</v>
      </c>
      <c r="P44" s="4">
        <f t="shared" si="9"/>
        <v>3.55</v>
      </c>
      <c r="Q44" s="4">
        <f t="shared" si="9"/>
        <v>3.27</v>
      </c>
      <c r="R44" s="4">
        <f t="shared" si="9"/>
        <v>2.82</v>
      </c>
      <c r="S44" s="4">
        <f t="shared" si="9"/>
        <v>4.38</v>
      </c>
      <c r="T44" s="4">
        <f t="shared" si="9"/>
        <v>4.27</v>
      </c>
      <c r="U44" s="4">
        <f t="shared" si="9"/>
        <v>4.5</v>
      </c>
      <c r="V44" s="4">
        <f t="shared" si="9"/>
        <v>4.26</v>
      </c>
      <c r="W44" s="4">
        <f t="shared" si="9"/>
        <v>4.21</v>
      </c>
      <c r="X44" s="4">
        <f t="shared" si="9"/>
        <v>5.22</v>
      </c>
      <c r="Y44" s="4">
        <f t="shared" si="9"/>
        <v>4.93</v>
      </c>
      <c r="Z44" s="4">
        <f t="shared" si="7"/>
        <v>5.1</v>
      </c>
      <c r="AA44" s="4">
        <f t="shared" si="7"/>
        <v>4.95</v>
      </c>
      <c r="AB44" s="4">
        <f t="shared" si="8"/>
        <v>5.69</v>
      </c>
      <c r="AC44" s="4">
        <f t="shared" si="8"/>
        <v>5.65</v>
      </c>
    </row>
    <row r="45" spans="1:29" ht="15.75">
      <c r="A45" s="1" t="s">
        <v>7</v>
      </c>
      <c r="B45" s="4">
        <f aca="true" t="shared" si="10" ref="B45:Y45">B10</f>
        <v>100.92200000000001</v>
      </c>
      <c r="C45" s="4">
        <f t="shared" si="10"/>
        <v>96.673</v>
      </c>
      <c r="D45" s="4">
        <f t="shared" si="10"/>
        <v>74.08</v>
      </c>
      <c r="E45" s="4">
        <f t="shared" si="10"/>
        <v>91.14399999999999</v>
      </c>
      <c r="F45" s="4">
        <f t="shared" si="10"/>
        <v>111.85</v>
      </c>
      <c r="G45" s="4">
        <f t="shared" si="10"/>
        <v>118.76639999999999</v>
      </c>
      <c r="H45" s="4">
        <f t="shared" si="10"/>
        <v>124.86619999999999</v>
      </c>
      <c r="I45" s="4">
        <f t="shared" si="10"/>
        <v>117.40719999999999</v>
      </c>
      <c r="J45" s="4">
        <f t="shared" si="10"/>
        <v>120.49399999999999</v>
      </c>
      <c r="K45" s="4">
        <f t="shared" si="10"/>
        <v>119.30340000000001</v>
      </c>
      <c r="L45" s="4">
        <f t="shared" si="10"/>
        <v>87.2056</v>
      </c>
      <c r="M45" s="4">
        <f t="shared" si="10"/>
        <v>71.1501</v>
      </c>
      <c r="N45" s="4">
        <f t="shared" si="10"/>
        <v>82.4198</v>
      </c>
      <c r="O45" s="4">
        <f t="shared" si="10"/>
        <v>83.336</v>
      </c>
      <c r="P45" s="4">
        <f t="shared" si="10"/>
        <v>118.95439999999999</v>
      </c>
      <c r="Q45" s="4">
        <f t="shared" si="10"/>
        <v>110.2876</v>
      </c>
      <c r="R45" s="4">
        <f t="shared" si="10"/>
        <v>109.59059999999998</v>
      </c>
      <c r="S45" s="4">
        <f t="shared" si="10"/>
        <v>130.7184</v>
      </c>
      <c r="T45" s="4">
        <f t="shared" si="10"/>
        <v>105.151</v>
      </c>
      <c r="U45" s="4">
        <f t="shared" si="10"/>
        <v>111.62249999999999</v>
      </c>
      <c r="V45" s="4">
        <f t="shared" si="10"/>
        <v>138.90659999999997</v>
      </c>
      <c r="W45" s="4">
        <f t="shared" si="10"/>
        <v>165.92650000000003</v>
      </c>
      <c r="X45" s="4">
        <f t="shared" si="10"/>
        <v>126.37919999999998</v>
      </c>
      <c r="Y45" s="4">
        <f t="shared" si="10"/>
        <v>105.0127</v>
      </c>
      <c r="Z45" s="4">
        <f t="shared" si="7"/>
        <v>103.98479999999999</v>
      </c>
      <c r="AA45" s="4">
        <f t="shared" si="7"/>
        <v>101.7012</v>
      </c>
      <c r="AB45" s="4">
        <f t="shared" si="8"/>
        <v>103.93879999999999</v>
      </c>
      <c r="AC45" s="4">
        <f t="shared" si="8"/>
        <v>105.033</v>
      </c>
    </row>
    <row r="46" spans="1:29" ht="15.75">
      <c r="A46" s="2"/>
      <c r="B46" s="2"/>
      <c r="C46" s="2"/>
      <c r="D46" s="2"/>
      <c r="E46" s="2"/>
      <c r="F46" s="2"/>
      <c r="G46" s="2"/>
      <c r="H46" s="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>
      <c r="A47" s="1" t="s">
        <v>27</v>
      </c>
      <c r="B47" s="2"/>
      <c r="C47" s="2"/>
      <c r="D47" s="2"/>
      <c r="E47" s="2"/>
      <c r="F47" s="2"/>
      <c r="G47" s="2"/>
      <c r="H47" s="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>
      <c r="A48" s="1" t="s">
        <v>28</v>
      </c>
      <c r="B48" s="4">
        <f aca="true" t="shared" si="11" ref="B48:Y48">B21</f>
        <v>34.65</v>
      </c>
      <c r="C48" s="4">
        <f t="shared" si="11"/>
        <v>32.940000000000005</v>
      </c>
      <c r="D48" s="4">
        <f t="shared" si="11"/>
        <v>31.31</v>
      </c>
      <c r="E48" s="4">
        <f t="shared" si="11"/>
        <v>41.64</v>
      </c>
      <c r="F48" s="4">
        <f t="shared" si="11"/>
        <v>49.04</v>
      </c>
      <c r="G48" s="4">
        <f t="shared" si="11"/>
        <v>56.23</v>
      </c>
      <c r="H48" s="4">
        <f t="shared" si="11"/>
        <v>61.41</v>
      </c>
      <c r="I48" s="4">
        <f t="shared" si="11"/>
        <v>64.66999999999999</v>
      </c>
      <c r="J48" s="4">
        <f t="shared" si="11"/>
        <v>60.49000000000001</v>
      </c>
      <c r="K48" s="4">
        <f t="shared" si="11"/>
        <v>59.46</v>
      </c>
      <c r="L48" s="4">
        <f t="shared" si="11"/>
        <v>57.89</v>
      </c>
      <c r="M48" s="4">
        <f t="shared" si="11"/>
        <v>53.51</v>
      </c>
      <c r="N48" s="4">
        <f t="shared" si="11"/>
        <v>50.3</v>
      </c>
      <c r="O48" s="4">
        <f t="shared" si="11"/>
        <v>52.04</v>
      </c>
      <c r="P48" s="4">
        <f t="shared" si="11"/>
        <v>59</v>
      </c>
      <c r="Q48" s="4">
        <f t="shared" si="11"/>
        <v>57.79</v>
      </c>
      <c r="R48" s="4">
        <f t="shared" si="11"/>
        <v>59.53999999999999</v>
      </c>
      <c r="S48" s="4">
        <f t="shared" si="11"/>
        <v>64.74</v>
      </c>
      <c r="T48" s="4">
        <f t="shared" si="11"/>
        <v>65.13</v>
      </c>
      <c r="U48" s="4">
        <f t="shared" si="11"/>
        <v>67.68</v>
      </c>
      <c r="V48" s="4">
        <f t="shared" si="11"/>
        <v>74.67</v>
      </c>
      <c r="W48" s="4">
        <f t="shared" si="11"/>
        <v>80.89999999999999</v>
      </c>
      <c r="X48" s="4">
        <f t="shared" si="11"/>
        <v>80.16000000000001</v>
      </c>
      <c r="Y48" s="4">
        <f t="shared" si="11"/>
        <v>77.84</v>
      </c>
      <c r="Z48" s="13">
        <f>Z21</f>
        <v>79.1</v>
      </c>
      <c r="AA48" s="13">
        <f>AA21</f>
        <v>81.94</v>
      </c>
      <c r="AB48" s="13">
        <f>AB21</f>
        <v>88.49</v>
      </c>
      <c r="AC48" s="13">
        <f>AC21</f>
        <v>81.58</v>
      </c>
    </row>
    <row r="49" spans="1:29" ht="15.75">
      <c r="A49" s="1" t="s">
        <v>18</v>
      </c>
      <c r="B49" s="4">
        <f aca="true" t="shared" si="12" ref="B49:Y49">B23</f>
        <v>4.61</v>
      </c>
      <c r="C49" s="4">
        <f t="shared" si="12"/>
        <v>4.9</v>
      </c>
      <c r="D49" s="4">
        <f t="shared" si="12"/>
        <v>5.07</v>
      </c>
      <c r="E49" s="4">
        <f t="shared" si="12"/>
        <v>6.54</v>
      </c>
      <c r="F49" s="4">
        <f t="shared" si="12"/>
        <v>8.29</v>
      </c>
      <c r="G49" s="4">
        <f t="shared" si="12"/>
        <v>8.23</v>
      </c>
      <c r="H49" s="4">
        <f t="shared" si="12"/>
        <v>9.35</v>
      </c>
      <c r="I49" s="4">
        <f t="shared" si="12"/>
        <v>8.36</v>
      </c>
      <c r="J49" s="4">
        <f t="shared" si="12"/>
        <v>9.33</v>
      </c>
      <c r="K49" s="4">
        <f t="shared" si="12"/>
        <v>9.35</v>
      </c>
      <c r="L49" s="4">
        <f t="shared" si="12"/>
        <v>5.49</v>
      </c>
      <c r="M49" s="4">
        <f t="shared" si="12"/>
        <v>6.28</v>
      </c>
      <c r="N49" s="4">
        <f t="shared" si="12"/>
        <v>5.98</v>
      </c>
      <c r="O49" s="4">
        <f t="shared" si="12"/>
        <v>6.45</v>
      </c>
      <c r="P49" s="4">
        <f t="shared" si="12"/>
        <v>6.21</v>
      </c>
      <c r="Q49" s="4">
        <f t="shared" si="12"/>
        <v>7.16</v>
      </c>
      <c r="R49" s="4">
        <f t="shared" si="12"/>
        <v>6.46</v>
      </c>
      <c r="S49" s="4">
        <f t="shared" si="12"/>
        <v>5.44</v>
      </c>
      <c r="T49" s="4">
        <f t="shared" si="12"/>
        <v>5.5</v>
      </c>
      <c r="U49" s="4">
        <f t="shared" si="12"/>
        <v>6.72</v>
      </c>
      <c r="V49" s="4">
        <f t="shared" si="12"/>
        <v>7.98</v>
      </c>
      <c r="W49" s="4">
        <f t="shared" si="12"/>
        <v>7.95</v>
      </c>
      <c r="X49" s="4">
        <f t="shared" si="12"/>
        <v>8.17</v>
      </c>
      <c r="Y49" s="4">
        <f t="shared" si="12"/>
        <v>6.55</v>
      </c>
      <c r="Z49" s="13">
        <f aca="true" t="shared" si="13" ref="Z49:AB50">Z23</f>
        <v>6.28</v>
      </c>
      <c r="AA49" s="13">
        <f t="shared" si="13"/>
        <v>6.33</v>
      </c>
      <c r="AB49" s="13">
        <f t="shared" si="13"/>
        <v>6.66</v>
      </c>
      <c r="AC49" s="13">
        <f>AC23</f>
        <v>6.82</v>
      </c>
    </row>
    <row r="50" spans="1:29" ht="15.75">
      <c r="A50" s="1" t="s">
        <v>19</v>
      </c>
      <c r="B50" s="4">
        <f aca="true" t="shared" si="14" ref="B50:Y50">B24</f>
        <v>4.32</v>
      </c>
      <c r="C50" s="4">
        <f t="shared" si="14"/>
        <v>4.53</v>
      </c>
      <c r="D50" s="4">
        <f t="shared" si="14"/>
        <v>5.05</v>
      </c>
      <c r="E50" s="4">
        <f t="shared" si="14"/>
        <v>5.75</v>
      </c>
      <c r="F50" s="4">
        <f t="shared" si="14"/>
        <v>6.58</v>
      </c>
      <c r="G50" s="4">
        <f t="shared" si="14"/>
        <v>8.96</v>
      </c>
      <c r="H50" s="4">
        <f t="shared" si="14"/>
        <v>9.17</v>
      </c>
      <c r="I50" s="4">
        <f t="shared" si="14"/>
        <v>8.28</v>
      </c>
      <c r="J50" s="4">
        <f t="shared" si="14"/>
        <v>8.53</v>
      </c>
      <c r="K50" s="4">
        <f t="shared" si="14"/>
        <v>8.91</v>
      </c>
      <c r="L50" s="4">
        <f t="shared" si="14"/>
        <v>9</v>
      </c>
      <c r="M50" s="4">
        <f t="shared" si="14"/>
        <v>7.96</v>
      </c>
      <c r="N50" s="4">
        <f t="shared" si="14"/>
        <v>7.38</v>
      </c>
      <c r="O50" s="4">
        <f t="shared" si="14"/>
        <v>7.01</v>
      </c>
      <c r="P50" s="4">
        <f t="shared" si="14"/>
        <v>8.1</v>
      </c>
      <c r="Q50" s="4">
        <f t="shared" si="14"/>
        <v>7.71</v>
      </c>
      <c r="R50" s="4">
        <f t="shared" si="14"/>
        <v>7.91</v>
      </c>
      <c r="S50" s="4">
        <f t="shared" si="14"/>
        <v>10.49</v>
      </c>
      <c r="T50" s="4">
        <f t="shared" si="14"/>
        <v>10.52</v>
      </c>
      <c r="U50" s="4">
        <f t="shared" si="14"/>
        <v>12.27</v>
      </c>
      <c r="V50" s="4">
        <f t="shared" si="14"/>
        <v>13.2</v>
      </c>
      <c r="W50" s="4">
        <f t="shared" si="14"/>
        <v>14.27</v>
      </c>
      <c r="X50" s="4">
        <f t="shared" si="14"/>
        <v>13.4</v>
      </c>
      <c r="Y50" s="4">
        <f t="shared" si="14"/>
        <v>12.4</v>
      </c>
      <c r="Z50" s="13">
        <f t="shared" si="13"/>
        <v>12.02</v>
      </c>
      <c r="AA50" s="13">
        <f t="shared" si="13"/>
        <v>12.02</v>
      </c>
      <c r="AB50" s="13">
        <f t="shared" si="13"/>
        <v>12.48</v>
      </c>
      <c r="AC50" s="13">
        <f>AC24</f>
        <v>12.51</v>
      </c>
    </row>
    <row r="51" spans="1:29" ht="15.75">
      <c r="A51" s="1" t="s">
        <v>29</v>
      </c>
      <c r="B51" s="4">
        <v>11.34</v>
      </c>
      <c r="C51" s="4">
        <v>13.02</v>
      </c>
      <c r="D51" s="4">
        <v>13.38</v>
      </c>
      <c r="E51" s="4">
        <v>17.32</v>
      </c>
      <c r="F51" s="4">
        <v>21.87</v>
      </c>
      <c r="G51" s="4">
        <v>23.29</v>
      </c>
      <c r="H51" s="4">
        <v>25.01</v>
      </c>
      <c r="I51" s="4">
        <v>23.71</v>
      </c>
      <c r="J51" s="4">
        <v>24.56</v>
      </c>
      <c r="K51" s="4">
        <v>24.94</v>
      </c>
      <c r="L51" s="4">
        <v>24.06</v>
      </c>
      <c r="M51" s="4">
        <v>24.41</v>
      </c>
      <c r="N51" s="4">
        <v>23.61</v>
      </c>
      <c r="O51" s="4">
        <v>22.81</v>
      </c>
      <c r="P51" s="4">
        <v>27.43</v>
      </c>
      <c r="Q51" s="4">
        <v>27.58</v>
      </c>
      <c r="R51" s="4">
        <v>28.85</v>
      </c>
      <c r="S51" s="3">
        <v>24.66</v>
      </c>
      <c r="T51" s="3">
        <v>25.29</v>
      </c>
      <c r="U51" s="4">
        <v>27.14</v>
      </c>
      <c r="V51" s="4">
        <v>28.3</v>
      </c>
      <c r="W51" s="3">
        <v>32.17</v>
      </c>
      <c r="X51" s="4">
        <v>30.51</v>
      </c>
      <c r="Y51" s="4">
        <v>31.3</v>
      </c>
      <c r="Z51" s="14">
        <v>32</v>
      </c>
      <c r="AA51" s="12">
        <v>33.1</v>
      </c>
      <c r="AB51" s="12">
        <v>33.12</v>
      </c>
      <c r="AC51" s="12">
        <v>32.49</v>
      </c>
    </row>
    <row r="52" spans="1:29" ht="15.75">
      <c r="A52" s="1" t="s">
        <v>30</v>
      </c>
      <c r="B52" s="4">
        <v>0.78</v>
      </c>
      <c r="C52" s="4">
        <v>0.72</v>
      </c>
      <c r="D52" s="4">
        <v>0.72</v>
      </c>
      <c r="E52" s="4">
        <v>0.92</v>
      </c>
      <c r="F52" s="4">
        <v>1.37</v>
      </c>
      <c r="G52" s="4">
        <v>1.74</v>
      </c>
      <c r="H52" s="4">
        <v>2.24</v>
      </c>
      <c r="I52" s="4">
        <v>2.03</v>
      </c>
      <c r="J52" s="4">
        <v>1.53</v>
      </c>
      <c r="K52" s="4">
        <v>1.65</v>
      </c>
      <c r="L52" s="4">
        <v>1.3</v>
      </c>
      <c r="M52" s="4">
        <v>0.82</v>
      </c>
      <c r="N52" s="4">
        <v>0.84</v>
      </c>
      <c r="O52" s="4">
        <v>1.03</v>
      </c>
      <c r="P52" s="4">
        <v>1.33</v>
      </c>
      <c r="Q52" s="4">
        <v>1.19</v>
      </c>
      <c r="R52" s="4">
        <v>0.89</v>
      </c>
      <c r="S52" s="3">
        <v>1.16</v>
      </c>
      <c r="T52" s="3">
        <v>1.01</v>
      </c>
      <c r="U52" s="4">
        <v>1.58</v>
      </c>
      <c r="V52" s="4">
        <v>2.09</v>
      </c>
      <c r="W52" s="3">
        <v>2.06</v>
      </c>
      <c r="X52" s="4">
        <v>2.08</v>
      </c>
      <c r="Y52" s="4">
        <v>1.89</v>
      </c>
      <c r="Z52" s="14">
        <v>1.88</v>
      </c>
      <c r="AA52" s="12">
        <v>2.4</v>
      </c>
      <c r="AB52" s="12">
        <v>1.5</v>
      </c>
      <c r="AC52" s="12">
        <v>0.69</v>
      </c>
    </row>
    <row r="53" spans="1:29" ht="15.75">
      <c r="A53" s="1" t="s">
        <v>31</v>
      </c>
      <c r="B53" s="4">
        <v>3.3</v>
      </c>
      <c r="C53" s="4">
        <v>3.55</v>
      </c>
      <c r="D53" s="4">
        <v>3.26</v>
      </c>
      <c r="E53" s="4">
        <v>3.94</v>
      </c>
      <c r="F53" s="4">
        <v>4.88</v>
      </c>
      <c r="G53" s="4">
        <v>4.73</v>
      </c>
      <c r="H53" s="4">
        <v>4.6</v>
      </c>
      <c r="I53" s="4">
        <v>4.18</v>
      </c>
      <c r="J53" s="4">
        <v>3.9</v>
      </c>
      <c r="K53" s="4">
        <v>4.89</v>
      </c>
      <c r="L53" s="4">
        <v>4.47</v>
      </c>
      <c r="M53" s="4">
        <v>4.48</v>
      </c>
      <c r="N53" s="4">
        <v>4.26</v>
      </c>
      <c r="O53" s="4">
        <v>4.68</v>
      </c>
      <c r="P53" s="4">
        <v>6.89</v>
      </c>
      <c r="Q53" s="4">
        <v>7.63</v>
      </c>
      <c r="R53" s="4">
        <v>8.91</v>
      </c>
      <c r="S53" s="3">
        <v>12.69</v>
      </c>
      <c r="T53" s="3">
        <v>12.97</v>
      </c>
      <c r="U53" s="4">
        <v>14.41</v>
      </c>
      <c r="V53" s="4">
        <v>14.89</v>
      </c>
      <c r="W53" s="3">
        <v>16.09</v>
      </c>
      <c r="X53" s="4">
        <v>16.62</v>
      </c>
      <c r="Y53" s="4">
        <v>15.18</v>
      </c>
      <c r="Z53" s="14">
        <v>14.49</v>
      </c>
      <c r="AA53" s="12">
        <v>13.92</v>
      </c>
      <c r="AB53" s="12">
        <v>12.98</v>
      </c>
      <c r="AC53" s="12">
        <v>12.94</v>
      </c>
    </row>
    <row r="54" spans="1:29" ht="15.75">
      <c r="A54" s="1" t="s">
        <v>32</v>
      </c>
      <c r="B54" s="4">
        <v>20.92</v>
      </c>
      <c r="C54" s="4">
        <v>19.63</v>
      </c>
      <c r="D54" s="4">
        <v>15.8</v>
      </c>
      <c r="E54" s="4">
        <v>24.77</v>
      </c>
      <c r="F54" s="4">
        <v>27.38</v>
      </c>
      <c r="G54" s="4">
        <v>28.06</v>
      </c>
      <c r="H54" s="4">
        <v>28.88</v>
      </c>
      <c r="I54" s="4">
        <v>31.25</v>
      </c>
      <c r="J54" s="4">
        <v>31.83</v>
      </c>
      <c r="K54" s="4">
        <v>30.77</v>
      </c>
      <c r="L54" s="4">
        <v>21.15</v>
      </c>
      <c r="M54" s="4">
        <v>26.7</v>
      </c>
      <c r="N54" s="4">
        <v>28.38</v>
      </c>
      <c r="O54" s="4">
        <v>30.18</v>
      </c>
      <c r="P54" s="4">
        <v>36.32</v>
      </c>
      <c r="Q54" s="4">
        <v>34.59</v>
      </c>
      <c r="R54" s="4">
        <v>35.61</v>
      </c>
      <c r="S54" s="3">
        <v>35.72</v>
      </c>
      <c r="T54" s="3">
        <v>33.93</v>
      </c>
      <c r="U54" s="4">
        <v>34.83</v>
      </c>
      <c r="V54" s="4">
        <v>39.37</v>
      </c>
      <c r="W54" s="3">
        <v>42.13</v>
      </c>
      <c r="X54" s="4">
        <v>38.04</v>
      </c>
      <c r="Y54" s="4">
        <v>33.64</v>
      </c>
      <c r="Z54" s="14">
        <v>35.3</v>
      </c>
      <c r="AA54" s="12">
        <v>35.85</v>
      </c>
      <c r="AB54" s="12">
        <v>37.22</v>
      </c>
      <c r="AC54" s="12">
        <v>37.03</v>
      </c>
    </row>
    <row r="55" spans="1:29" ht="15.75">
      <c r="A55" s="1" t="s">
        <v>33</v>
      </c>
      <c r="B55" s="4">
        <v>3.95</v>
      </c>
      <c r="C55" s="4">
        <v>4.56</v>
      </c>
      <c r="D55" s="4">
        <v>5.23</v>
      </c>
      <c r="E55" s="4">
        <v>5.61</v>
      </c>
      <c r="F55" s="4">
        <v>5.71</v>
      </c>
      <c r="G55" s="4">
        <v>5.96</v>
      </c>
      <c r="H55" s="4">
        <v>5.91</v>
      </c>
      <c r="I55" s="4">
        <v>5.73</v>
      </c>
      <c r="J55" s="4">
        <v>5.87</v>
      </c>
      <c r="K55" s="4">
        <v>5.58</v>
      </c>
      <c r="L55" s="4">
        <v>5.54</v>
      </c>
      <c r="M55" s="4">
        <v>11.07</v>
      </c>
      <c r="N55" s="4">
        <v>10.49</v>
      </c>
      <c r="O55" s="4">
        <v>11.1</v>
      </c>
      <c r="P55" s="4">
        <v>12.15</v>
      </c>
      <c r="Q55" s="4">
        <v>12.59</v>
      </c>
      <c r="R55" s="4">
        <v>12.78</v>
      </c>
      <c r="S55" s="3">
        <v>6.69</v>
      </c>
      <c r="T55" s="3">
        <v>6.38</v>
      </c>
      <c r="U55" s="4">
        <v>6.37</v>
      </c>
      <c r="V55" s="4">
        <v>6.64</v>
      </c>
      <c r="W55" s="3">
        <v>6.99</v>
      </c>
      <c r="X55" s="4">
        <v>7.44</v>
      </c>
      <c r="Y55" s="4">
        <v>7.91</v>
      </c>
      <c r="Z55" s="14">
        <v>8.43</v>
      </c>
      <c r="AA55" s="12">
        <v>8.85</v>
      </c>
      <c r="AB55" s="12">
        <v>9.38</v>
      </c>
      <c r="AC55" s="12">
        <v>9.43</v>
      </c>
    </row>
    <row r="56" spans="1:29" ht="15.75">
      <c r="A56" s="1" t="s">
        <v>34</v>
      </c>
      <c r="B56" s="4">
        <f aca="true" t="shared" si="15" ref="B56:AC56">SUM(B48:B55)</f>
        <v>83.87</v>
      </c>
      <c r="C56" s="4">
        <f t="shared" si="15"/>
        <v>83.85</v>
      </c>
      <c r="D56" s="4">
        <f t="shared" si="15"/>
        <v>79.82</v>
      </c>
      <c r="E56" s="4">
        <f t="shared" si="15"/>
        <v>106.49</v>
      </c>
      <c r="F56" s="4">
        <f t="shared" si="15"/>
        <v>125.11999999999999</v>
      </c>
      <c r="G56" s="4">
        <f t="shared" si="15"/>
        <v>137.2</v>
      </c>
      <c r="H56" s="4">
        <f t="shared" si="15"/>
        <v>146.57</v>
      </c>
      <c r="I56" s="4">
        <f t="shared" si="15"/>
        <v>148.20999999999998</v>
      </c>
      <c r="J56" s="4">
        <f t="shared" si="15"/>
        <v>146.04000000000002</v>
      </c>
      <c r="K56" s="4">
        <f t="shared" si="15"/>
        <v>145.55</v>
      </c>
      <c r="L56" s="4">
        <f t="shared" si="15"/>
        <v>128.89999999999998</v>
      </c>
      <c r="M56" s="4">
        <f t="shared" si="15"/>
        <v>135.23</v>
      </c>
      <c r="N56" s="4">
        <f t="shared" si="15"/>
        <v>131.24</v>
      </c>
      <c r="O56" s="4">
        <f t="shared" si="15"/>
        <v>135.3</v>
      </c>
      <c r="P56" s="4">
        <f t="shared" si="15"/>
        <v>157.42999999999998</v>
      </c>
      <c r="Q56" s="4">
        <f t="shared" si="15"/>
        <v>156.23999999999998</v>
      </c>
      <c r="R56" s="4">
        <f t="shared" si="15"/>
        <v>160.95</v>
      </c>
      <c r="S56" s="4">
        <f t="shared" si="15"/>
        <v>161.58999999999997</v>
      </c>
      <c r="T56" s="4">
        <f t="shared" si="15"/>
        <v>160.73</v>
      </c>
      <c r="U56" s="4">
        <f t="shared" si="15"/>
        <v>171</v>
      </c>
      <c r="V56" s="4">
        <f t="shared" si="15"/>
        <v>187.14</v>
      </c>
      <c r="W56" s="4">
        <f t="shared" si="15"/>
        <v>202.56</v>
      </c>
      <c r="X56" s="4">
        <f t="shared" si="15"/>
        <v>196.42000000000002</v>
      </c>
      <c r="Y56" s="4">
        <f t="shared" si="15"/>
        <v>186.71</v>
      </c>
      <c r="Z56" s="13">
        <f t="shared" si="15"/>
        <v>189.5</v>
      </c>
      <c r="AA56" s="13">
        <f t="shared" si="15"/>
        <v>194.40999999999997</v>
      </c>
      <c r="AB56" s="13">
        <f t="shared" si="15"/>
        <v>201.82999999999998</v>
      </c>
      <c r="AC56" s="13">
        <f t="shared" si="15"/>
        <v>193.49</v>
      </c>
    </row>
    <row r="57" spans="1:29" ht="15.75">
      <c r="A57" s="2"/>
      <c r="B57" s="2"/>
      <c r="C57" s="2"/>
      <c r="D57" s="2"/>
      <c r="E57" s="2"/>
      <c r="F57" s="2"/>
      <c r="G57" s="2"/>
      <c r="H57" s="2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2"/>
      <c r="V57" s="2"/>
      <c r="W57" s="2"/>
      <c r="X57" s="2"/>
      <c r="Y57" s="2"/>
      <c r="Z57" s="15"/>
      <c r="AA57" s="15"/>
      <c r="AB57" s="15"/>
      <c r="AC57" s="15"/>
    </row>
    <row r="58" spans="1:29" ht="15.75">
      <c r="A58" s="1" t="s">
        <v>35</v>
      </c>
      <c r="B58" s="4">
        <f aca="true" t="shared" si="16" ref="B58:Z58">B45-B56</f>
        <v>17.052000000000007</v>
      </c>
      <c r="C58" s="4">
        <f t="shared" si="16"/>
        <v>12.823000000000008</v>
      </c>
      <c r="D58" s="4">
        <f t="shared" si="16"/>
        <v>-5.739999999999995</v>
      </c>
      <c r="E58" s="4">
        <f t="shared" si="16"/>
        <v>-15.346000000000004</v>
      </c>
      <c r="F58" s="4">
        <f t="shared" si="16"/>
        <v>-13.269999999999996</v>
      </c>
      <c r="G58" s="4">
        <f t="shared" si="16"/>
        <v>-18.4336</v>
      </c>
      <c r="H58" s="4">
        <f t="shared" si="16"/>
        <v>-21.7038</v>
      </c>
      <c r="I58" s="4">
        <f t="shared" si="16"/>
        <v>-30.80279999999999</v>
      </c>
      <c r="J58" s="4">
        <f t="shared" si="16"/>
        <v>-25.546000000000035</v>
      </c>
      <c r="K58" s="4">
        <f t="shared" si="16"/>
        <v>-26.2466</v>
      </c>
      <c r="L58" s="4">
        <f t="shared" si="16"/>
        <v>-41.69439999999997</v>
      </c>
      <c r="M58" s="4">
        <f t="shared" si="16"/>
        <v>-64.0799</v>
      </c>
      <c r="N58" s="4">
        <f t="shared" si="16"/>
        <v>-48.820200000000014</v>
      </c>
      <c r="O58" s="4">
        <f t="shared" si="16"/>
        <v>-51.96400000000001</v>
      </c>
      <c r="P58" s="4">
        <f t="shared" si="16"/>
        <v>-38.475599999999986</v>
      </c>
      <c r="Q58" s="4">
        <f t="shared" si="16"/>
        <v>-45.95239999999998</v>
      </c>
      <c r="R58" s="4">
        <f t="shared" si="16"/>
        <v>-51.35940000000001</v>
      </c>
      <c r="S58" s="4">
        <f t="shared" si="16"/>
        <v>-30.871599999999972</v>
      </c>
      <c r="T58" s="4">
        <f t="shared" si="16"/>
        <v>-55.57899999999999</v>
      </c>
      <c r="U58" s="4">
        <f t="shared" si="16"/>
        <v>-59.37750000000001</v>
      </c>
      <c r="V58" s="4">
        <f t="shared" si="16"/>
        <v>-48.23340000000002</v>
      </c>
      <c r="W58" s="4">
        <f t="shared" si="16"/>
        <v>-36.63349999999997</v>
      </c>
      <c r="X58" s="4">
        <f t="shared" si="16"/>
        <v>-70.04080000000003</v>
      </c>
      <c r="Y58" s="4">
        <f t="shared" si="16"/>
        <v>-81.69730000000001</v>
      </c>
      <c r="Z58" s="13">
        <f t="shared" si="16"/>
        <v>-85.51520000000001</v>
      </c>
      <c r="AA58" s="13">
        <f>AA45-AA56</f>
        <v>-92.70879999999997</v>
      </c>
      <c r="AB58" s="13">
        <f>AB45-AB56</f>
        <v>-97.8912</v>
      </c>
      <c r="AC58" s="13">
        <f>AC45-AC56</f>
        <v>-88.45700000000001</v>
      </c>
    </row>
    <row r="59" spans="1:29" ht="5.25" customHeight="1" thickBo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20"/>
      <c r="U59" s="19"/>
      <c r="V59" s="19"/>
      <c r="W59" s="19"/>
      <c r="X59" s="19"/>
      <c r="Y59" s="19"/>
      <c r="Z59" s="19"/>
      <c r="AA59" s="21"/>
      <c r="AB59" s="21"/>
      <c r="AC59" s="21"/>
    </row>
    <row r="60" spans="1:29" ht="15.75">
      <c r="A60" s="1" t="s">
        <v>24</v>
      </c>
      <c r="B60" s="4">
        <f aca="true" t="shared" si="17" ref="B60:Y60">B32</f>
        <v>2.37</v>
      </c>
      <c r="C60" s="4">
        <f t="shared" si="17"/>
        <v>2.21</v>
      </c>
      <c r="D60" s="4">
        <f t="shared" si="17"/>
        <v>1.75</v>
      </c>
      <c r="E60" s="4">
        <f t="shared" si="17"/>
        <v>1.88</v>
      </c>
      <c r="F60" s="4">
        <f t="shared" si="17"/>
        <v>2.25</v>
      </c>
      <c r="G60" s="4">
        <f t="shared" si="17"/>
        <v>2.63</v>
      </c>
      <c r="H60" s="4">
        <f t="shared" si="17"/>
        <v>2.42</v>
      </c>
      <c r="I60" s="4">
        <f t="shared" si="17"/>
        <v>2.13</v>
      </c>
      <c r="J60" s="4">
        <f t="shared" si="17"/>
        <v>2.36</v>
      </c>
      <c r="K60" s="4">
        <f t="shared" si="17"/>
        <v>2.29</v>
      </c>
      <c r="L60" s="4">
        <f t="shared" si="17"/>
        <v>1.86</v>
      </c>
      <c r="M60" s="4">
        <f t="shared" si="17"/>
        <v>1.47</v>
      </c>
      <c r="N60" s="4">
        <f t="shared" si="17"/>
        <v>1.69</v>
      </c>
      <c r="O60" s="4">
        <f t="shared" si="17"/>
        <v>2.9</v>
      </c>
      <c r="P60" s="4">
        <f t="shared" si="17"/>
        <v>2.63</v>
      </c>
      <c r="Q60" s="4">
        <f t="shared" si="17"/>
        <v>2.12</v>
      </c>
      <c r="R60" s="4">
        <f t="shared" si="17"/>
        <v>2.07</v>
      </c>
      <c r="S60" s="4">
        <f t="shared" si="17"/>
        <v>2.16</v>
      </c>
      <c r="T60" s="4">
        <f t="shared" si="17"/>
        <v>1.98</v>
      </c>
      <c r="U60" s="4">
        <f t="shared" si="17"/>
        <v>2.07</v>
      </c>
      <c r="V60" s="4">
        <f t="shared" si="17"/>
        <v>2.53</v>
      </c>
      <c r="W60" s="4">
        <f t="shared" si="17"/>
        <v>2.97</v>
      </c>
      <c r="X60" s="4">
        <f t="shared" si="17"/>
        <v>2.28</v>
      </c>
      <c r="Y60" s="4">
        <f t="shared" si="17"/>
        <v>1.83</v>
      </c>
      <c r="Z60" s="18">
        <f aca="true" t="shared" si="18" ref="Z60:AB61">Z32</f>
        <v>1.89</v>
      </c>
      <c r="AA60" s="18">
        <f t="shared" si="18"/>
        <v>1.82</v>
      </c>
      <c r="AB60" s="18">
        <f t="shared" si="18"/>
        <v>2.01</v>
      </c>
      <c r="AC60" s="8">
        <f>AC32</f>
        <v>2.3</v>
      </c>
    </row>
    <row r="61" spans="1:29" ht="15.75">
      <c r="A61" s="1" t="s">
        <v>25</v>
      </c>
      <c r="B61" s="4">
        <f aca="true" t="shared" si="19" ref="B61:Y61">B33</f>
        <v>40.6</v>
      </c>
      <c r="C61" s="4">
        <f t="shared" si="19"/>
        <v>41.3</v>
      </c>
      <c r="D61" s="4">
        <f t="shared" si="19"/>
        <v>39.6</v>
      </c>
      <c r="E61" s="4">
        <f t="shared" si="19"/>
        <v>45.8</v>
      </c>
      <c r="F61" s="4">
        <f t="shared" si="19"/>
        <v>47.8</v>
      </c>
      <c r="G61" s="4">
        <f t="shared" si="19"/>
        <v>43.28</v>
      </c>
      <c r="H61" s="4">
        <f t="shared" si="19"/>
        <v>49.61</v>
      </c>
      <c r="I61" s="4">
        <f t="shared" si="19"/>
        <v>53.44</v>
      </c>
      <c r="J61" s="4">
        <f t="shared" si="19"/>
        <v>49.65</v>
      </c>
      <c r="K61" s="4">
        <f t="shared" si="19"/>
        <v>50.46</v>
      </c>
      <c r="L61" s="4">
        <f t="shared" si="19"/>
        <v>44.96</v>
      </c>
      <c r="M61" s="4">
        <f t="shared" si="19"/>
        <v>46.83</v>
      </c>
      <c r="N61" s="4">
        <f t="shared" si="19"/>
        <v>47.42</v>
      </c>
      <c r="O61" s="4">
        <f t="shared" si="19"/>
        <v>27.54</v>
      </c>
      <c r="P61" s="4">
        <f t="shared" si="19"/>
        <v>43.88</v>
      </c>
      <c r="Q61" s="4">
        <f t="shared" si="19"/>
        <v>50.48</v>
      </c>
      <c r="R61" s="4">
        <f t="shared" si="19"/>
        <v>51.58</v>
      </c>
      <c r="S61" s="4">
        <f t="shared" si="19"/>
        <v>58.49</v>
      </c>
      <c r="T61" s="4">
        <f t="shared" si="19"/>
        <v>50.95</v>
      </c>
      <c r="U61" s="4">
        <f t="shared" si="19"/>
        <v>51.75</v>
      </c>
      <c r="V61" s="4">
        <f t="shared" si="19"/>
        <v>53.22</v>
      </c>
      <c r="W61" s="4">
        <f t="shared" si="19"/>
        <v>54.45</v>
      </c>
      <c r="X61" s="4">
        <f t="shared" si="19"/>
        <v>53.14</v>
      </c>
      <c r="Y61" s="4">
        <f t="shared" si="19"/>
        <v>54.69</v>
      </c>
      <c r="Z61" s="18">
        <f t="shared" si="18"/>
        <v>52.32</v>
      </c>
      <c r="AA61" s="18">
        <f t="shared" si="18"/>
        <v>53.16</v>
      </c>
      <c r="AB61" s="18">
        <f t="shared" si="18"/>
        <v>48.88</v>
      </c>
      <c r="AC61" s="18">
        <f>AC33</f>
        <v>43.21</v>
      </c>
    </row>
    <row r="62" spans="1:29" ht="3.75" customHeight="1" thickBo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1"/>
      <c r="AB62" s="21"/>
      <c r="AC62" s="21"/>
    </row>
    <row r="63" spans="1:25" ht="15.75">
      <c r="A63" s="7" t="s">
        <v>36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>
      <c r="A64" s="1" t="s">
        <v>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</sheetData>
  <printOptions/>
  <pageMargins left="0.5" right="0.5" top="0.5" bottom="0.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USDA\ERS</cp:lastModifiedBy>
  <dcterms:created xsi:type="dcterms:W3CDTF">1999-12-09T03:13:18Z</dcterms:created>
  <dcterms:modified xsi:type="dcterms:W3CDTF">2005-04-11T18:38:38Z</dcterms:modified>
  <cp:category/>
  <cp:version/>
  <cp:contentType/>
  <cp:contentStatus/>
</cp:coreProperties>
</file>